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obras10\Desktop\DIRETORIA OBRAS\DPTO PROJETOS E FISCALIZAÇÃO\RP MANUTENÇÃO 2025\"/>
    </mc:Choice>
  </mc:AlternateContent>
  <xr:revisionPtr revIDLastSave="0" documentId="13_ncr:1_{ED0D3FE1-C866-406D-A7F3-3C923ECE6CEC}" xr6:coauthVersionLast="47" xr6:coauthVersionMax="47" xr10:uidLastSave="{00000000-0000-0000-0000-000000000000}"/>
  <bookViews>
    <workbookView xWindow="-120" yWindow="-120" windowWidth="29040" windowHeight="15720" activeTab="1" xr2:uid="{7BD2938C-5481-43AA-A6C7-685172CEF4D7}"/>
  </bookViews>
  <sheets>
    <sheet name="BDI" sheetId="1" r:id="rId1"/>
    <sheet name="BASE ATA" sheetId="4" r:id="rId2"/>
    <sheet name="Planilha1" sheetId="17" state="hidden" r:id="rId3"/>
    <sheet name="CRONOGRAMA" sheetId="5" state="hidden" r:id="rId4"/>
    <sheet name="CURVA ABC" sheetId="6" state="hidden" r:id="rId5"/>
    <sheet name="CURVA S" sheetId="7" state="hidden" r:id="rId6"/>
    <sheet name="CPU's" sheetId="9" state="hidden" r:id="rId7"/>
    <sheet name="CDHU-CPOS" sheetId="14" state="hidden" r:id="rId8"/>
    <sheet name="BASE SINAPI" sheetId="10" state="hidden" r:id="rId9"/>
    <sheet name="TPU-DER-SP" sheetId="16" state="hidden" r:id="rId10"/>
  </sheets>
  <definedNames>
    <definedName name="_xlnm.Print_Area" localSheetId="1">'BASE ATA'!$A$5:$J$641</definedName>
    <definedName name="_xlnm.Print_Area" localSheetId="0">BDI!$A$1:$H$54</definedName>
    <definedName name="_xlnm.Print_Area" localSheetId="3">CRONOGRAMA!$A$1:$R$47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0" i="4" l="1"/>
  <c r="E230" i="4"/>
  <c r="H230" i="4" a="1"/>
  <c r="H230" i="4" s="1"/>
  <c r="I230" i="4" s="1"/>
  <c r="J230" i="4" s="1"/>
  <c r="D227" i="4"/>
  <c r="E227" i="4"/>
  <c r="H227" i="4" a="1"/>
  <c r="H227" i="4" s="1"/>
  <c r="I227" i="4" s="1"/>
  <c r="J227" i="4" s="1"/>
  <c r="D228" i="4"/>
  <c r="E228" i="4"/>
  <c r="H228" i="4" a="1"/>
  <c r="H228" i="4" s="1"/>
  <c r="I228" i="4" s="1"/>
  <c r="J228" i="4" s="1"/>
  <c r="D229" i="4"/>
  <c r="E229" i="4"/>
  <c r="H229" i="4" a="1"/>
  <c r="H229" i="4" s="1"/>
  <c r="I229" i="4" s="1"/>
  <c r="J229" i="4" s="1"/>
  <c r="H226" i="4" a="1"/>
  <c r="H226" i="4" s="1"/>
  <c r="I226" i="4" s="1"/>
  <c r="J226" i="4" s="1"/>
  <c r="E226" i="4"/>
  <c r="D226" i="4"/>
  <c r="H225" i="4" a="1"/>
  <c r="H225" i="4" s="1"/>
  <c r="I225" i="4" s="1"/>
  <c r="J225" i="4" s="1"/>
  <c r="E225" i="4"/>
  <c r="D225" i="4"/>
  <c r="I224" i="4" l="1"/>
  <c r="J224" i="4" s="1"/>
  <c r="D217" i="4"/>
  <c r="E217" i="4"/>
  <c r="H217" i="4" a="1"/>
  <c r="H217" i="4" s="1"/>
  <c r="I217" i="4" s="1"/>
  <c r="J217" i="4" s="1"/>
  <c r="D218" i="4"/>
  <c r="E218" i="4"/>
  <c r="H218" i="4" a="1"/>
  <c r="H218" i="4" s="1"/>
  <c r="I218" i="4" s="1"/>
  <c r="J218" i="4" s="1"/>
  <c r="D219" i="4"/>
  <c r="E219" i="4"/>
  <c r="H219" i="4" a="1"/>
  <c r="H219" i="4" s="1"/>
  <c r="I219" i="4" s="1"/>
  <c r="J219" i="4" s="1"/>
  <c r="D220" i="4"/>
  <c r="E220" i="4"/>
  <c r="H220" i="4" a="1"/>
  <c r="H220" i="4" s="1"/>
  <c r="I220" i="4" s="1"/>
  <c r="J220" i="4" s="1"/>
  <c r="D221" i="4"/>
  <c r="E221" i="4"/>
  <c r="H221" i="4" a="1"/>
  <c r="H221" i="4" s="1"/>
  <c r="I221" i="4" s="1"/>
  <c r="J221" i="4" s="1"/>
  <c r="D222" i="4"/>
  <c r="E222" i="4"/>
  <c r="H222" i="4" a="1"/>
  <c r="H222" i="4" s="1"/>
  <c r="I222" i="4" s="1"/>
  <c r="J222" i="4" s="1"/>
  <c r="D223" i="4"/>
  <c r="E223" i="4"/>
  <c r="H223" i="4" a="1"/>
  <c r="H223" i="4" s="1"/>
  <c r="I223" i="4" s="1"/>
  <c r="J223" i="4" s="1"/>
  <c r="D214" i="4"/>
  <c r="E214" i="4"/>
  <c r="H214" i="4" a="1"/>
  <c r="H214" i="4" s="1"/>
  <c r="I214" i="4" s="1"/>
  <c r="J214" i="4" s="1"/>
  <c r="D215" i="4"/>
  <c r="E215" i="4"/>
  <c r="H215" i="4" a="1"/>
  <c r="H215" i="4" s="1"/>
  <c r="I215" i="4" s="1"/>
  <c r="J215" i="4" s="1"/>
  <c r="D216" i="4"/>
  <c r="E216" i="4"/>
  <c r="H216" i="4" a="1"/>
  <c r="H216" i="4" s="1"/>
  <c r="I216" i="4" s="1"/>
  <c r="J216" i="4" s="1"/>
  <c r="G4108" i="14"/>
  <c r="G4107" i="14"/>
  <c r="G4106" i="14"/>
  <c r="G4105" i="14"/>
  <c r="G4104" i="14"/>
  <c r="G4103" i="14"/>
  <c r="G4102" i="14"/>
  <c r="G4101" i="14"/>
  <c r="G4100" i="14"/>
  <c r="G4099" i="14"/>
  <c r="G4098" i="14"/>
  <c r="G4097" i="14"/>
  <c r="G4096" i="14"/>
  <c r="G4095" i="14"/>
  <c r="G4094" i="14"/>
  <c r="G4093" i="14"/>
  <c r="G4092" i="14"/>
  <c r="G4091" i="14"/>
  <c r="G4090" i="14"/>
  <c r="G4089" i="14"/>
  <c r="G4088" i="14"/>
  <c r="G4087" i="14"/>
  <c r="G4086" i="14"/>
  <c r="G4085" i="14"/>
  <c r="G4084" i="14"/>
  <c r="G4083" i="14"/>
  <c r="G4082" i="14"/>
  <c r="G4081" i="14"/>
  <c r="G4080" i="14"/>
  <c r="G4079" i="14"/>
  <c r="G4078" i="14"/>
  <c r="G4077" i="14"/>
  <c r="G4076" i="14"/>
  <c r="G4075" i="14"/>
  <c r="G4074" i="14"/>
  <c r="G4073" i="14"/>
  <c r="G4072" i="14"/>
  <c r="G4071" i="14"/>
  <c r="G4070" i="14"/>
  <c r="G4069" i="14"/>
  <c r="G4068" i="14"/>
  <c r="G4067" i="14"/>
  <c r="G4066" i="14"/>
  <c r="G4065" i="14"/>
  <c r="G4064" i="14"/>
  <c r="G4063" i="14"/>
  <c r="G4062" i="14"/>
  <c r="G4061" i="14"/>
  <c r="G4060" i="14"/>
  <c r="G4059" i="14"/>
  <c r="G4058" i="14"/>
  <c r="G4057" i="14"/>
  <c r="G4056" i="14"/>
  <c r="G4055" i="14"/>
  <c r="G4054" i="14"/>
  <c r="G4053" i="14"/>
  <c r="G4052" i="14"/>
  <c r="G4051" i="14"/>
  <c r="G4050" i="14"/>
  <c r="G4049" i="14"/>
  <c r="G4048" i="14"/>
  <c r="G4047" i="14"/>
  <c r="G4046" i="14"/>
  <c r="G4045" i="14"/>
  <c r="G4044" i="14"/>
  <c r="G4043" i="14"/>
  <c r="G4042" i="14"/>
  <c r="G4041" i="14"/>
  <c r="G4040" i="14"/>
  <c r="G4039" i="14"/>
  <c r="G4038" i="14"/>
  <c r="G4037" i="14"/>
  <c r="G4036" i="14"/>
  <c r="G4035" i="14"/>
  <c r="G4034" i="14"/>
  <c r="G4033" i="14"/>
  <c r="G4032" i="14"/>
  <c r="G4031" i="14"/>
  <c r="G4030" i="14"/>
  <c r="G4029" i="14"/>
  <c r="G4028" i="14"/>
  <c r="G4027" i="14"/>
  <c r="G4026" i="14"/>
  <c r="G4025" i="14"/>
  <c r="G4024" i="14"/>
  <c r="G4023" i="14"/>
  <c r="G4022" i="14"/>
  <c r="G4021" i="14"/>
  <c r="G4020" i="14"/>
  <c r="G4019" i="14"/>
  <c r="G4018" i="14"/>
  <c r="G4017" i="14"/>
  <c r="G4016" i="14"/>
  <c r="G4015" i="14"/>
  <c r="G4014" i="14"/>
  <c r="G4013" i="14"/>
  <c r="G4012" i="14"/>
  <c r="G4011" i="14"/>
  <c r="G4010" i="14"/>
  <c r="G4009" i="14"/>
  <c r="G4008" i="14"/>
  <c r="G4007" i="14"/>
  <c r="G4006" i="14"/>
  <c r="G4005" i="14"/>
  <c r="G4004" i="14"/>
  <c r="G4003" i="14"/>
  <c r="G4002" i="14"/>
  <c r="G4001" i="14"/>
  <c r="G4000" i="14"/>
  <c r="G3999" i="14"/>
  <c r="G3998" i="14"/>
  <c r="G3997" i="14"/>
  <c r="G3996" i="14"/>
  <c r="G3995" i="14"/>
  <c r="G3994" i="14"/>
  <c r="G3993" i="14"/>
  <c r="G3992" i="14"/>
  <c r="G3991" i="14"/>
  <c r="G3990" i="14"/>
  <c r="G3989" i="14"/>
  <c r="G3988" i="14"/>
  <c r="G3987" i="14"/>
  <c r="G3986" i="14"/>
  <c r="G3985" i="14"/>
  <c r="G3984" i="14"/>
  <c r="G3983" i="14"/>
  <c r="G3982" i="14"/>
  <c r="G3981" i="14"/>
  <c r="G3980" i="14"/>
  <c r="G3979" i="14"/>
  <c r="G3978" i="14"/>
  <c r="G3977" i="14"/>
  <c r="G3976" i="14"/>
  <c r="G3975" i="14"/>
  <c r="G3974" i="14"/>
  <c r="G3973" i="14"/>
  <c r="G3972" i="14"/>
  <c r="G3971" i="14"/>
  <c r="G3970" i="14"/>
  <c r="G3969" i="14"/>
  <c r="G3968" i="14"/>
  <c r="G3967" i="14"/>
  <c r="G3966" i="14"/>
  <c r="G3965" i="14"/>
  <c r="G3964" i="14"/>
  <c r="G3963" i="14"/>
  <c r="G3962" i="14"/>
  <c r="G3961" i="14"/>
  <c r="G3960" i="14"/>
  <c r="G3959" i="14"/>
  <c r="G3958" i="14"/>
  <c r="G3957" i="14"/>
  <c r="G3956" i="14"/>
  <c r="G3955" i="14"/>
  <c r="G3954" i="14"/>
  <c r="G3953" i="14"/>
  <c r="G3952" i="14"/>
  <c r="G3951" i="14"/>
  <c r="G3950" i="14"/>
  <c r="G3949" i="14"/>
  <c r="G3948" i="14"/>
  <c r="G3947" i="14"/>
  <c r="G3946" i="14"/>
  <c r="G3945" i="14"/>
  <c r="G3944" i="14"/>
  <c r="G3943" i="14"/>
  <c r="G3942" i="14"/>
  <c r="G3941" i="14"/>
  <c r="G3940" i="14"/>
  <c r="G3939" i="14"/>
  <c r="G3938" i="14"/>
  <c r="G3937" i="14"/>
  <c r="G3936" i="14"/>
  <c r="G3935" i="14"/>
  <c r="G3934" i="14"/>
  <c r="G3933" i="14"/>
  <c r="G3932" i="14"/>
  <c r="G3931" i="14"/>
  <c r="G3930" i="14"/>
  <c r="G3929" i="14"/>
  <c r="G3928" i="14"/>
  <c r="G3927" i="14"/>
  <c r="G3926" i="14"/>
  <c r="G3925" i="14"/>
  <c r="G3924" i="14"/>
  <c r="G3923" i="14"/>
  <c r="G3922" i="14"/>
  <c r="G3921" i="14"/>
  <c r="G3920" i="14"/>
  <c r="G3919" i="14"/>
  <c r="G3918" i="14"/>
  <c r="G3917" i="14"/>
  <c r="G3916" i="14"/>
  <c r="G3915" i="14"/>
  <c r="G3914" i="14"/>
  <c r="G3913" i="14"/>
  <c r="G3912" i="14"/>
  <c r="G3911" i="14"/>
  <c r="G3910" i="14"/>
  <c r="G3909" i="14"/>
  <c r="G3908" i="14"/>
  <c r="G3907" i="14"/>
  <c r="G3906" i="14"/>
  <c r="G3905" i="14"/>
  <c r="G3904" i="14"/>
  <c r="G3903" i="14"/>
  <c r="G3902" i="14"/>
  <c r="G3901" i="14"/>
  <c r="G3900" i="14"/>
  <c r="G3899" i="14"/>
  <c r="G3898" i="14"/>
  <c r="G3897" i="14"/>
  <c r="G3896" i="14"/>
  <c r="G3895" i="14"/>
  <c r="G3894" i="14"/>
  <c r="G3893" i="14"/>
  <c r="G3892" i="14"/>
  <c r="G3891" i="14"/>
  <c r="G3890" i="14"/>
  <c r="G3889" i="14"/>
  <c r="G3888" i="14"/>
  <c r="G3887" i="14"/>
  <c r="G3886" i="14"/>
  <c r="G3885" i="14"/>
  <c r="G3884" i="14"/>
  <c r="G3883" i="14"/>
  <c r="G3882" i="14"/>
  <c r="G3881" i="14"/>
  <c r="G3880" i="14"/>
  <c r="G3879" i="14"/>
  <c r="G3878" i="14"/>
  <c r="G3877" i="14"/>
  <c r="G3876" i="14"/>
  <c r="G3875" i="14"/>
  <c r="G3874" i="14"/>
  <c r="G3873" i="14"/>
  <c r="G3872" i="14"/>
  <c r="G3871" i="14"/>
  <c r="G3870" i="14"/>
  <c r="G3869" i="14"/>
  <c r="G3868" i="14"/>
  <c r="G3867" i="14"/>
  <c r="G3866" i="14"/>
  <c r="G3865" i="14"/>
  <c r="G3864" i="14"/>
  <c r="G3863" i="14"/>
  <c r="G3862" i="14"/>
  <c r="G3861" i="14"/>
  <c r="G3860" i="14"/>
  <c r="G3859" i="14"/>
  <c r="G3858" i="14"/>
  <c r="G3857" i="14"/>
  <c r="G3856" i="14"/>
  <c r="G3855" i="14"/>
  <c r="G3854" i="14"/>
  <c r="G3853" i="14"/>
  <c r="G3852" i="14"/>
  <c r="G3851" i="14"/>
  <c r="G3850" i="14"/>
  <c r="G3849" i="14"/>
  <c r="G3848" i="14"/>
  <c r="G3847" i="14"/>
  <c r="G3846" i="14"/>
  <c r="G3845" i="14"/>
  <c r="G3844" i="14"/>
  <c r="G3843" i="14"/>
  <c r="G3842" i="14"/>
  <c r="G3841" i="14"/>
  <c r="G3840" i="14"/>
  <c r="G3839" i="14"/>
  <c r="G3838" i="14"/>
  <c r="G3837" i="14"/>
  <c r="G3836" i="14"/>
  <c r="G3835" i="14"/>
  <c r="G3834" i="14"/>
  <c r="G3833" i="14"/>
  <c r="G3832" i="14"/>
  <c r="G3831" i="14"/>
  <c r="G3830" i="14"/>
  <c r="G3829" i="14"/>
  <c r="G3828" i="14"/>
  <c r="G3827" i="14"/>
  <c r="G3826" i="14"/>
  <c r="G3825" i="14"/>
  <c r="G3824" i="14"/>
  <c r="G3823" i="14"/>
  <c r="G3822" i="14"/>
  <c r="G3821" i="14"/>
  <c r="G3820" i="14"/>
  <c r="G3819" i="14"/>
  <c r="G3818" i="14"/>
  <c r="G3817" i="14"/>
  <c r="G3816" i="14"/>
  <c r="G3815" i="14"/>
  <c r="G3814" i="14"/>
  <c r="G3813" i="14"/>
  <c r="G3812" i="14"/>
  <c r="G3811" i="14"/>
  <c r="G3810" i="14"/>
  <c r="G3809" i="14"/>
  <c r="G3808" i="14"/>
  <c r="G3807" i="14"/>
  <c r="G3806" i="14"/>
  <c r="G3805" i="14"/>
  <c r="G3804" i="14"/>
  <c r="G3803" i="14"/>
  <c r="G3802" i="14"/>
  <c r="G3801" i="14"/>
  <c r="G3800" i="14"/>
  <c r="G3799" i="14"/>
  <c r="G3798" i="14"/>
  <c r="G3797" i="14"/>
  <c r="G3796" i="14"/>
  <c r="G3795" i="14"/>
  <c r="G3794" i="14"/>
  <c r="G3793" i="14"/>
  <c r="G3792" i="14"/>
  <c r="G3791" i="14"/>
  <c r="G3790" i="14"/>
  <c r="G3789" i="14"/>
  <c r="G3788" i="14"/>
  <c r="G3787" i="14"/>
  <c r="G3786" i="14"/>
  <c r="G3785" i="14"/>
  <c r="G3784" i="14"/>
  <c r="G3783" i="14"/>
  <c r="G3782" i="14"/>
  <c r="G3781" i="14"/>
  <c r="G3780" i="14"/>
  <c r="G3779" i="14"/>
  <c r="G3778" i="14"/>
  <c r="G3777" i="14"/>
  <c r="G3776" i="14"/>
  <c r="G3775" i="14"/>
  <c r="G3774" i="14"/>
  <c r="G3773" i="14"/>
  <c r="G3772" i="14"/>
  <c r="G3771" i="14"/>
  <c r="G3770" i="14"/>
  <c r="G3769" i="14"/>
  <c r="G3768" i="14"/>
  <c r="G3767" i="14"/>
  <c r="G3766" i="14"/>
  <c r="G3765" i="14"/>
  <c r="G3764" i="14"/>
  <c r="G3763" i="14"/>
  <c r="G3762" i="14"/>
  <c r="G3761" i="14"/>
  <c r="G3760" i="14"/>
  <c r="G3759" i="14"/>
  <c r="G3758" i="14"/>
  <c r="G3757" i="14"/>
  <c r="G3756" i="14"/>
  <c r="G3755" i="14"/>
  <c r="G3754" i="14"/>
  <c r="G3753" i="14"/>
  <c r="G3752" i="14"/>
  <c r="G3751" i="14"/>
  <c r="G3750" i="14"/>
  <c r="G3749" i="14"/>
  <c r="G3748" i="14"/>
  <c r="G3747" i="14"/>
  <c r="G3746" i="14"/>
  <c r="G3745" i="14"/>
  <c r="G3744" i="14"/>
  <c r="G3743" i="14"/>
  <c r="G3742" i="14"/>
  <c r="G3741" i="14"/>
  <c r="G3740" i="14"/>
  <c r="G3739" i="14"/>
  <c r="G3738" i="14"/>
  <c r="G3737" i="14"/>
  <c r="G3736" i="14"/>
  <c r="G3735" i="14"/>
  <c r="G3734" i="14"/>
  <c r="G3733" i="14"/>
  <c r="G3732" i="14"/>
  <c r="G3731" i="14"/>
  <c r="G3730" i="14"/>
  <c r="G3729" i="14"/>
  <c r="G3728" i="14"/>
  <c r="G3727" i="14"/>
  <c r="G3726" i="14"/>
  <c r="G3725" i="14"/>
  <c r="G3724" i="14"/>
  <c r="G3723" i="14"/>
  <c r="G3722" i="14"/>
  <c r="G3721" i="14"/>
  <c r="G3720" i="14"/>
  <c r="G3719" i="14"/>
  <c r="G3718" i="14"/>
  <c r="G3717" i="14"/>
  <c r="G3716" i="14"/>
  <c r="G3715" i="14"/>
  <c r="G3714" i="14"/>
  <c r="G3713" i="14"/>
  <c r="G3712" i="14"/>
  <c r="G3711" i="14"/>
  <c r="G3710" i="14"/>
  <c r="G3709" i="14"/>
  <c r="G3708" i="14"/>
  <c r="G3707" i="14"/>
  <c r="G3706" i="14"/>
  <c r="G3705" i="14"/>
  <c r="G3704" i="14"/>
  <c r="G3703" i="14"/>
  <c r="G3702" i="14"/>
  <c r="G3701" i="14"/>
  <c r="G3700" i="14"/>
  <c r="G3699" i="14"/>
  <c r="G3698" i="14"/>
  <c r="G3697" i="14"/>
  <c r="G3696" i="14"/>
  <c r="G3695" i="14"/>
  <c r="G3694" i="14"/>
  <c r="G3693" i="14"/>
  <c r="G3692" i="14"/>
  <c r="G3691" i="14"/>
  <c r="G3690" i="14"/>
  <c r="G3689" i="14"/>
  <c r="G3688" i="14"/>
  <c r="G3687" i="14"/>
  <c r="G3686" i="14"/>
  <c r="G3685" i="14"/>
  <c r="G3684" i="14"/>
  <c r="G3683" i="14"/>
  <c r="G3682" i="14"/>
  <c r="G3681" i="14"/>
  <c r="G3680" i="14"/>
  <c r="G3679" i="14"/>
  <c r="G3678" i="14"/>
  <c r="G3677" i="14"/>
  <c r="G3676" i="14"/>
  <c r="G3675" i="14"/>
  <c r="G3674" i="14"/>
  <c r="G3673" i="14"/>
  <c r="G3672" i="14"/>
  <c r="G3671" i="14"/>
  <c r="G3670" i="14"/>
  <c r="G3669" i="14"/>
  <c r="G3668" i="14"/>
  <c r="G3667" i="14"/>
  <c r="G3666" i="14"/>
  <c r="G3665" i="14"/>
  <c r="G3664" i="14"/>
  <c r="G3663" i="14"/>
  <c r="G3662" i="14"/>
  <c r="G3661" i="14"/>
  <c r="G3660" i="14"/>
  <c r="G3659" i="14"/>
  <c r="G3658" i="14"/>
  <c r="G3657" i="14"/>
  <c r="G3656" i="14"/>
  <c r="G3655" i="14"/>
  <c r="G3654" i="14"/>
  <c r="G3653" i="14"/>
  <c r="G3652" i="14"/>
  <c r="G3651" i="14"/>
  <c r="G3650" i="14"/>
  <c r="G3649" i="14"/>
  <c r="G3648" i="14"/>
  <c r="G3647" i="14"/>
  <c r="G3646" i="14"/>
  <c r="G3645" i="14"/>
  <c r="G3644" i="14"/>
  <c r="G3643" i="14"/>
  <c r="G3642" i="14"/>
  <c r="G3641" i="14"/>
  <c r="G3640" i="14"/>
  <c r="G3639" i="14"/>
  <c r="G3638" i="14"/>
  <c r="G3637" i="14"/>
  <c r="G3636" i="14"/>
  <c r="G3635" i="14"/>
  <c r="G3634" i="14"/>
  <c r="G3633" i="14"/>
  <c r="G3632" i="14"/>
  <c r="G3631" i="14"/>
  <c r="G3630" i="14"/>
  <c r="G3629" i="14"/>
  <c r="G3628" i="14"/>
  <c r="G3627" i="14"/>
  <c r="G3626" i="14"/>
  <c r="G3625" i="14"/>
  <c r="G3624" i="14"/>
  <c r="G3623" i="14"/>
  <c r="G3622" i="14"/>
  <c r="G3621" i="14"/>
  <c r="G3620" i="14"/>
  <c r="G3619" i="14"/>
  <c r="G3618" i="14"/>
  <c r="G3617" i="14"/>
  <c r="G3616" i="14"/>
  <c r="G3615" i="14"/>
  <c r="G3614" i="14"/>
  <c r="G3613" i="14"/>
  <c r="G3612" i="14"/>
  <c r="G3611" i="14"/>
  <c r="G3610" i="14"/>
  <c r="G3609" i="14"/>
  <c r="G3608" i="14"/>
  <c r="G3607" i="14"/>
  <c r="G3606" i="14"/>
  <c r="G3605" i="14"/>
  <c r="G3604" i="14"/>
  <c r="G3603" i="14"/>
  <c r="G3602" i="14"/>
  <c r="G3601" i="14"/>
  <c r="G3600" i="14"/>
  <c r="G3599" i="14"/>
  <c r="G3598" i="14"/>
  <c r="G3597" i="14"/>
  <c r="G3596" i="14"/>
  <c r="G3595" i="14"/>
  <c r="G3594" i="14"/>
  <c r="G3593" i="14"/>
  <c r="G3592" i="14"/>
  <c r="G3591" i="14"/>
  <c r="G3590" i="14"/>
  <c r="G3589" i="14"/>
  <c r="G3588" i="14"/>
  <c r="G3587" i="14"/>
  <c r="G3586" i="14"/>
  <c r="G3585" i="14"/>
  <c r="G3584" i="14"/>
  <c r="G3583" i="14"/>
  <c r="G3582" i="14"/>
  <c r="G3581" i="14"/>
  <c r="G3580" i="14"/>
  <c r="G3579" i="14"/>
  <c r="G3578" i="14"/>
  <c r="G3577" i="14"/>
  <c r="G3576" i="14"/>
  <c r="G3575" i="14"/>
  <c r="G3574" i="14"/>
  <c r="G3573" i="14"/>
  <c r="G3572" i="14"/>
  <c r="G3571" i="14"/>
  <c r="G3570" i="14"/>
  <c r="G3569" i="14"/>
  <c r="G3568" i="14"/>
  <c r="G3567" i="14"/>
  <c r="G3566" i="14"/>
  <c r="G3565" i="14"/>
  <c r="G3564" i="14"/>
  <c r="G3563" i="14"/>
  <c r="G3562" i="14"/>
  <c r="G3561" i="14"/>
  <c r="G3560" i="14"/>
  <c r="G3559" i="14"/>
  <c r="G3558" i="14"/>
  <c r="G3557" i="14"/>
  <c r="G3556" i="14"/>
  <c r="G3555" i="14"/>
  <c r="G3554" i="14"/>
  <c r="G3553" i="14"/>
  <c r="G3552" i="14"/>
  <c r="G3551" i="14"/>
  <c r="G3550" i="14"/>
  <c r="G3549" i="14"/>
  <c r="G3548" i="14"/>
  <c r="G3547" i="14"/>
  <c r="G3546" i="14"/>
  <c r="G3545" i="14"/>
  <c r="G3544" i="14"/>
  <c r="G3543" i="14"/>
  <c r="G3542" i="14"/>
  <c r="G3541" i="14"/>
  <c r="G3540" i="14"/>
  <c r="G3539" i="14"/>
  <c r="G3538" i="14"/>
  <c r="G3537" i="14"/>
  <c r="G3536" i="14"/>
  <c r="G3535" i="14"/>
  <c r="G3534" i="14"/>
  <c r="G3533" i="14"/>
  <c r="G3532" i="14"/>
  <c r="G3531" i="14"/>
  <c r="G3530" i="14"/>
  <c r="G3529" i="14"/>
  <c r="G3528" i="14"/>
  <c r="G3527" i="14"/>
  <c r="G3526" i="14"/>
  <c r="G3525" i="14"/>
  <c r="G3524" i="14"/>
  <c r="G3523" i="14"/>
  <c r="G3522" i="14"/>
  <c r="G3521" i="14"/>
  <c r="G3520" i="14"/>
  <c r="G3519" i="14"/>
  <c r="G3518" i="14"/>
  <c r="G3517" i="14"/>
  <c r="G3516" i="14"/>
  <c r="G3515" i="14"/>
  <c r="G3514" i="14"/>
  <c r="G3513" i="14"/>
  <c r="G3512" i="14"/>
  <c r="G3511" i="14"/>
  <c r="G3510" i="14"/>
  <c r="G3509" i="14"/>
  <c r="G3508" i="14"/>
  <c r="G3507" i="14"/>
  <c r="G3506" i="14"/>
  <c r="G3505" i="14"/>
  <c r="G3504" i="14"/>
  <c r="G3503" i="14"/>
  <c r="G3502" i="14"/>
  <c r="G3501" i="14"/>
  <c r="G3500" i="14"/>
  <c r="G3499" i="14"/>
  <c r="G3498" i="14"/>
  <c r="G3497" i="14"/>
  <c r="G3496" i="14"/>
  <c r="G3495" i="14"/>
  <c r="G3494" i="14"/>
  <c r="G3493" i="14"/>
  <c r="G3492" i="14"/>
  <c r="G3491" i="14"/>
  <c r="G3490" i="14"/>
  <c r="G3489" i="14"/>
  <c r="G3488" i="14"/>
  <c r="G3487" i="14"/>
  <c r="G3486" i="14"/>
  <c r="G3485" i="14"/>
  <c r="G3484" i="14"/>
  <c r="G3483" i="14"/>
  <c r="G3482" i="14"/>
  <c r="G3481" i="14"/>
  <c r="G3480" i="14"/>
  <c r="G3479" i="14"/>
  <c r="G3478" i="14"/>
  <c r="G3477" i="14"/>
  <c r="G3476" i="14"/>
  <c r="G3475" i="14"/>
  <c r="G3474" i="14"/>
  <c r="G3473" i="14"/>
  <c r="G3472" i="14"/>
  <c r="G3471" i="14"/>
  <c r="G3470" i="14"/>
  <c r="G3469" i="14"/>
  <c r="G3468" i="14"/>
  <c r="G3467" i="14"/>
  <c r="G3466" i="14"/>
  <c r="G3465" i="14"/>
  <c r="G3464" i="14"/>
  <c r="G3463" i="14"/>
  <c r="G3462" i="14"/>
  <c r="G3461" i="14"/>
  <c r="G3460" i="14"/>
  <c r="G3459" i="14"/>
  <c r="G3458" i="14"/>
  <c r="G3457" i="14"/>
  <c r="G3456" i="14"/>
  <c r="G3455" i="14"/>
  <c r="G3454" i="14"/>
  <c r="G3453" i="14"/>
  <c r="G3452" i="14"/>
  <c r="G3451" i="14"/>
  <c r="G3450" i="14"/>
  <c r="G3449" i="14"/>
  <c r="G3448" i="14"/>
  <c r="G3447" i="14"/>
  <c r="G3446" i="14"/>
  <c r="G3445" i="14"/>
  <c r="G3444" i="14"/>
  <c r="G3443" i="14"/>
  <c r="G3442" i="14"/>
  <c r="G3441" i="14"/>
  <c r="G3440" i="14"/>
  <c r="G3439" i="14"/>
  <c r="G3438" i="14"/>
  <c r="G3437" i="14"/>
  <c r="G3436" i="14"/>
  <c r="G3435" i="14"/>
  <c r="G3434" i="14"/>
  <c r="G3433" i="14"/>
  <c r="G3432" i="14"/>
  <c r="G3431" i="14"/>
  <c r="G3430" i="14"/>
  <c r="G3429" i="14"/>
  <c r="G3428" i="14"/>
  <c r="G3427" i="14"/>
  <c r="G3426" i="14"/>
  <c r="G3425" i="14"/>
  <c r="G3424" i="14"/>
  <c r="G3423" i="14"/>
  <c r="G3422" i="14"/>
  <c r="G3421" i="14"/>
  <c r="G3420" i="14"/>
  <c r="G3419" i="14"/>
  <c r="G3418" i="14"/>
  <c r="G3417" i="14"/>
  <c r="G3416" i="14"/>
  <c r="G3415" i="14"/>
  <c r="G3414" i="14"/>
  <c r="G3413" i="14"/>
  <c r="G3412" i="14"/>
  <c r="G3411" i="14"/>
  <c r="G3410" i="14"/>
  <c r="G3409" i="14"/>
  <c r="G3408" i="14"/>
  <c r="G3407" i="14"/>
  <c r="G3406" i="14"/>
  <c r="G3405" i="14"/>
  <c r="G3404" i="14"/>
  <c r="G3403" i="14"/>
  <c r="G3402" i="14"/>
  <c r="G3401" i="14"/>
  <c r="G3400" i="14"/>
  <c r="G3399" i="14"/>
  <c r="G3398" i="14"/>
  <c r="G3397" i="14"/>
  <c r="G3396" i="14"/>
  <c r="G3395" i="14"/>
  <c r="G3394" i="14"/>
  <c r="G3393" i="14"/>
  <c r="G3392" i="14"/>
  <c r="G3391" i="14"/>
  <c r="G3390" i="14"/>
  <c r="G3389" i="14"/>
  <c r="G3388" i="14"/>
  <c r="G3387" i="14"/>
  <c r="G3386" i="14"/>
  <c r="G3385" i="14"/>
  <c r="G3384" i="14"/>
  <c r="G3383" i="14"/>
  <c r="G3382" i="14"/>
  <c r="G3381" i="14"/>
  <c r="G3380" i="14"/>
  <c r="G3379" i="14"/>
  <c r="G3378" i="14"/>
  <c r="G3377" i="14"/>
  <c r="G3376" i="14"/>
  <c r="G3375" i="14"/>
  <c r="G3374" i="14"/>
  <c r="G3373" i="14"/>
  <c r="G3372" i="14"/>
  <c r="G3371" i="14"/>
  <c r="G3370" i="14"/>
  <c r="G3369" i="14"/>
  <c r="G3368" i="14"/>
  <c r="G3367" i="14"/>
  <c r="G3366" i="14"/>
  <c r="G3365" i="14"/>
  <c r="G3364" i="14"/>
  <c r="G3363" i="14"/>
  <c r="G3362" i="14"/>
  <c r="G3361" i="14"/>
  <c r="G3360" i="14"/>
  <c r="G3359" i="14"/>
  <c r="G3358" i="14"/>
  <c r="G3357" i="14"/>
  <c r="G3356" i="14"/>
  <c r="G3355" i="14"/>
  <c r="G3354" i="14"/>
  <c r="G3353" i="14"/>
  <c r="G3352" i="14"/>
  <c r="G3351" i="14"/>
  <c r="G3350" i="14"/>
  <c r="G3349" i="14"/>
  <c r="G3348" i="14"/>
  <c r="G3347" i="14"/>
  <c r="G3346" i="14"/>
  <c r="G3345" i="14"/>
  <c r="G3344" i="14"/>
  <c r="G3343" i="14"/>
  <c r="G3342" i="14"/>
  <c r="G3341" i="14"/>
  <c r="G3340" i="14"/>
  <c r="G3339" i="14"/>
  <c r="G3338" i="14"/>
  <c r="G3337" i="14"/>
  <c r="G3336" i="14"/>
  <c r="G3335" i="14"/>
  <c r="G3334" i="14"/>
  <c r="G3333" i="14"/>
  <c r="G3332" i="14"/>
  <c r="G3331" i="14"/>
  <c r="G3330" i="14"/>
  <c r="G3329" i="14"/>
  <c r="G3328" i="14"/>
  <c r="G3327" i="14"/>
  <c r="G3326" i="14"/>
  <c r="G3325" i="14"/>
  <c r="G3324" i="14"/>
  <c r="G3323" i="14"/>
  <c r="G3322" i="14"/>
  <c r="G3321" i="14"/>
  <c r="G3320" i="14"/>
  <c r="G3319" i="14"/>
  <c r="G3318" i="14"/>
  <c r="G3317" i="14"/>
  <c r="G3316" i="14"/>
  <c r="G3315" i="14"/>
  <c r="G3314" i="14"/>
  <c r="G3313" i="14"/>
  <c r="G3312" i="14"/>
  <c r="G3311" i="14"/>
  <c r="G3310" i="14"/>
  <c r="G3309" i="14"/>
  <c r="G3308" i="14"/>
  <c r="G3307" i="14"/>
  <c r="G3306" i="14"/>
  <c r="G3305" i="14"/>
  <c r="G3304" i="14"/>
  <c r="G3303" i="14"/>
  <c r="G3302" i="14"/>
  <c r="G3301" i="14"/>
  <c r="G3300" i="14"/>
  <c r="G3299" i="14"/>
  <c r="G3298" i="14"/>
  <c r="G3297" i="14"/>
  <c r="G3296" i="14"/>
  <c r="G3295" i="14"/>
  <c r="G3294" i="14"/>
  <c r="G3293" i="14"/>
  <c r="G3292" i="14"/>
  <c r="G3291" i="14"/>
  <c r="G3290" i="14"/>
  <c r="G3289" i="14"/>
  <c r="G3288" i="14"/>
  <c r="G3287" i="14"/>
  <c r="G3286" i="14"/>
  <c r="G3285" i="14"/>
  <c r="G3284" i="14"/>
  <c r="G3283" i="14"/>
  <c r="G3282" i="14"/>
  <c r="G3281" i="14"/>
  <c r="G3280" i="14"/>
  <c r="G3279" i="14"/>
  <c r="G3278" i="14"/>
  <c r="G3277" i="14"/>
  <c r="G3276" i="14"/>
  <c r="G3275" i="14"/>
  <c r="G3274" i="14"/>
  <c r="G3273" i="14"/>
  <c r="G3272" i="14"/>
  <c r="G3271" i="14"/>
  <c r="G3270" i="14"/>
  <c r="G3269" i="14"/>
  <c r="G3268" i="14"/>
  <c r="G3267" i="14"/>
  <c r="G3266" i="14"/>
  <c r="G3265" i="14"/>
  <c r="G3264" i="14"/>
  <c r="G3263" i="14"/>
  <c r="G3262" i="14"/>
  <c r="G3261" i="14"/>
  <c r="G3260" i="14"/>
  <c r="G3259" i="14"/>
  <c r="G3258" i="14"/>
  <c r="G3257" i="14"/>
  <c r="G3256" i="14"/>
  <c r="G3255" i="14"/>
  <c r="G3254" i="14"/>
  <c r="G3253" i="14"/>
  <c r="G3252" i="14"/>
  <c r="G3251" i="14"/>
  <c r="G3250" i="14"/>
  <c r="G3249" i="14"/>
  <c r="G3248" i="14"/>
  <c r="G3247" i="14"/>
  <c r="G3246" i="14"/>
  <c r="G3245" i="14"/>
  <c r="G3244" i="14"/>
  <c r="G3243" i="14"/>
  <c r="G3242" i="14"/>
  <c r="G3241" i="14"/>
  <c r="G3240" i="14"/>
  <c r="G3239" i="14"/>
  <c r="G3238" i="14"/>
  <c r="G3237" i="14"/>
  <c r="G3236" i="14"/>
  <c r="G3235" i="14"/>
  <c r="G3234" i="14"/>
  <c r="G3233" i="14"/>
  <c r="G3232" i="14"/>
  <c r="G3231" i="14"/>
  <c r="G3230" i="14"/>
  <c r="G3229" i="14"/>
  <c r="G3228" i="14"/>
  <c r="G3227" i="14"/>
  <c r="G3226" i="14"/>
  <c r="G3225" i="14"/>
  <c r="G3224" i="14"/>
  <c r="G3223" i="14"/>
  <c r="G3222" i="14"/>
  <c r="G3221" i="14"/>
  <c r="G3220" i="14"/>
  <c r="G3219" i="14"/>
  <c r="G3218" i="14"/>
  <c r="G3217" i="14"/>
  <c r="G3216" i="14"/>
  <c r="G3215" i="14"/>
  <c r="G3214" i="14"/>
  <c r="G3213" i="14"/>
  <c r="G3212" i="14"/>
  <c r="G3211" i="14"/>
  <c r="G3210" i="14"/>
  <c r="G3209" i="14"/>
  <c r="G3208" i="14"/>
  <c r="G3207" i="14"/>
  <c r="G3206" i="14"/>
  <c r="G3205" i="14"/>
  <c r="G3204" i="14"/>
  <c r="G3203" i="14"/>
  <c r="G3202" i="14"/>
  <c r="G3201" i="14"/>
  <c r="G3200" i="14"/>
  <c r="G3199" i="14"/>
  <c r="G3198" i="14"/>
  <c r="G3197" i="14"/>
  <c r="G3196" i="14"/>
  <c r="G3195" i="14"/>
  <c r="G3194" i="14"/>
  <c r="G3193" i="14"/>
  <c r="G3192" i="14"/>
  <c r="G3191" i="14"/>
  <c r="G3190" i="14"/>
  <c r="G3189" i="14"/>
  <c r="G3188" i="14"/>
  <c r="G3187" i="14"/>
  <c r="G3186" i="14"/>
  <c r="G3185" i="14"/>
  <c r="G3184" i="14"/>
  <c r="G3183" i="14"/>
  <c r="G3182" i="14"/>
  <c r="G3181" i="14"/>
  <c r="G3180" i="14"/>
  <c r="G3179" i="14"/>
  <c r="G3178" i="14"/>
  <c r="G3177" i="14"/>
  <c r="G3176" i="14"/>
  <c r="G3175" i="14"/>
  <c r="G3174" i="14"/>
  <c r="G3173" i="14"/>
  <c r="G3172" i="14"/>
  <c r="G3171" i="14"/>
  <c r="G3170" i="14"/>
  <c r="G3169" i="14"/>
  <c r="G3168" i="14"/>
  <c r="G3167" i="14"/>
  <c r="G3166" i="14"/>
  <c r="G3165" i="14"/>
  <c r="G3164" i="14"/>
  <c r="G3163" i="14"/>
  <c r="G3162" i="14"/>
  <c r="G3161" i="14"/>
  <c r="G3160" i="14"/>
  <c r="G3159" i="14"/>
  <c r="G3158" i="14"/>
  <c r="G3157" i="14"/>
  <c r="G3156" i="14"/>
  <c r="G3155" i="14"/>
  <c r="G3154" i="14"/>
  <c r="G3153" i="14"/>
  <c r="G3152" i="14"/>
  <c r="G3151" i="14"/>
  <c r="G3150" i="14"/>
  <c r="G3149" i="14"/>
  <c r="G3148" i="14"/>
  <c r="G3147" i="14"/>
  <c r="G3146" i="14"/>
  <c r="G3145" i="14"/>
  <c r="G3144" i="14"/>
  <c r="G3143" i="14"/>
  <c r="G3142" i="14"/>
  <c r="G3141" i="14"/>
  <c r="G3140" i="14"/>
  <c r="G3139" i="14"/>
  <c r="G3138" i="14"/>
  <c r="G3137" i="14"/>
  <c r="G3136" i="14"/>
  <c r="G3135" i="14"/>
  <c r="G3134" i="14"/>
  <c r="G3133" i="14"/>
  <c r="G3132" i="14"/>
  <c r="G3131" i="14"/>
  <c r="G3130" i="14"/>
  <c r="G3129" i="14"/>
  <c r="G3128" i="14"/>
  <c r="G3127" i="14"/>
  <c r="G3126" i="14"/>
  <c r="G3125" i="14"/>
  <c r="G3124" i="14"/>
  <c r="G3123" i="14"/>
  <c r="G3122" i="14"/>
  <c r="G3121" i="14"/>
  <c r="G3120" i="14"/>
  <c r="G3119" i="14"/>
  <c r="G3118" i="14"/>
  <c r="G3117" i="14"/>
  <c r="G3116" i="14"/>
  <c r="G3115" i="14"/>
  <c r="G3114" i="14"/>
  <c r="G3113" i="14"/>
  <c r="G3112" i="14"/>
  <c r="G3111" i="14"/>
  <c r="G3110" i="14"/>
  <c r="G3109" i="14"/>
  <c r="G3108" i="14"/>
  <c r="G3107" i="14"/>
  <c r="G3106" i="14"/>
  <c r="G3105" i="14"/>
  <c r="G3104" i="14"/>
  <c r="G3103" i="14"/>
  <c r="G3102" i="14"/>
  <c r="G3101" i="14"/>
  <c r="G3100" i="14"/>
  <c r="G3099" i="14"/>
  <c r="G3098" i="14"/>
  <c r="G3097" i="14"/>
  <c r="G3096" i="14"/>
  <c r="G3095" i="14"/>
  <c r="G3094" i="14"/>
  <c r="G3093" i="14"/>
  <c r="G3092" i="14"/>
  <c r="G3091" i="14"/>
  <c r="G3090" i="14"/>
  <c r="G3089" i="14"/>
  <c r="G3088" i="14"/>
  <c r="G3087" i="14"/>
  <c r="G3086" i="14"/>
  <c r="G3085" i="14"/>
  <c r="G3084" i="14"/>
  <c r="G3083" i="14"/>
  <c r="G3082" i="14"/>
  <c r="G3081" i="14"/>
  <c r="G3080" i="14"/>
  <c r="G3079" i="14"/>
  <c r="G3078" i="14"/>
  <c r="G3077" i="14"/>
  <c r="G3076" i="14"/>
  <c r="G3075" i="14"/>
  <c r="G3074" i="14"/>
  <c r="G3073" i="14"/>
  <c r="G3072" i="14"/>
  <c r="G3071" i="14"/>
  <c r="G3070" i="14"/>
  <c r="G3069" i="14"/>
  <c r="G3068" i="14"/>
  <c r="G3067" i="14"/>
  <c r="G3066" i="14"/>
  <c r="G3065" i="14"/>
  <c r="G3064" i="14"/>
  <c r="G3063" i="14"/>
  <c r="G3062" i="14"/>
  <c r="G3061" i="14"/>
  <c r="G3060" i="14"/>
  <c r="G3059" i="14"/>
  <c r="G3058" i="14"/>
  <c r="G3057" i="14"/>
  <c r="G3056" i="14"/>
  <c r="G3055" i="14"/>
  <c r="G3054" i="14"/>
  <c r="G3053" i="14"/>
  <c r="G3052" i="14"/>
  <c r="G3051" i="14"/>
  <c r="G3050" i="14"/>
  <c r="G3049" i="14"/>
  <c r="G3048" i="14"/>
  <c r="G3047" i="14"/>
  <c r="G3046" i="14"/>
  <c r="G3045" i="14"/>
  <c r="G3044" i="14"/>
  <c r="G3043" i="14"/>
  <c r="G3042" i="14"/>
  <c r="G3041" i="14"/>
  <c r="G3040" i="14"/>
  <c r="G3039" i="14"/>
  <c r="G3038" i="14"/>
  <c r="G3037" i="14"/>
  <c r="G3036" i="14"/>
  <c r="G3035" i="14"/>
  <c r="G3034" i="14"/>
  <c r="G3033" i="14"/>
  <c r="G3032" i="14"/>
  <c r="G3031" i="14"/>
  <c r="G3030" i="14"/>
  <c r="G3029" i="14"/>
  <c r="G3028" i="14"/>
  <c r="G3027" i="14"/>
  <c r="G3026" i="14"/>
  <c r="G3025" i="14"/>
  <c r="G3024" i="14"/>
  <c r="G3023" i="14"/>
  <c r="G3022" i="14"/>
  <c r="G3021" i="14"/>
  <c r="G3020" i="14"/>
  <c r="G3019" i="14"/>
  <c r="G3018" i="14"/>
  <c r="G3017" i="14"/>
  <c r="G3016" i="14"/>
  <c r="G3015" i="14"/>
  <c r="G3014" i="14"/>
  <c r="G3013" i="14"/>
  <c r="G3012" i="14"/>
  <c r="G3011" i="14"/>
  <c r="G3010" i="14"/>
  <c r="G3009" i="14"/>
  <c r="G3008" i="14"/>
  <c r="G3007" i="14"/>
  <c r="G3006" i="14"/>
  <c r="G3005" i="14"/>
  <c r="G3004" i="14"/>
  <c r="G3003" i="14"/>
  <c r="G3002" i="14"/>
  <c r="G3001" i="14"/>
  <c r="G3000" i="14"/>
  <c r="G2999" i="14"/>
  <c r="G2998" i="14"/>
  <c r="G2997" i="14"/>
  <c r="G2996" i="14"/>
  <c r="G2995" i="14"/>
  <c r="G2994" i="14"/>
  <c r="G2993" i="14"/>
  <c r="G2992" i="14"/>
  <c r="G2991" i="14"/>
  <c r="G2990" i="14"/>
  <c r="G2989" i="14"/>
  <c r="G2988" i="14"/>
  <c r="G2987" i="14"/>
  <c r="G2986" i="14"/>
  <c r="G2985" i="14"/>
  <c r="G2984" i="14"/>
  <c r="G2983" i="14"/>
  <c r="G2982" i="14"/>
  <c r="G2981" i="14"/>
  <c r="G2980" i="14"/>
  <c r="G2979" i="14"/>
  <c r="G2978" i="14"/>
  <c r="G2977" i="14"/>
  <c r="G2976" i="14"/>
  <c r="G2975" i="14"/>
  <c r="G2974" i="14"/>
  <c r="G2973" i="14"/>
  <c r="G2972" i="14"/>
  <c r="G2971" i="14"/>
  <c r="G2970" i="14"/>
  <c r="G2969" i="14"/>
  <c r="G2968" i="14"/>
  <c r="G2967" i="14"/>
  <c r="G2966" i="14"/>
  <c r="G2965" i="14"/>
  <c r="G2964" i="14"/>
  <c r="G2963" i="14"/>
  <c r="G2962" i="14"/>
  <c r="G2961" i="14"/>
  <c r="G2960" i="14"/>
  <c r="G2959" i="14"/>
  <c r="G2958" i="14"/>
  <c r="G2957" i="14"/>
  <c r="G2956" i="14"/>
  <c r="G2955" i="14"/>
  <c r="G2954" i="14"/>
  <c r="G2953" i="14"/>
  <c r="G2952" i="14"/>
  <c r="G2951" i="14"/>
  <c r="G2950" i="14"/>
  <c r="G2949" i="14"/>
  <c r="G2948" i="14"/>
  <c r="G2947" i="14"/>
  <c r="G2946" i="14"/>
  <c r="G2945" i="14"/>
  <c r="G2944" i="14"/>
  <c r="G2943" i="14"/>
  <c r="G2942" i="14"/>
  <c r="G2941" i="14"/>
  <c r="G2940" i="14"/>
  <c r="G2939" i="14"/>
  <c r="G2938" i="14"/>
  <c r="G2937" i="14"/>
  <c r="G2936" i="14"/>
  <c r="G2935" i="14"/>
  <c r="G2934" i="14"/>
  <c r="G2933" i="14"/>
  <c r="G2932" i="14"/>
  <c r="G2931" i="14"/>
  <c r="G2930" i="14"/>
  <c r="G2929" i="14"/>
  <c r="G2928" i="14"/>
  <c r="G2927" i="14"/>
  <c r="G2926" i="14"/>
  <c r="G2925" i="14"/>
  <c r="G2924" i="14"/>
  <c r="G2923" i="14"/>
  <c r="G2922" i="14"/>
  <c r="G2921" i="14"/>
  <c r="G2920" i="14"/>
  <c r="G2919" i="14"/>
  <c r="G2918" i="14"/>
  <c r="G2917" i="14"/>
  <c r="G2916" i="14"/>
  <c r="G2915" i="14"/>
  <c r="G2914" i="14"/>
  <c r="G2913" i="14"/>
  <c r="G2912" i="14"/>
  <c r="G2911" i="14"/>
  <c r="G2910" i="14"/>
  <c r="G2909" i="14"/>
  <c r="G2908" i="14"/>
  <c r="G2907" i="14"/>
  <c r="G2906" i="14"/>
  <c r="G2905" i="14"/>
  <c r="G2904" i="14"/>
  <c r="G2903" i="14"/>
  <c r="G2902" i="14"/>
  <c r="G2901" i="14"/>
  <c r="G2900" i="14"/>
  <c r="G2899" i="14"/>
  <c r="G2898" i="14"/>
  <c r="G2897" i="14"/>
  <c r="G2896" i="14"/>
  <c r="G2895" i="14"/>
  <c r="G2894" i="14"/>
  <c r="G2893" i="14"/>
  <c r="G2892" i="14"/>
  <c r="G2891" i="14"/>
  <c r="G2890" i="14"/>
  <c r="G2889" i="14"/>
  <c r="G2888" i="14"/>
  <c r="G2887" i="14"/>
  <c r="G2886" i="14"/>
  <c r="G2885" i="14"/>
  <c r="G2884" i="14"/>
  <c r="G2883" i="14"/>
  <c r="G2882" i="14"/>
  <c r="G2881" i="14"/>
  <c r="G2880" i="14"/>
  <c r="G2879" i="14"/>
  <c r="G2878" i="14"/>
  <c r="G2877" i="14"/>
  <c r="G2876" i="14"/>
  <c r="G2875" i="14"/>
  <c r="G2874" i="14"/>
  <c r="G2873" i="14"/>
  <c r="G2872" i="14"/>
  <c r="G2871" i="14"/>
  <c r="G2870" i="14"/>
  <c r="G2869" i="14"/>
  <c r="G2868" i="14"/>
  <c r="G2867" i="14"/>
  <c r="G2866" i="14"/>
  <c r="G2865" i="14"/>
  <c r="G2864" i="14"/>
  <c r="G2863" i="14"/>
  <c r="G2862" i="14"/>
  <c r="G2861" i="14"/>
  <c r="G2860" i="14"/>
  <c r="G2859" i="14"/>
  <c r="G2858" i="14"/>
  <c r="G2857" i="14"/>
  <c r="G2856" i="14"/>
  <c r="G2855" i="14"/>
  <c r="G2854" i="14"/>
  <c r="G2853" i="14"/>
  <c r="G2852" i="14"/>
  <c r="G2851" i="14"/>
  <c r="G2850" i="14"/>
  <c r="G2849" i="14"/>
  <c r="G2848" i="14"/>
  <c r="G2847" i="14"/>
  <c r="G2846" i="14"/>
  <c r="G2845" i="14"/>
  <c r="G2844" i="14"/>
  <c r="G2843" i="14"/>
  <c r="G2842" i="14"/>
  <c r="G2841" i="14"/>
  <c r="G2840" i="14"/>
  <c r="G2839" i="14"/>
  <c r="G2838" i="14"/>
  <c r="G2837" i="14"/>
  <c r="G2836" i="14"/>
  <c r="G2835" i="14"/>
  <c r="G2834" i="14"/>
  <c r="G2833" i="14"/>
  <c r="G2832" i="14"/>
  <c r="G2831" i="14"/>
  <c r="G2830" i="14"/>
  <c r="G2829" i="14"/>
  <c r="G2828" i="14"/>
  <c r="G2827" i="14"/>
  <c r="G2826" i="14"/>
  <c r="G2825" i="14"/>
  <c r="G2824" i="14"/>
  <c r="G2823" i="14"/>
  <c r="G2822" i="14"/>
  <c r="G2821" i="14"/>
  <c r="G2820" i="14"/>
  <c r="G2819" i="14"/>
  <c r="G2818" i="14"/>
  <c r="G2817" i="14"/>
  <c r="G2816" i="14"/>
  <c r="G2815" i="14"/>
  <c r="G2814" i="14"/>
  <c r="G2813" i="14"/>
  <c r="G2812" i="14"/>
  <c r="G2811" i="14"/>
  <c r="G2810" i="14"/>
  <c r="G2809" i="14"/>
  <c r="G2808" i="14"/>
  <c r="G2807" i="14"/>
  <c r="G2806" i="14"/>
  <c r="G2805" i="14"/>
  <c r="G2804" i="14"/>
  <c r="G2803" i="14"/>
  <c r="G2802" i="14"/>
  <c r="G2801" i="14"/>
  <c r="G2800" i="14"/>
  <c r="G2799" i="14"/>
  <c r="G2798" i="14"/>
  <c r="G2797" i="14"/>
  <c r="G2796" i="14"/>
  <c r="G2795" i="14"/>
  <c r="G2794" i="14"/>
  <c r="G2793" i="14"/>
  <c r="G2792" i="14"/>
  <c r="G2791" i="14"/>
  <c r="G2790" i="14"/>
  <c r="G2789" i="14"/>
  <c r="G2788" i="14"/>
  <c r="G2787" i="14"/>
  <c r="G2786" i="14"/>
  <c r="G2785" i="14"/>
  <c r="G2784" i="14"/>
  <c r="G2783" i="14"/>
  <c r="G2782" i="14"/>
  <c r="G2781" i="14"/>
  <c r="G2780" i="14"/>
  <c r="G2779" i="14"/>
  <c r="G2778" i="14"/>
  <c r="G2777" i="14"/>
  <c r="G2776" i="14"/>
  <c r="G2775" i="14"/>
  <c r="G2774" i="14"/>
  <c r="G2773" i="14"/>
  <c r="G2772" i="14"/>
  <c r="G2771" i="14"/>
  <c r="G2770" i="14"/>
  <c r="G2769" i="14"/>
  <c r="G2768" i="14"/>
  <c r="G2767" i="14"/>
  <c r="G2766" i="14"/>
  <c r="G2765" i="14"/>
  <c r="G2764" i="14"/>
  <c r="G2763" i="14"/>
  <c r="G2762" i="14"/>
  <c r="G2761" i="14"/>
  <c r="G2760" i="14"/>
  <c r="G2759" i="14"/>
  <c r="G2758" i="14"/>
  <c r="G2757" i="14"/>
  <c r="G2756" i="14"/>
  <c r="G2755" i="14"/>
  <c r="G2754" i="14"/>
  <c r="G2753" i="14"/>
  <c r="G2752" i="14"/>
  <c r="G2751" i="14"/>
  <c r="G2750" i="14"/>
  <c r="G2749" i="14"/>
  <c r="G2748" i="14"/>
  <c r="G2747" i="14"/>
  <c r="G2746" i="14"/>
  <c r="G2745" i="14"/>
  <c r="G2744" i="14"/>
  <c r="G2743" i="14"/>
  <c r="G2742" i="14"/>
  <c r="G2741" i="14"/>
  <c r="G2740" i="14"/>
  <c r="G2739" i="14"/>
  <c r="G2738" i="14"/>
  <c r="G2737" i="14"/>
  <c r="G2736" i="14"/>
  <c r="G2735" i="14"/>
  <c r="G2734" i="14"/>
  <c r="G2733" i="14"/>
  <c r="G2732" i="14"/>
  <c r="G2731" i="14"/>
  <c r="G2730" i="14"/>
  <c r="G2729" i="14"/>
  <c r="G2728" i="14"/>
  <c r="G2727" i="14"/>
  <c r="G2726" i="14"/>
  <c r="G2725" i="14"/>
  <c r="G2724" i="14"/>
  <c r="G2723" i="14"/>
  <c r="G2722" i="14"/>
  <c r="G2721" i="14"/>
  <c r="G2720" i="14"/>
  <c r="G2719" i="14"/>
  <c r="G2718" i="14"/>
  <c r="G2717" i="14"/>
  <c r="G2716" i="14"/>
  <c r="G2715" i="14"/>
  <c r="G2714" i="14"/>
  <c r="G2713" i="14"/>
  <c r="G2712" i="14"/>
  <c r="G2711" i="14"/>
  <c r="G2710" i="14"/>
  <c r="G2709" i="14"/>
  <c r="G2708" i="14"/>
  <c r="G2707" i="14"/>
  <c r="G2706" i="14"/>
  <c r="G2705" i="14"/>
  <c r="G2704" i="14"/>
  <c r="G2703" i="14"/>
  <c r="G2702" i="14"/>
  <c r="G2701" i="14"/>
  <c r="G2700" i="14"/>
  <c r="G2699" i="14"/>
  <c r="G2698" i="14"/>
  <c r="G2697" i="14"/>
  <c r="G2696" i="14"/>
  <c r="G2695" i="14"/>
  <c r="G2694" i="14"/>
  <c r="G2693" i="14"/>
  <c r="G2692" i="14"/>
  <c r="G2691" i="14"/>
  <c r="G2690" i="14"/>
  <c r="G2689" i="14"/>
  <c r="G2688" i="14"/>
  <c r="G2687" i="14"/>
  <c r="G2686" i="14"/>
  <c r="G2685" i="14"/>
  <c r="G2684" i="14"/>
  <c r="G2683" i="14"/>
  <c r="G2682" i="14"/>
  <c r="G2681" i="14"/>
  <c r="G2680" i="14"/>
  <c r="G2679" i="14"/>
  <c r="G2678" i="14"/>
  <c r="G2677" i="14"/>
  <c r="G2676" i="14"/>
  <c r="G2675" i="14"/>
  <c r="G2674" i="14"/>
  <c r="G2673" i="14"/>
  <c r="G2672" i="14"/>
  <c r="G2671" i="14"/>
  <c r="G2670" i="14"/>
  <c r="G2669" i="14"/>
  <c r="G2668" i="14"/>
  <c r="G2667" i="14"/>
  <c r="G2666" i="14"/>
  <c r="G2665" i="14"/>
  <c r="G2664" i="14"/>
  <c r="G2663" i="14"/>
  <c r="G2662" i="14"/>
  <c r="G2661" i="14"/>
  <c r="G2660" i="14"/>
  <c r="G2659" i="14"/>
  <c r="G2658" i="14"/>
  <c r="G2657" i="14"/>
  <c r="G2656" i="14"/>
  <c r="G2655" i="14"/>
  <c r="G2654" i="14"/>
  <c r="G2653" i="14"/>
  <c r="G2652" i="14"/>
  <c r="G2651" i="14"/>
  <c r="G2650" i="14"/>
  <c r="G2649" i="14"/>
  <c r="G2648" i="14"/>
  <c r="G2647" i="14"/>
  <c r="G2646" i="14"/>
  <c r="G2645" i="14"/>
  <c r="G2644" i="14"/>
  <c r="G2643" i="14"/>
  <c r="G2642" i="14"/>
  <c r="G2641" i="14"/>
  <c r="G2640" i="14"/>
  <c r="G2639" i="14"/>
  <c r="G2638" i="14"/>
  <c r="G2637" i="14"/>
  <c r="G2636" i="14"/>
  <c r="G2635" i="14"/>
  <c r="G2634" i="14"/>
  <c r="G2633" i="14"/>
  <c r="G2632" i="14"/>
  <c r="G2631" i="14"/>
  <c r="G2630" i="14"/>
  <c r="G2629" i="14"/>
  <c r="G2628" i="14"/>
  <c r="G2627" i="14"/>
  <c r="G2626" i="14"/>
  <c r="G2625" i="14"/>
  <c r="G2624" i="14"/>
  <c r="G2623" i="14"/>
  <c r="G2622" i="14"/>
  <c r="G2621" i="14"/>
  <c r="G2620" i="14"/>
  <c r="G2619" i="14"/>
  <c r="G2618" i="14"/>
  <c r="G2617" i="14"/>
  <c r="G2616" i="14"/>
  <c r="G2615" i="14"/>
  <c r="G2614" i="14"/>
  <c r="G2613" i="14"/>
  <c r="G2612" i="14"/>
  <c r="G2611" i="14"/>
  <c r="G2610" i="14"/>
  <c r="G2609" i="14"/>
  <c r="G2608" i="14"/>
  <c r="G2607" i="14"/>
  <c r="G2606" i="14"/>
  <c r="G2605" i="14"/>
  <c r="G2604" i="14"/>
  <c r="G2603" i="14"/>
  <c r="G2602" i="14"/>
  <c r="G2601" i="14"/>
  <c r="G2600" i="14"/>
  <c r="G2599" i="14"/>
  <c r="G2598" i="14"/>
  <c r="G2597" i="14"/>
  <c r="G2596" i="14"/>
  <c r="G2595" i="14"/>
  <c r="G2594" i="14"/>
  <c r="G2593" i="14"/>
  <c r="G2592" i="14"/>
  <c r="G2591" i="14"/>
  <c r="G2590" i="14"/>
  <c r="G2589" i="14"/>
  <c r="G2588" i="14"/>
  <c r="G2587" i="14"/>
  <c r="G2586" i="14"/>
  <c r="G2585" i="14"/>
  <c r="G2584" i="14"/>
  <c r="G2583" i="14"/>
  <c r="G2582" i="14"/>
  <c r="G2581" i="14"/>
  <c r="G2580" i="14"/>
  <c r="G2579" i="14"/>
  <c r="G2578" i="14"/>
  <c r="G2577" i="14"/>
  <c r="G2576" i="14"/>
  <c r="G2575" i="14"/>
  <c r="G2574" i="14"/>
  <c r="G2573" i="14"/>
  <c r="G2572" i="14"/>
  <c r="G2571" i="14"/>
  <c r="G2570" i="14"/>
  <c r="G2569" i="14"/>
  <c r="G2568" i="14"/>
  <c r="G2567" i="14"/>
  <c r="G2566" i="14"/>
  <c r="G2565" i="14"/>
  <c r="G2564" i="14"/>
  <c r="G2563" i="14"/>
  <c r="G2562" i="14"/>
  <c r="G2561" i="14"/>
  <c r="G2560" i="14"/>
  <c r="G2559" i="14"/>
  <c r="G2558" i="14"/>
  <c r="G2557" i="14"/>
  <c r="G2556" i="14"/>
  <c r="G2555" i="14"/>
  <c r="G2554" i="14"/>
  <c r="G2553" i="14"/>
  <c r="G2552" i="14"/>
  <c r="G2551" i="14"/>
  <c r="G2550" i="14"/>
  <c r="G2549" i="14"/>
  <c r="G2548" i="14"/>
  <c r="G2547" i="14"/>
  <c r="G2546" i="14"/>
  <c r="G2545" i="14"/>
  <c r="G2544" i="14"/>
  <c r="G2543" i="14"/>
  <c r="G2542" i="14"/>
  <c r="G2541" i="14"/>
  <c r="G2540" i="14"/>
  <c r="G2539" i="14"/>
  <c r="G2538" i="14"/>
  <c r="G2537" i="14"/>
  <c r="G2536" i="14"/>
  <c r="G2535" i="14"/>
  <c r="G2534" i="14"/>
  <c r="G2533" i="14"/>
  <c r="G2532" i="14"/>
  <c r="G2531" i="14"/>
  <c r="G2530" i="14"/>
  <c r="G2529" i="14"/>
  <c r="G2528" i="14"/>
  <c r="G2527" i="14"/>
  <c r="G2526" i="14"/>
  <c r="G2525" i="14"/>
  <c r="G2524" i="14"/>
  <c r="G2523" i="14"/>
  <c r="G2522" i="14"/>
  <c r="G2521" i="14"/>
  <c r="G2520" i="14"/>
  <c r="G2519" i="14"/>
  <c r="G2518" i="14"/>
  <c r="G2517" i="14"/>
  <c r="G2516" i="14"/>
  <c r="G2515" i="14"/>
  <c r="G2514" i="14"/>
  <c r="G2513" i="14"/>
  <c r="G2512" i="14"/>
  <c r="G2511" i="14"/>
  <c r="G2510" i="14"/>
  <c r="G2509" i="14"/>
  <c r="G2508" i="14"/>
  <c r="G2507" i="14"/>
  <c r="G2506" i="14"/>
  <c r="G2505" i="14"/>
  <c r="G2504" i="14"/>
  <c r="G2503" i="14"/>
  <c r="G2502" i="14"/>
  <c r="G2501" i="14"/>
  <c r="G2500" i="14"/>
  <c r="G2499" i="14"/>
  <c r="G2498" i="14"/>
  <c r="G2497" i="14"/>
  <c r="G2496" i="14"/>
  <c r="G2495" i="14"/>
  <c r="G2494" i="14"/>
  <c r="G2493" i="14"/>
  <c r="G2492" i="14"/>
  <c r="G2491" i="14"/>
  <c r="G2490" i="14"/>
  <c r="G2489" i="14"/>
  <c r="G2488" i="14"/>
  <c r="G2487" i="14"/>
  <c r="G2486" i="14"/>
  <c r="G2485" i="14"/>
  <c r="G2484" i="14"/>
  <c r="G2483" i="14"/>
  <c r="G2482" i="14"/>
  <c r="G2481" i="14"/>
  <c r="G2480" i="14"/>
  <c r="G2479" i="14"/>
  <c r="G2478" i="14"/>
  <c r="G2477" i="14"/>
  <c r="G2476" i="14"/>
  <c r="G2475" i="14"/>
  <c r="G2474" i="14"/>
  <c r="G2473" i="14"/>
  <c r="G2472" i="14"/>
  <c r="G2471" i="14"/>
  <c r="G2470" i="14"/>
  <c r="G2469" i="14"/>
  <c r="G2468" i="14"/>
  <c r="G2467" i="14"/>
  <c r="G2466" i="14"/>
  <c r="G2465" i="14"/>
  <c r="G2464" i="14"/>
  <c r="G2463" i="14"/>
  <c r="G2462" i="14"/>
  <c r="G2461" i="14"/>
  <c r="G2460" i="14"/>
  <c r="G2459" i="14"/>
  <c r="G2458" i="14"/>
  <c r="G2457" i="14"/>
  <c r="G2456" i="14"/>
  <c r="G2455" i="14"/>
  <c r="G2454" i="14"/>
  <c r="G2453" i="14"/>
  <c r="G2452" i="14"/>
  <c r="G2451" i="14"/>
  <c r="G2450" i="14"/>
  <c r="G2449" i="14"/>
  <c r="G2448" i="14"/>
  <c r="G2447" i="14"/>
  <c r="G2446" i="14"/>
  <c r="G2445" i="14"/>
  <c r="G2444" i="14"/>
  <c r="G2443" i="14"/>
  <c r="G2442" i="14"/>
  <c r="G2441" i="14"/>
  <c r="G2440" i="14"/>
  <c r="G2439" i="14"/>
  <c r="G2438" i="14"/>
  <c r="G2437" i="14"/>
  <c r="G2436" i="14"/>
  <c r="G2435" i="14"/>
  <c r="G2434" i="14"/>
  <c r="G2433" i="14"/>
  <c r="G2432" i="14"/>
  <c r="G2431" i="14"/>
  <c r="G2430" i="14"/>
  <c r="G2429" i="14"/>
  <c r="G2428" i="14"/>
  <c r="G2427" i="14"/>
  <c r="G2426" i="14"/>
  <c r="G2425" i="14"/>
  <c r="G2424" i="14"/>
  <c r="G2423" i="14"/>
  <c r="G2422" i="14"/>
  <c r="G2421" i="14"/>
  <c r="G2420" i="14"/>
  <c r="G2419" i="14"/>
  <c r="G2418" i="14"/>
  <c r="G2417" i="14"/>
  <c r="G2416" i="14"/>
  <c r="G2415" i="14"/>
  <c r="G2414" i="14"/>
  <c r="G2413" i="14"/>
  <c r="G2412" i="14"/>
  <c r="G2411" i="14"/>
  <c r="G2410" i="14"/>
  <c r="G2409" i="14"/>
  <c r="G2408" i="14"/>
  <c r="G2407" i="14"/>
  <c r="G2406" i="14"/>
  <c r="G2405" i="14"/>
  <c r="G2404" i="14"/>
  <c r="G2403" i="14"/>
  <c r="G2402" i="14"/>
  <c r="G2401" i="14"/>
  <c r="G2400" i="14"/>
  <c r="G2399" i="14"/>
  <c r="G2398" i="14"/>
  <c r="G2397" i="14"/>
  <c r="G2396" i="14"/>
  <c r="G2395" i="14"/>
  <c r="G2394" i="14"/>
  <c r="G2393" i="14"/>
  <c r="G2392" i="14"/>
  <c r="G2391" i="14"/>
  <c r="G2390" i="14"/>
  <c r="G2389" i="14"/>
  <c r="G2388" i="14"/>
  <c r="G2387" i="14"/>
  <c r="G2386" i="14"/>
  <c r="G2385" i="14"/>
  <c r="G2384" i="14"/>
  <c r="G2383" i="14"/>
  <c r="G2382" i="14"/>
  <c r="G2381" i="14"/>
  <c r="G2380" i="14"/>
  <c r="G2379" i="14"/>
  <c r="G2378" i="14"/>
  <c r="G2377" i="14"/>
  <c r="G2376" i="14"/>
  <c r="G2375" i="14"/>
  <c r="G2374" i="14"/>
  <c r="G2373" i="14"/>
  <c r="G2372" i="14"/>
  <c r="G2371" i="14"/>
  <c r="G2370" i="14"/>
  <c r="G2369" i="14"/>
  <c r="G2368" i="14"/>
  <c r="G2367" i="14"/>
  <c r="G2366" i="14"/>
  <c r="G2365" i="14"/>
  <c r="G2364" i="14"/>
  <c r="G2363" i="14"/>
  <c r="G2362" i="14"/>
  <c r="G2361" i="14"/>
  <c r="G2360" i="14"/>
  <c r="G2359" i="14"/>
  <c r="G2358" i="14"/>
  <c r="G2357" i="14"/>
  <c r="G2356" i="14"/>
  <c r="G2355" i="14"/>
  <c r="G2354" i="14"/>
  <c r="G2353" i="14"/>
  <c r="G2352" i="14"/>
  <c r="G2351" i="14"/>
  <c r="G2350" i="14"/>
  <c r="G2349" i="14"/>
  <c r="G2348" i="14"/>
  <c r="G2347" i="14"/>
  <c r="G2346" i="14"/>
  <c r="G2345" i="14"/>
  <c r="G2344" i="14"/>
  <c r="G2343" i="14"/>
  <c r="G2342" i="14"/>
  <c r="G2341" i="14"/>
  <c r="G2340" i="14"/>
  <c r="G2339" i="14"/>
  <c r="G2338" i="14"/>
  <c r="G2337" i="14"/>
  <c r="G2336" i="14"/>
  <c r="G2335" i="14"/>
  <c r="G2334" i="14"/>
  <c r="G2333" i="14"/>
  <c r="G2332" i="14"/>
  <c r="G2331" i="14"/>
  <c r="G2330" i="14"/>
  <c r="G2329" i="14"/>
  <c r="G2328" i="14"/>
  <c r="G2327" i="14"/>
  <c r="G2326" i="14"/>
  <c r="G2325" i="14"/>
  <c r="G2324" i="14"/>
  <c r="G2323" i="14"/>
  <c r="G2322" i="14"/>
  <c r="G2321" i="14"/>
  <c r="G2320" i="14"/>
  <c r="G2319" i="14"/>
  <c r="G2318" i="14"/>
  <c r="G2317" i="14"/>
  <c r="G2316" i="14"/>
  <c r="G2315" i="14"/>
  <c r="G2314" i="14"/>
  <c r="G2313" i="14"/>
  <c r="G2312" i="14"/>
  <c r="G2311" i="14"/>
  <c r="G2310" i="14"/>
  <c r="G2309" i="14"/>
  <c r="G2308" i="14"/>
  <c r="G2307" i="14"/>
  <c r="G2306" i="14"/>
  <c r="G2305" i="14"/>
  <c r="G2304" i="14"/>
  <c r="G2303" i="14"/>
  <c r="G2302" i="14"/>
  <c r="G2301" i="14"/>
  <c r="G2300" i="14"/>
  <c r="G2299" i="14"/>
  <c r="G2298" i="14"/>
  <c r="G2297" i="14"/>
  <c r="G2296" i="14"/>
  <c r="G2295" i="14"/>
  <c r="G2294" i="14"/>
  <c r="G2293" i="14"/>
  <c r="G2292" i="14"/>
  <c r="G2291" i="14"/>
  <c r="G2290" i="14"/>
  <c r="G2289" i="14"/>
  <c r="G2288" i="14"/>
  <c r="G2287" i="14"/>
  <c r="G2286" i="14"/>
  <c r="G2285" i="14"/>
  <c r="G2284" i="14"/>
  <c r="G2283" i="14"/>
  <c r="G2282" i="14"/>
  <c r="G2281" i="14"/>
  <c r="G2280" i="14"/>
  <c r="G2279" i="14"/>
  <c r="G2278" i="14"/>
  <c r="G2277" i="14"/>
  <c r="G2276" i="14"/>
  <c r="G2275" i="14"/>
  <c r="G2274" i="14"/>
  <c r="G2273" i="14"/>
  <c r="G2272" i="14"/>
  <c r="G2271" i="14"/>
  <c r="G2270" i="14"/>
  <c r="G2269" i="14"/>
  <c r="G2268" i="14"/>
  <c r="G2267" i="14"/>
  <c r="G2266" i="14"/>
  <c r="G2265" i="14"/>
  <c r="G2264" i="14"/>
  <c r="G2263" i="14"/>
  <c r="G2262" i="14"/>
  <c r="G2261" i="14"/>
  <c r="G2260" i="14"/>
  <c r="G2259" i="14"/>
  <c r="G2258" i="14"/>
  <c r="G2257" i="14"/>
  <c r="G2256" i="14"/>
  <c r="G2255" i="14"/>
  <c r="G2254" i="14"/>
  <c r="G2253" i="14"/>
  <c r="G2252" i="14"/>
  <c r="G2251" i="14"/>
  <c r="G2250" i="14"/>
  <c r="G2249" i="14"/>
  <c r="G2248" i="14"/>
  <c r="G2247" i="14"/>
  <c r="G2246" i="14"/>
  <c r="G2245" i="14"/>
  <c r="G2244" i="14"/>
  <c r="G2243" i="14"/>
  <c r="G2242" i="14"/>
  <c r="G2241" i="14"/>
  <c r="G2240" i="14"/>
  <c r="G2239" i="14"/>
  <c r="G2238" i="14"/>
  <c r="G2237" i="14"/>
  <c r="G2236" i="14"/>
  <c r="G2235" i="14"/>
  <c r="G2234" i="14"/>
  <c r="G2233" i="14"/>
  <c r="G2232" i="14"/>
  <c r="G2231" i="14"/>
  <c r="G2230" i="14"/>
  <c r="G2229" i="14"/>
  <c r="G2228" i="14"/>
  <c r="G2227" i="14"/>
  <c r="G2226" i="14"/>
  <c r="G2225" i="14"/>
  <c r="G2224" i="14"/>
  <c r="G2223" i="14"/>
  <c r="G2222" i="14"/>
  <c r="G2221" i="14"/>
  <c r="G2220" i="14"/>
  <c r="G2219" i="14"/>
  <c r="G2218" i="14"/>
  <c r="G2217" i="14"/>
  <c r="G2216" i="14"/>
  <c r="G2215" i="14"/>
  <c r="G2214" i="14"/>
  <c r="G2213" i="14"/>
  <c r="G2212" i="14"/>
  <c r="G2211" i="14"/>
  <c r="G2210" i="14"/>
  <c r="G2209" i="14"/>
  <c r="G2208" i="14"/>
  <c r="G2207" i="14"/>
  <c r="G2206" i="14"/>
  <c r="G2205" i="14"/>
  <c r="G2204" i="14"/>
  <c r="G2203" i="14"/>
  <c r="G2202" i="14"/>
  <c r="G2201" i="14"/>
  <c r="G2200" i="14"/>
  <c r="G2199" i="14"/>
  <c r="G2198" i="14"/>
  <c r="G2197" i="14"/>
  <c r="G2196" i="14"/>
  <c r="G2195" i="14"/>
  <c r="G2194" i="14"/>
  <c r="G2193" i="14"/>
  <c r="G2192" i="14"/>
  <c r="G2191" i="14"/>
  <c r="G2190" i="14"/>
  <c r="G2189" i="14"/>
  <c r="G2188" i="14"/>
  <c r="G2187" i="14"/>
  <c r="G2186" i="14"/>
  <c r="G2185" i="14"/>
  <c r="G2184" i="14"/>
  <c r="G2183" i="14"/>
  <c r="G2182" i="14"/>
  <c r="G2181" i="14"/>
  <c r="G2180" i="14"/>
  <c r="G2179" i="14"/>
  <c r="G2178" i="14"/>
  <c r="G2177" i="14"/>
  <c r="G2176" i="14"/>
  <c r="G2175" i="14"/>
  <c r="G2174" i="14"/>
  <c r="G2173" i="14"/>
  <c r="G2172" i="14"/>
  <c r="G2171" i="14"/>
  <c r="G2170" i="14"/>
  <c r="G2169" i="14"/>
  <c r="G2168" i="14"/>
  <c r="G2167" i="14"/>
  <c r="G2166" i="14"/>
  <c r="G2165" i="14"/>
  <c r="G2164" i="14"/>
  <c r="G2163" i="14"/>
  <c r="G2162" i="14"/>
  <c r="G2161" i="14"/>
  <c r="G2160" i="14"/>
  <c r="G2159" i="14"/>
  <c r="G2158" i="14"/>
  <c r="G2157" i="14"/>
  <c r="G2156" i="14"/>
  <c r="G2155" i="14"/>
  <c r="G2154" i="14"/>
  <c r="G2153" i="14"/>
  <c r="G2152" i="14"/>
  <c r="G2151" i="14"/>
  <c r="G2150" i="14"/>
  <c r="G2149" i="14"/>
  <c r="G2148" i="14"/>
  <c r="G2147" i="14"/>
  <c r="G2146" i="14"/>
  <c r="G2145" i="14"/>
  <c r="G2144" i="14"/>
  <c r="G2143" i="14"/>
  <c r="G2142" i="14"/>
  <c r="G2141" i="14"/>
  <c r="G2140" i="14"/>
  <c r="G2139" i="14"/>
  <c r="G2138" i="14"/>
  <c r="G2137" i="14"/>
  <c r="G2136" i="14"/>
  <c r="G2135" i="14"/>
  <c r="G2134" i="14"/>
  <c r="G2133" i="14"/>
  <c r="G2132" i="14"/>
  <c r="G2131" i="14"/>
  <c r="G2130" i="14"/>
  <c r="G2129" i="14"/>
  <c r="G2128" i="14"/>
  <c r="G2127" i="14"/>
  <c r="G2126" i="14"/>
  <c r="G2125" i="14"/>
  <c r="G2124" i="14"/>
  <c r="G2123" i="14"/>
  <c r="G2122" i="14"/>
  <c r="G2121" i="14"/>
  <c r="G2120" i="14"/>
  <c r="G2119" i="14"/>
  <c r="G2118" i="14"/>
  <c r="G2117" i="14"/>
  <c r="G2116" i="14"/>
  <c r="G2115" i="14"/>
  <c r="G2114" i="14"/>
  <c r="G2113" i="14"/>
  <c r="G2112" i="14"/>
  <c r="G2111" i="14"/>
  <c r="G2110" i="14"/>
  <c r="G2109" i="14"/>
  <c r="G2108" i="14"/>
  <c r="G2107" i="14"/>
  <c r="G2106" i="14"/>
  <c r="G2105" i="14"/>
  <c r="G2104" i="14"/>
  <c r="G2103" i="14"/>
  <c r="G2102" i="14"/>
  <c r="G2101" i="14"/>
  <c r="G2100" i="14"/>
  <c r="G2099" i="14"/>
  <c r="G2098" i="14"/>
  <c r="G2097" i="14"/>
  <c r="G2096" i="14"/>
  <c r="G2095" i="14"/>
  <c r="G2094" i="14"/>
  <c r="G2093" i="14"/>
  <c r="G2092" i="14"/>
  <c r="G2091" i="14"/>
  <c r="G2090" i="14"/>
  <c r="G2089" i="14"/>
  <c r="G2088" i="14"/>
  <c r="G2087" i="14"/>
  <c r="G2086" i="14"/>
  <c r="G2085" i="14"/>
  <c r="G2084" i="14"/>
  <c r="G2083" i="14"/>
  <c r="G2082" i="14"/>
  <c r="G2081" i="14"/>
  <c r="G2080" i="14"/>
  <c r="G2079" i="14"/>
  <c r="G2078" i="14"/>
  <c r="G2077" i="14"/>
  <c r="G2076" i="14"/>
  <c r="G2075" i="14"/>
  <c r="G2074" i="14"/>
  <c r="G2073" i="14"/>
  <c r="G2072" i="14"/>
  <c r="G2071" i="14"/>
  <c r="G2070" i="14"/>
  <c r="G2069" i="14"/>
  <c r="G2068" i="14"/>
  <c r="G2067" i="14"/>
  <c r="G2066" i="14"/>
  <c r="G2065" i="14"/>
  <c r="G2064" i="14"/>
  <c r="G2063" i="14"/>
  <c r="G2062" i="14"/>
  <c r="G2061" i="14"/>
  <c r="G2060" i="14"/>
  <c r="G2059" i="14"/>
  <c r="G2058" i="14"/>
  <c r="G2057" i="14"/>
  <c r="G2056" i="14"/>
  <c r="G2055" i="14"/>
  <c r="G2054" i="14"/>
  <c r="G2053" i="14"/>
  <c r="G2052" i="14"/>
  <c r="G2051" i="14"/>
  <c r="G2050" i="14"/>
  <c r="G2049" i="14"/>
  <c r="G2048" i="14"/>
  <c r="G2047" i="14"/>
  <c r="G2046" i="14"/>
  <c r="G2045" i="14"/>
  <c r="G2044" i="14"/>
  <c r="G2043" i="14"/>
  <c r="G2042" i="14"/>
  <c r="G2041" i="14"/>
  <c r="G2040" i="14"/>
  <c r="G2039" i="14"/>
  <c r="G2038" i="14"/>
  <c r="G2037" i="14"/>
  <c r="G2036" i="14"/>
  <c r="G2035" i="14"/>
  <c r="G2034" i="14"/>
  <c r="G2033" i="14"/>
  <c r="G2032" i="14"/>
  <c r="G2031" i="14"/>
  <c r="G2030" i="14"/>
  <c r="G2029" i="14"/>
  <c r="G2028" i="14"/>
  <c r="G2027" i="14"/>
  <c r="G2026" i="14"/>
  <c r="G2025" i="14"/>
  <c r="G2024" i="14"/>
  <c r="G2023" i="14"/>
  <c r="G2022" i="14"/>
  <c r="G2021" i="14"/>
  <c r="G2020" i="14"/>
  <c r="G2019" i="14"/>
  <c r="G2018" i="14"/>
  <c r="G2017" i="14"/>
  <c r="G2016" i="14"/>
  <c r="G2015" i="14"/>
  <c r="G2014" i="14"/>
  <c r="G2013" i="14"/>
  <c r="G2012" i="14"/>
  <c r="G2011" i="14"/>
  <c r="G2010" i="14"/>
  <c r="G2009" i="14"/>
  <c r="G2008" i="14"/>
  <c r="G2007" i="14"/>
  <c r="G2006" i="14"/>
  <c r="G2005" i="14"/>
  <c r="G2004" i="14"/>
  <c r="G2003" i="14"/>
  <c r="G2002" i="14"/>
  <c r="G2001" i="14"/>
  <c r="G2000" i="14"/>
  <c r="G1999" i="14"/>
  <c r="G1998" i="14"/>
  <c r="G1997" i="14"/>
  <c r="G1996" i="14"/>
  <c r="G1995" i="14"/>
  <c r="G1994" i="14"/>
  <c r="G1993" i="14"/>
  <c r="G1992" i="14"/>
  <c r="G1991" i="14"/>
  <c r="G1990" i="14"/>
  <c r="G1989" i="14"/>
  <c r="G1988" i="14"/>
  <c r="G1987" i="14"/>
  <c r="G1986" i="14"/>
  <c r="G1985" i="14"/>
  <c r="G1984" i="14"/>
  <c r="G1983" i="14"/>
  <c r="G1982" i="14"/>
  <c r="G1981" i="14"/>
  <c r="G1980" i="14"/>
  <c r="G1979" i="14"/>
  <c r="G1978" i="14"/>
  <c r="G1977" i="14"/>
  <c r="G1976" i="14"/>
  <c r="G1975" i="14"/>
  <c r="G1974" i="14"/>
  <c r="G1973" i="14"/>
  <c r="G1972" i="14"/>
  <c r="G1971" i="14"/>
  <c r="G1970" i="14"/>
  <c r="G1969" i="14"/>
  <c r="G1968" i="14"/>
  <c r="G1967" i="14"/>
  <c r="G1966" i="14"/>
  <c r="G1965" i="14"/>
  <c r="G1964" i="14"/>
  <c r="G1963" i="14"/>
  <c r="G1962" i="14"/>
  <c r="G1961" i="14"/>
  <c r="G1960" i="14"/>
  <c r="G1959" i="14"/>
  <c r="G1958" i="14"/>
  <c r="G1957" i="14"/>
  <c r="G1956" i="14"/>
  <c r="G1955" i="14"/>
  <c r="G1954" i="14"/>
  <c r="G1953" i="14"/>
  <c r="G1952" i="14"/>
  <c r="G1951" i="14"/>
  <c r="G1950" i="14"/>
  <c r="G1949" i="14"/>
  <c r="G1948" i="14"/>
  <c r="G1947" i="14"/>
  <c r="G1946" i="14"/>
  <c r="G1945" i="14"/>
  <c r="G1944" i="14"/>
  <c r="G1943" i="14"/>
  <c r="G1942" i="14"/>
  <c r="G1941" i="14"/>
  <c r="G1940" i="14"/>
  <c r="G1939" i="14"/>
  <c r="G1938" i="14"/>
  <c r="G1937" i="14"/>
  <c r="G1936" i="14"/>
  <c r="G1935" i="14"/>
  <c r="G1934" i="14"/>
  <c r="G1933" i="14"/>
  <c r="G1932" i="14"/>
  <c r="G1931" i="14"/>
  <c r="G1930" i="14"/>
  <c r="G1929" i="14"/>
  <c r="G1928" i="14"/>
  <c r="G1927" i="14"/>
  <c r="G1926" i="14"/>
  <c r="G1925" i="14"/>
  <c r="G1924" i="14"/>
  <c r="G1923" i="14"/>
  <c r="G1922" i="14"/>
  <c r="G1921" i="14"/>
  <c r="G1920" i="14"/>
  <c r="G1919" i="14"/>
  <c r="G1918" i="14"/>
  <c r="G1917" i="14"/>
  <c r="G1916" i="14"/>
  <c r="G1915" i="14"/>
  <c r="G1914" i="14"/>
  <c r="G1913" i="14"/>
  <c r="G1912" i="14"/>
  <c r="G1911" i="14"/>
  <c r="G1910" i="14"/>
  <c r="G1909" i="14"/>
  <c r="G1908" i="14"/>
  <c r="G1907" i="14"/>
  <c r="G1906" i="14"/>
  <c r="G1905" i="14"/>
  <c r="G1904" i="14"/>
  <c r="G1903" i="14"/>
  <c r="G1902" i="14"/>
  <c r="G1901" i="14"/>
  <c r="G1900" i="14"/>
  <c r="G1899" i="14"/>
  <c r="G1898" i="14"/>
  <c r="G1897" i="14"/>
  <c r="G1896" i="14"/>
  <c r="G1895" i="14"/>
  <c r="G1894" i="14"/>
  <c r="G1893" i="14"/>
  <c r="G1892" i="14"/>
  <c r="G1891" i="14"/>
  <c r="G1890" i="14"/>
  <c r="G1889" i="14"/>
  <c r="G1888" i="14"/>
  <c r="G1887" i="14"/>
  <c r="G1886" i="14"/>
  <c r="G1885" i="14"/>
  <c r="G1884" i="14"/>
  <c r="G1883" i="14"/>
  <c r="G1882" i="14"/>
  <c r="G1881" i="14"/>
  <c r="G1880" i="14"/>
  <c r="G1879" i="14"/>
  <c r="G1878" i="14"/>
  <c r="G1877" i="14"/>
  <c r="G1876" i="14"/>
  <c r="G1875" i="14"/>
  <c r="G1874" i="14"/>
  <c r="G1873" i="14"/>
  <c r="G1872" i="14"/>
  <c r="G1871" i="14"/>
  <c r="G1870" i="14"/>
  <c r="G1869" i="14"/>
  <c r="G1868" i="14"/>
  <c r="G1867" i="14"/>
  <c r="G1866" i="14"/>
  <c r="G1865" i="14"/>
  <c r="G1864" i="14"/>
  <c r="G1863" i="14"/>
  <c r="G1862" i="14"/>
  <c r="G1861" i="14"/>
  <c r="G1860" i="14"/>
  <c r="G1859" i="14"/>
  <c r="G1858" i="14"/>
  <c r="G1857" i="14"/>
  <c r="G1856" i="14"/>
  <c r="G1855" i="14"/>
  <c r="G1854" i="14"/>
  <c r="G1853" i="14"/>
  <c r="G1852" i="14"/>
  <c r="G1851" i="14"/>
  <c r="G1850" i="14"/>
  <c r="G1849" i="14"/>
  <c r="G1848" i="14"/>
  <c r="G1847" i="14"/>
  <c r="G1846" i="14"/>
  <c r="G1845" i="14"/>
  <c r="G1844" i="14"/>
  <c r="G1843" i="14"/>
  <c r="G1842" i="14"/>
  <c r="G1841" i="14"/>
  <c r="G1840" i="14"/>
  <c r="G1839" i="14"/>
  <c r="G1838" i="14"/>
  <c r="G1837" i="14"/>
  <c r="G1836" i="14"/>
  <c r="G1835" i="14"/>
  <c r="G1834" i="14"/>
  <c r="G1833" i="14"/>
  <c r="G1832" i="14"/>
  <c r="G1831" i="14"/>
  <c r="G1830" i="14"/>
  <c r="G1829" i="14"/>
  <c r="G1828" i="14"/>
  <c r="G1827" i="14"/>
  <c r="G1826" i="14"/>
  <c r="G1825" i="14"/>
  <c r="G1824" i="14"/>
  <c r="G1823" i="14"/>
  <c r="G1822" i="14"/>
  <c r="G1821" i="14"/>
  <c r="G1820" i="14"/>
  <c r="G1819" i="14"/>
  <c r="G1818" i="14"/>
  <c r="G1817" i="14"/>
  <c r="G1816" i="14"/>
  <c r="G1815" i="14"/>
  <c r="G1814" i="14"/>
  <c r="G1813" i="14"/>
  <c r="G1812" i="14"/>
  <c r="G1811" i="14"/>
  <c r="G1810" i="14"/>
  <c r="G1809" i="14"/>
  <c r="G1808" i="14"/>
  <c r="G1807" i="14"/>
  <c r="G1806" i="14"/>
  <c r="G1805" i="14"/>
  <c r="G1804" i="14"/>
  <c r="G1803" i="14"/>
  <c r="G1802" i="14"/>
  <c r="G1801" i="14"/>
  <c r="G1800" i="14"/>
  <c r="G1799" i="14"/>
  <c r="G1798" i="14"/>
  <c r="G1797" i="14"/>
  <c r="G1796" i="14"/>
  <c r="G1795" i="14"/>
  <c r="G1794" i="14"/>
  <c r="G1793" i="14"/>
  <c r="G1792" i="14"/>
  <c r="G1791" i="14"/>
  <c r="G1790" i="14"/>
  <c r="G1789" i="14"/>
  <c r="G1788" i="14"/>
  <c r="G1787" i="14"/>
  <c r="G1786" i="14"/>
  <c r="G1785" i="14"/>
  <c r="G1784" i="14"/>
  <c r="G1783" i="14"/>
  <c r="G1782" i="14"/>
  <c r="G1781" i="14"/>
  <c r="G1780" i="14"/>
  <c r="G1779" i="14"/>
  <c r="G1778" i="14"/>
  <c r="G1777" i="14"/>
  <c r="G1776" i="14"/>
  <c r="G1775" i="14"/>
  <c r="G1774" i="14"/>
  <c r="G1773" i="14"/>
  <c r="G1772" i="14"/>
  <c r="G1771" i="14"/>
  <c r="G1770" i="14"/>
  <c r="G1769" i="14"/>
  <c r="G1768" i="14"/>
  <c r="G1767" i="14"/>
  <c r="G1766" i="14"/>
  <c r="G1765" i="14"/>
  <c r="G1764" i="14"/>
  <c r="G1763" i="14"/>
  <c r="G1762" i="14"/>
  <c r="G1761" i="14"/>
  <c r="G1760" i="14"/>
  <c r="G1759" i="14"/>
  <c r="G1758" i="14"/>
  <c r="G1757" i="14"/>
  <c r="G1756" i="14"/>
  <c r="G1755" i="14"/>
  <c r="G1754" i="14"/>
  <c r="G1753" i="14"/>
  <c r="G1752" i="14"/>
  <c r="G1751" i="14"/>
  <c r="G1750" i="14"/>
  <c r="G1749" i="14"/>
  <c r="G1748" i="14"/>
  <c r="G1747" i="14"/>
  <c r="G1746" i="14"/>
  <c r="G1745" i="14"/>
  <c r="G1744" i="14"/>
  <c r="G1743" i="14"/>
  <c r="G1742" i="14"/>
  <c r="G1741" i="14"/>
  <c r="G1740" i="14"/>
  <c r="G1739" i="14"/>
  <c r="G1738" i="14"/>
  <c r="G1737" i="14"/>
  <c r="G1736" i="14"/>
  <c r="G1735" i="14"/>
  <c r="G1734" i="14"/>
  <c r="G1733" i="14"/>
  <c r="G1732" i="14"/>
  <c r="G1731" i="14"/>
  <c r="G1730" i="14"/>
  <c r="G1729" i="14"/>
  <c r="G1728" i="14"/>
  <c r="G1727" i="14"/>
  <c r="G1726" i="14"/>
  <c r="G1725" i="14"/>
  <c r="G1724" i="14"/>
  <c r="G1723" i="14"/>
  <c r="G1722" i="14"/>
  <c r="G1721" i="14"/>
  <c r="G1720" i="14"/>
  <c r="G1719" i="14"/>
  <c r="G1718" i="14"/>
  <c r="G1717" i="14"/>
  <c r="G1716" i="14"/>
  <c r="G1715" i="14"/>
  <c r="G1714" i="14"/>
  <c r="G1713" i="14"/>
  <c r="G1712" i="14"/>
  <c r="G1711" i="14"/>
  <c r="G1710" i="14"/>
  <c r="G1709" i="14"/>
  <c r="G1708" i="14"/>
  <c r="G1707" i="14"/>
  <c r="G1706" i="14"/>
  <c r="G1705" i="14"/>
  <c r="G1704" i="14"/>
  <c r="G1703" i="14"/>
  <c r="G1702" i="14"/>
  <c r="G1701" i="14"/>
  <c r="G1700" i="14"/>
  <c r="G1699" i="14"/>
  <c r="G1698" i="14"/>
  <c r="G1697" i="14"/>
  <c r="G1696" i="14"/>
  <c r="G1695" i="14"/>
  <c r="G1694" i="14"/>
  <c r="G1693" i="14"/>
  <c r="G1692" i="14"/>
  <c r="G1691" i="14"/>
  <c r="G1690" i="14"/>
  <c r="G1689" i="14"/>
  <c r="G1688" i="14"/>
  <c r="G1687" i="14"/>
  <c r="G1686" i="14"/>
  <c r="G1685" i="14"/>
  <c r="G1684" i="14"/>
  <c r="G1683" i="14"/>
  <c r="G1682" i="14"/>
  <c r="G1681" i="14"/>
  <c r="G1680" i="14"/>
  <c r="G1679" i="14"/>
  <c r="G1678" i="14"/>
  <c r="G1677" i="14"/>
  <c r="G1676" i="14"/>
  <c r="G1675" i="14"/>
  <c r="G1674" i="14"/>
  <c r="G1673" i="14"/>
  <c r="G1672" i="14"/>
  <c r="G1671" i="14"/>
  <c r="G1670" i="14"/>
  <c r="G1669" i="14"/>
  <c r="G1668" i="14"/>
  <c r="G1667" i="14"/>
  <c r="G1666" i="14"/>
  <c r="G1665" i="14"/>
  <c r="G1664" i="14"/>
  <c r="G1663" i="14"/>
  <c r="G1662" i="14"/>
  <c r="G1661" i="14"/>
  <c r="G1660" i="14"/>
  <c r="G1659" i="14"/>
  <c r="G1658" i="14"/>
  <c r="G1657" i="14"/>
  <c r="G1656" i="14"/>
  <c r="G1655" i="14"/>
  <c r="G1654" i="14"/>
  <c r="G1653" i="14"/>
  <c r="G1652" i="14"/>
  <c r="G1651" i="14"/>
  <c r="G1650" i="14"/>
  <c r="G1649" i="14"/>
  <c r="G1648" i="14"/>
  <c r="G1647" i="14"/>
  <c r="G1646" i="14"/>
  <c r="G1645" i="14"/>
  <c r="G1644" i="14"/>
  <c r="G1643" i="14"/>
  <c r="G1642" i="14"/>
  <c r="G1641" i="14"/>
  <c r="G1640" i="14"/>
  <c r="G1639" i="14"/>
  <c r="G1638" i="14"/>
  <c r="G1637" i="14"/>
  <c r="G1636" i="14"/>
  <c r="G1635" i="14"/>
  <c r="G1634" i="14"/>
  <c r="G1633" i="14"/>
  <c r="G1632" i="14"/>
  <c r="G1631" i="14"/>
  <c r="G1630" i="14"/>
  <c r="G1629" i="14"/>
  <c r="G1628" i="14"/>
  <c r="G1627" i="14"/>
  <c r="G1626" i="14"/>
  <c r="G1625" i="14"/>
  <c r="G1624" i="14"/>
  <c r="G1623" i="14"/>
  <c r="G1622" i="14"/>
  <c r="G1621" i="14"/>
  <c r="G1620" i="14"/>
  <c r="G1619" i="14"/>
  <c r="G1618" i="14"/>
  <c r="G1617" i="14"/>
  <c r="G1616" i="14"/>
  <c r="G1615" i="14"/>
  <c r="G1614" i="14"/>
  <c r="G1613" i="14"/>
  <c r="G1612" i="14"/>
  <c r="G1611" i="14"/>
  <c r="G1610" i="14"/>
  <c r="G1609" i="14"/>
  <c r="G1608" i="14"/>
  <c r="G1607" i="14"/>
  <c r="G1606" i="14"/>
  <c r="G1605" i="14"/>
  <c r="G1604" i="14"/>
  <c r="G1603" i="14"/>
  <c r="G1602" i="14"/>
  <c r="G1601" i="14"/>
  <c r="G1600" i="14"/>
  <c r="G1599" i="14"/>
  <c r="G1598" i="14"/>
  <c r="G1597" i="14"/>
  <c r="G1596" i="14"/>
  <c r="G1595" i="14"/>
  <c r="G1594" i="14"/>
  <c r="G1593" i="14"/>
  <c r="G1592" i="14"/>
  <c r="G1591" i="14"/>
  <c r="G1590" i="14"/>
  <c r="G1589" i="14"/>
  <c r="G1588" i="14"/>
  <c r="G1587" i="14"/>
  <c r="G1586" i="14"/>
  <c r="G1585" i="14"/>
  <c r="G1584" i="14"/>
  <c r="G1583" i="14"/>
  <c r="G1582" i="14"/>
  <c r="G1581" i="14"/>
  <c r="G1580" i="14"/>
  <c r="G1579" i="14"/>
  <c r="G1578" i="14"/>
  <c r="G1577" i="14"/>
  <c r="G1576" i="14"/>
  <c r="G1575" i="14"/>
  <c r="G1574" i="14"/>
  <c r="G1573" i="14"/>
  <c r="G1572" i="14"/>
  <c r="G1571" i="14"/>
  <c r="G1570" i="14"/>
  <c r="G1569" i="14"/>
  <c r="G1568" i="14"/>
  <c r="G1567" i="14"/>
  <c r="G1566" i="14"/>
  <c r="G1565" i="14"/>
  <c r="G1564" i="14"/>
  <c r="G1563" i="14"/>
  <c r="G1562" i="14"/>
  <c r="G1561" i="14"/>
  <c r="G1560" i="14"/>
  <c r="G1559" i="14"/>
  <c r="G1558" i="14"/>
  <c r="G1557" i="14"/>
  <c r="G1556" i="14"/>
  <c r="G1555" i="14"/>
  <c r="G1554" i="14"/>
  <c r="G1553" i="14"/>
  <c r="G1552" i="14"/>
  <c r="G1551" i="14"/>
  <c r="G1550" i="14"/>
  <c r="G1549" i="14"/>
  <c r="G1548" i="14"/>
  <c r="G1547" i="14"/>
  <c r="G1546" i="14"/>
  <c r="G1545" i="14"/>
  <c r="G1544" i="14"/>
  <c r="G1543" i="14"/>
  <c r="G1542" i="14"/>
  <c r="G1541" i="14"/>
  <c r="G1540" i="14"/>
  <c r="G1539" i="14"/>
  <c r="G1538" i="14"/>
  <c r="G1537" i="14"/>
  <c r="G1536" i="14"/>
  <c r="G1535" i="14"/>
  <c r="G1534" i="14"/>
  <c r="G1533" i="14"/>
  <c r="G1532" i="14"/>
  <c r="G1531" i="14"/>
  <c r="G1530" i="14"/>
  <c r="G1529" i="14"/>
  <c r="G1528" i="14"/>
  <c r="G1527" i="14"/>
  <c r="G1526" i="14"/>
  <c r="G1525" i="14"/>
  <c r="G1524" i="14"/>
  <c r="G1523" i="14"/>
  <c r="G1522" i="14"/>
  <c r="G1521" i="14"/>
  <c r="G1520" i="14"/>
  <c r="G1519" i="14"/>
  <c r="G1518" i="14"/>
  <c r="G1517" i="14"/>
  <c r="G1516" i="14"/>
  <c r="G1515" i="14"/>
  <c r="G1514" i="14"/>
  <c r="G1513" i="14"/>
  <c r="G1512" i="14"/>
  <c r="G1511" i="14"/>
  <c r="G1510" i="14"/>
  <c r="G1509" i="14"/>
  <c r="G1508" i="14"/>
  <c r="G1507" i="14"/>
  <c r="G1506" i="14"/>
  <c r="G1505" i="14"/>
  <c r="G1504" i="14"/>
  <c r="G1503" i="14"/>
  <c r="G1502" i="14"/>
  <c r="G1501" i="14"/>
  <c r="G1500" i="14"/>
  <c r="G1499" i="14"/>
  <c r="G1498" i="14"/>
  <c r="G1497" i="14"/>
  <c r="G1496" i="14"/>
  <c r="G1495" i="14"/>
  <c r="G1494" i="14"/>
  <c r="G1493" i="14"/>
  <c r="G1492" i="14"/>
  <c r="G1491" i="14"/>
  <c r="G1490" i="14"/>
  <c r="G1489" i="14"/>
  <c r="G1488" i="14"/>
  <c r="G1487" i="14"/>
  <c r="G1486" i="14"/>
  <c r="G1485" i="14"/>
  <c r="G1484" i="14"/>
  <c r="G1483" i="14"/>
  <c r="G1482" i="14"/>
  <c r="G1481" i="14"/>
  <c r="G1480" i="14"/>
  <c r="G1479" i="14"/>
  <c r="G1478" i="14"/>
  <c r="G1477" i="14"/>
  <c r="G1476" i="14"/>
  <c r="G1475" i="14"/>
  <c r="G1474" i="14"/>
  <c r="G1473" i="14"/>
  <c r="G1472" i="14"/>
  <c r="G1471" i="14"/>
  <c r="G1470" i="14"/>
  <c r="G1469" i="14"/>
  <c r="G1468" i="14"/>
  <c r="G1467" i="14"/>
  <c r="G1466" i="14"/>
  <c r="G1465" i="14"/>
  <c r="G1464" i="14"/>
  <c r="G1463" i="14"/>
  <c r="G1462" i="14"/>
  <c r="G1461" i="14"/>
  <c r="G1460" i="14"/>
  <c r="G1459" i="14"/>
  <c r="G1458" i="14"/>
  <c r="G1457" i="14"/>
  <c r="G1456" i="14"/>
  <c r="G1455" i="14"/>
  <c r="G1454" i="14"/>
  <c r="G1453" i="14"/>
  <c r="G1452" i="14"/>
  <c r="G1451" i="14"/>
  <c r="G1450" i="14"/>
  <c r="G1449" i="14"/>
  <c r="G1448" i="14"/>
  <c r="G1447" i="14"/>
  <c r="G1446" i="14"/>
  <c r="G1445" i="14"/>
  <c r="G1444" i="14"/>
  <c r="G1443" i="14"/>
  <c r="G1442" i="14"/>
  <c r="G1441" i="14"/>
  <c r="G1440" i="14"/>
  <c r="G1439" i="14"/>
  <c r="G1438" i="14"/>
  <c r="G1437" i="14"/>
  <c r="G1436" i="14"/>
  <c r="G1435" i="14"/>
  <c r="G1434" i="14"/>
  <c r="G1433" i="14"/>
  <c r="G1432" i="14"/>
  <c r="G1431" i="14"/>
  <c r="G1430" i="14"/>
  <c r="G1429" i="14"/>
  <c r="G1428" i="14"/>
  <c r="G1427" i="14"/>
  <c r="G1426" i="14"/>
  <c r="G1425" i="14"/>
  <c r="G1424" i="14"/>
  <c r="G1423" i="14"/>
  <c r="G1422" i="14"/>
  <c r="G1421" i="14"/>
  <c r="G1420" i="14"/>
  <c r="G1419" i="14"/>
  <c r="G1418" i="14"/>
  <c r="G1417" i="14"/>
  <c r="G1416" i="14"/>
  <c r="G1415" i="14"/>
  <c r="G1414" i="14"/>
  <c r="G1413" i="14"/>
  <c r="G1412" i="14"/>
  <c r="G1411" i="14"/>
  <c r="G1410" i="14"/>
  <c r="G1409" i="14"/>
  <c r="G1408" i="14"/>
  <c r="G1407" i="14"/>
  <c r="G1406" i="14"/>
  <c r="G1405" i="14"/>
  <c r="G1404" i="14"/>
  <c r="G1403" i="14"/>
  <c r="G1402" i="14"/>
  <c r="G1401" i="14"/>
  <c r="G1400" i="14"/>
  <c r="G1399" i="14"/>
  <c r="G1398" i="14"/>
  <c r="G1397" i="14"/>
  <c r="G1396" i="14"/>
  <c r="G1395" i="14"/>
  <c r="G1394" i="14"/>
  <c r="G1393" i="14"/>
  <c r="G1392" i="14"/>
  <c r="G1391" i="14"/>
  <c r="G1390" i="14"/>
  <c r="G1389" i="14"/>
  <c r="G1388" i="14"/>
  <c r="G1387" i="14"/>
  <c r="G1386" i="14"/>
  <c r="G1385" i="14"/>
  <c r="G1384" i="14"/>
  <c r="G1383" i="14"/>
  <c r="G1382" i="14"/>
  <c r="G1381" i="14"/>
  <c r="G1380" i="14"/>
  <c r="G1379" i="14"/>
  <c r="G1378" i="14"/>
  <c r="G1377" i="14"/>
  <c r="G1376" i="14"/>
  <c r="G1375" i="14"/>
  <c r="G1374" i="14"/>
  <c r="G1373" i="14"/>
  <c r="G1372" i="14"/>
  <c r="G1371" i="14"/>
  <c r="G1370" i="14"/>
  <c r="G1369" i="14"/>
  <c r="G1368" i="14"/>
  <c r="G1367" i="14"/>
  <c r="G1366" i="14"/>
  <c r="G1365" i="14"/>
  <c r="G1364" i="14"/>
  <c r="G1363" i="14"/>
  <c r="G1362" i="14"/>
  <c r="G1361" i="14"/>
  <c r="G1360" i="14"/>
  <c r="G1359" i="14"/>
  <c r="G1358" i="14"/>
  <c r="G1357" i="14"/>
  <c r="G1356" i="14"/>
  <c r="G1355" i="14"/>
  <c r="G1354" i="14"/>
  <c r="G1353" i="14"/>
  <c r="G1352" i="14"/>
  <c r="G1351" i="14"/>
  <c r="G1350" i="14"/>
  <c r="G1349" i="14"/>
  <c r="G1348" i="14"/>
  <c r="G1347" i="14"/>
  <c r="G1346" i="14"/>
  <c r="G1345" i="14"/>
  <c r="G1344" i="14"/>
  <c r="G1343" i="14"/>
  <c r="G1342" i="14"/>
  <c r="G1341" i="14"/>
  <c r="G1340" i="14"/>
  <c r="G1339" i="14"/>
  <c r="G1338" i="14"/>
  <c r="G1337" i="14"/>
  <c r="G1336" i="14"/>
  <c r="G1335" i="14"/>
  <c r="G1334" i="14"/>
  <c r="G1333" i="14"/>
  <c r="G1332" i="14"/>
  <c r="G1331" i="14"/>
  <c r="G1330" i="14"/>
  <c r="G1329" i="14"/>
  <c r="G1328" i="14"/>
  <c r="G1327" i="14"/>
  <c r="G1326" i="14"/>
  <c r="G1325" i="14"/>
  <c r="G1324" i="14"/>
  <c r="G1323" i="14"/>
  <c r="G1322" i="14"/>
  <c r="G1321" i="14"/>
  <c r="G1320" i="14"/>
  <c r="G1319" i="14"/>
  <c r="G1318" i="14"/>
  <c r="G1317" i="14"/>
  <c r="G1316" i="14"/>
  <c r="G1315" i="14"/>
  <c r="G1314" i="14"/>
  <c r="G1313" i="14"/>
  <c r="G1312" i="14"/>
  <c r="G1311" i="14"/>
  <c r="G1310" i="14"/>
  <c r="G1309" i="14"/>
  <c r="G1308" i="14"/>
  <c r="G1307" i="14"/>
  <c r="G1306" i="14"/>
  <c r="G1305" i="14"/>
  <c r="G1304" i="14"/>
  <c r="G1303" i="14"/>
  <c r="G1302" i="14"/>
  <c r="G1301" i="14"/>
  <c r="G1300" i="14"/>
  <c r="G1299" i="14"/>
  <c r="G1298" i="14"/>
  <c r="G1297" i="14"/>
  <c r="G1296" i="14"/>
  <c r="G1295" i="14"/>
  <c r="G1294" i="14"/>
  <c r="G1293" i="14"/>
  <c r="G1292" i="14"/>
  <c r="G1291" i="14"/>
  <c r="G1290" i="14"/>
  <c r="G1289" i="14"/>
  <c r="G1288" i="14"/>
  <c r="G1287" i="14"/>
  <c r="G1286" i="14"/>
  <c r="G1285" i="14"/>
  <c r="G1284" i="14"/>
  <c r="G1283" i="14"/>
  <c r="G1282" i="14"/>
  <c r="G1281" i="14"/>
  <c r="G1280" i="14"/>
  <c r="G1279" i="14"/>
  <c r="G1278" i="14"/>
  <c r="G1277" i="14"/>
  <c r="G1276" i="14"/>
  <c r="G1275" i="14"/>
  <c r="G1274" i="14"/>
  <c r="G1273" i="14"/>
  <c r="G1272" i="14"/>
  <c r="G1271" i="14"/>
  <c r="G1270" i="14"/>
  <c r="G1269" i="14"/>
  <c r="G1268" i="14"/>
  <c r="G1267" i="14"/>
  <c r="G1266" i="14"/>
  <c r="G1265" i="14"/>
  <c r="G1264" i="14"/>
  <c r="G1263" i="14"/>
  <c r="G1262" i="14"/>
  <c r="G1261" i="14"/>
  <c r="G1260" i="14"/>
  <c r="G1259" i="14"/>
  <c r="G1258" i="14"/>
  <c r="G1257" i="14"/>
  <c r="G1256" i="14"/>
  <c r="G1255" i="14"/>
  <c r="G1254" i="14"/>
  <c r="G1253" i="14"/>
  <c r="G1252" i="14"/>
  <c r="G1251" i="14"/>
  <c r="G1250" i="14"/>
  <c r="G1249" i="14"/>
  <c r="G1248" i="14"/>
  <c r="G1247" i="14"/>
  <c r="G1246" i="14"/>
  <c r="G1245" i="14"/>
  <c r="G1244" i="14"/>
  <c r="G1243" i="14"/>
  <c r="G1242" i="14"/>
  <c r="G1241" i="14"/>
  <c r="G1240" i="14"/>
  <c r="G1239" i="14"/>
  <c r="G1238" i="14"/>
  <c r="G1237" i="14"/>
  <c r="G1236" i="14"/>
  <c r="G1235" i="14"/>
  <c r="G1234" i="14"/>
  <c r="G1233" i="14"/>
  <c r="G1232" i="14"/>
  <c r="G1231" i="14"/>
  <c r="G1230" i="14"/>
  <c r="G1229" i="14"/>
  <c r="G1228" i="14"/>
  <c r="G1227" i="14"/>
  <c r="G1226" i="14"/>
  <c r="G1225" i="14"/>
  <c r="G1224" i="14"/>
  <c r="G1223" i="14"/>
  <c r="G1222" i="14"/>
  <c r="G1221" i="14"/>
  <c r="G1220" i="14"/>
  <c r="G1219" i="14"/>
  <c r="G1218" i="14"/>
  <c r="G1217" i="14"/>
  <c r="G1216" i="14"/>
  <c r="G1215" i="14"/>
  <c r="G1214" i="14"/>
  <c r="G1213" i="14"/>
  <c r="G1212" i="14"/>
  <c r="G1211" i="14"/>
  <c r="G1210" i="14"/>
  <c r="G1209" i="14"/>
  <c r="G1208" i="14"/>
  <c r="G1207" i="14"/>
  <c r="G1206" i="14"/>
  <c r="G1205" i="14"/>
  <c r="G1204" i="14"/>
  <c r="G1203" i="14"/>
  <c r="G1202" i="14"/>
  <c r="G1201" i="14"/>
  <c r="G1200" i="14"/>
  <c r="G1199" i="14"/>
  <c r="G1198" i="14"/>
  <c r="G1197" i="14"/>
  <c r="G1196" i="14"/>
  <c r="G1195" i="14"/>
  <c r="G1194" i="14"/>
  <c r="G1193" i="14"/>
  <c r="G1192" i="14"/>
  <c r="G1191" i="14"/>
  <c r="G1190" i="14"/>
  <c r="G1189" i="14"/>
  <c r="G1188" i="14"/>
  <c r="G1187" i="14"/>
  <c r="G1186" i="14"/>
  <c r="G1185" i="14"/>
  <c r="G1184" i="14"/>
  <c r="G1183" i="14"/>
  <c r="G1182" i="14"/>
  <c r="G1181" i="14"/>
  <c r="G1180" i="14"/>
  <c r="G1179" i="14"/>
  <c r="G1178" i="14"/>
  <c r="G1177" i="14"/>
  <c r="G1176" i="14"/>
  <c r="G1175" i="14"/>
  <c r="G1174" i="14"/>
  <c r="G1173" i="14"/>
  <c r="G1172" i="14"/>
  <c r="G1171" i="14"/>
  <c r="G1170" i="14"/>
  <c r="G1169" i="14"/>
  <c r="G1168" i="14"/>
  <c r="G1167" i="14"/>
  <c r="G1166" i="14"/>
  <c r="G1165" i="14"/>
  <c r="G1164" i="14"/>
  <c r="G1163" i="14"/>
  <c r="G1162" i="14"/>
  <c r="G1161" i="14"/>
  <c r="G1160" i="14"/>
  <c r="G1159" i="14"/>
  <c r="G1158" i="14"/>
  <c r="G1157" i="14"/>
  <c r="G1156" i="14"/>
  <c r="G1155" i="14"/>
  <c r="G1154" i="14"/>
  <c r="G1153" i="14"/>
  <c r="G1152" i="14"/>
  <c r="G1151" i="14"/>
  <c r="G1150" i="14"/>
  <c r="G1149" i="14"/>
  <c r="G1148" i="14"/>
  <c r="G1147" i="14"/>
  <c r="G1146" i="14"/>
  <c r="G1145" i="14"/>
  <c r="G1144" i="14"/>
  <c r="G1143" i="14"/>
  <c r="G1142" i="14"/>
  <c r="G1141" i="14"/>
  <c r="G1140" i="14"/>
  <c r="G1139" i="14"/>
  <c r="G1138" i="14"/>
  <c r="G1137" i="14"/>
  <c r="G1136" i="14"/>
  <c r="G1135" i="14"/>
  <c r="G1134" i="14"/>
  <c r="G1133" i="14"/>
  <c r="G1132" i="14"/>
  <c r="G1131" i="14"/>
  <c r="G1130" i="14"/>
  <c r="G1129" i="14"/>
  <c r="G1128" i="14"/>
  <c r="G1127" i="14"/>
  <c r="G1126" i="14"/>
  <c r="G1125" i="14"/>
  <c r="G1124" i="14"/>
  <c r="G1123" i="14"/>
  <c r="G1122" i="14"/>
  <c r="G1121" i="14"/>
  <c r="G1120" i="14"/>
  <c r="G1119" i="14"/>
  <c r="G1118" i="14"/>
  <c r="G1117" i="14"/>
  <c r="G1116" i="14"/>
  <c r="G1115" i="14"/>
  <c r="G1114" i="14"/>
  <c r="G1113" i="14"/>
  <c r="G1112" i="14"/>
  <c r="G1111" i="14"/>
  <c r="G1110" i="14"/>
  <c r="G1109" i="14"/>
  <c r="G1108" i="14"/>
  <c r="G1107" i="14"/>
  <c r="G1106" i="14"/>
  <c r="G1105" i="14"/>
  <c r="G1104" i="14"/>
  <c r="G1103" i="14"/>
  <c r="G1102" i="14"/>
  <c r="G1101" i="14"/>
  <c r="G1100" i="14"/>
  <c r="G1099" i="14"/>
  <c r="G1098" i="14"/>
  <c r="G1097" i="14"/>
  <c r="G1096" i="14"/>
  <c r="G1095" i="14"/>
  <c r="G1094" i="14"/>
  <c r="G1093" i="14"/>
  <c r="G1092" i="14"/>
  <c r="G1091" i="14"/>
  <c r="G1090" i="14"/>
  <c r="G1089" i="14"/>
  <c r="G1088" i="14"/>
  <c r="G1087" i="14"/>
  <c r="G1086" i="14"/>
  <c r="G1085" i="14"/>
  <c r="G1084" i="14"/>
  <c r="G1083" i="14"/>
  <c r="G1082" i="14"/>
  <c r="G1081" i="14"/>
  <c r="G1080" i="14"/>
  <c r="G1079" i="14"/>
  <c r="G1078" i="14"/>
  <c r="G1077" i="14"/>
  <c r="G1076" i="14"/>
  <c r="G1075" i="14"/>
  <c r="G1074" i="14"/>
  <c r="G1073" i="14"/>
  <c r="G1072" i="14"/>
  <c r="G1071" i="14"/>
  <c r="G1070" i="14"/>
  <c r="G1069" i="14"/>
  <c r="G1068" i="14"/>
  <c r="G1067" i="14"/>
  <c r="G1066" i="14"/>
  <c r="G1065" i="14"/>
  <c r="G1064" i="14"/>
  <c r="G1063" i="14"/>
  <c r="G1062" i="14"/>
  <c r="G1061" i="14"/>
  <c r="G1060" i="14"/>
  <c r="G1059" i="14"/>
  <c r="G1058" i="14"/>
  <c r="G1057" i="14"/>
  <c r="G1056" i="14"/>
  <c r="G1055" i="14"/>
  <c r="G1054" i="14"/>
  <c r="G1053" i="14"/>
  <c r="G1052" i="14"/>
  <c r="G1051" i="14"/>
  <c r="G1050" i="14"/>
  <c r="G1049" i="14"/>
  <c r="G1048" i="14"/>
  <c r="G1047" i="14"/>
  <c r="G1046" i="14"/>
  <c r="G1045" i="14"/>
  <c r="G1044" i="14"/>
  <c r="G1043" i="14"/>
  <c r="G1042" i="14"/>
  <c r="G1041" i="14"/>
  <c r="G1040" i="14"/>
  <c r="G1039" i="14"/>
  <c r="G1038" i="14"/>
  <c r="G1037" i="14"/>
  <c r="G1036" i="14"/>
  <c r="G1035" i="14"/>
  <c r="G1034" i="14"/>
  <c r="G1033" i="14"/>
  <c r="G1032" i="14"/>
  <c r="G1031" i="14"/>
  <c r="G1030" i="14"/>
  <c r="G1029" i="14"/>
  <c r="G1028" i="14"/>
  <c r="G1027" i="14"/>
  <c r="G1026" i="14"/>
  <c r="G1025" i="14"/>
  <c r="G1024" i="14"/>
  <c r="G1023" i="14"/>
  <c r="G1022" i="14"/>
  <c r="G1021" i="14"/>
  <c r="G1020" i="14"/>
  <c r="G1019" i="14"/>
  <c r="G1018" i="14"/>
  <c r="G1017" i="14"/>
  <c r="G1016" i="14"/>
  <c r="G1015" i="14"/>
  <c r="G1014" i="14"/>
  <c r="G1013" i="14"/>
  <c r="G1012" i="14"/>
  <c r="G1011" i="14"/>
  <c r="G1010" i="14"/>
  <c r="G1009" i="14"/>
  <c r="G1008" i="14"/>
  <c r="G1007" i="14"/>
  <c r="G1006" i="14"/>
  <c r="G1005" i="14"/>
  <c r="G1004" i="14"/>
  <c r="G1003" i="14"/>
  <c r="G1002" i="14"/>
  <c r="G1001" i="14"/>
  <c r="G1000" i="14"/>
  <c r="G999" i="14"/>
  <c r="G998" i="14"/>
  <c r="G997" i="14"/>
  <c r="G996" i="14"/>
  <c r="G995" i="14"/>
  <c r="G994" i="14"/>
  <c r="G993" i="14"/>
  <c r="G992" i="14"/>
  <c r="G991" i="14"/>
  <c r="G990" i="14"/>
  <c r="G989" i="14"/>
  <c r="G988" i="14"/>
  <c r="G987" i="14"/>
  <c r="G986" i="14"/>
  <c r="G985" i="14"/>
  <c r="G984" i="14"/>
  <c r="G983" i="14"/>
  <c r="G982" i="14"/>
  <c r="G981" i="14"/>
  <c r="G980" i="14"/>
  <c r="G979" i="14"/>
  <c r="G978" i="14"/>
  <c r="G977" i="14"/>
  <c r="G976" i="14"/>
  <c r="G975" i="14"/>
  <c r="G974" i="14"/>
  <c r="G973" i="14"/>
  <c r="G972" i="14"/>
  <c r="G971" i="14"/>
  <c r="G970" i="14"/>
  <c r="G969" i="14"/>
  <c r="G968" i="14"/>
  <c r="G967" i="14"/>
  <c r="G966" i="14"/>
  <c r="G965" i="14"/>
  <c r="G964" i="14"/>
  <c r="G963" i="14"/>
  <c r="G962" i="14"/>
  <c r="G961" i="14"/>
  <c r="G960" i="14"/>
  <c r="G959" i="14"/>
  <c r="G958" i="14"/>
  <c r="G957" i="14"/>
  <c r="G956" i="14"/>
  <c r="G955" i="14"/>
  <c r="G954" i="14"/>
  <c r="G953" i="14"/>
  <c r="G952" i="14"/>
  <c r="G951" i="14"/>
  <c r="G950" i="14"/>
  <c r="G949" i="14"/>
  <c r="G948" i="14"/>
  <c r="G947" i="14"/>
  <c r="G946" i="14"/>
  <c r="G945" i="14"/>
  <c r="G944" i="14"/>
  <c r="G943" i="14"/>
  <c r="G942" i="14"/>
  <c r="G941" i="14"/>
  <c r="G940" i="14"/>
  <c r="G939" i="14"/>
  <c r="G938" i="14"/>
  <c r="G937" i="14"/>
  <c r="G936" i="14"/>
  <c r="G935" i="14"/>
  <c r="G934" i="14"/>
  <c r="G933" i="14"/>
  <c r="G932" i="14"/>
  <c r="G931" i="14"/>
  <c r="G930" i="14"/>
  <c r="G929" i="14"/>
  <c r="G928" i="14"/>
  <c r="G927" i="14"/>
  <c r="G926" i="14"/>
  <c r="G925" i="14"/>
  <c r="G924" i="14"/>
  <c r="G923" i="14"/>
  <c r="G922" i="14"/>
  <c r="G921" i="14"/>
  <c r="G920" i="14"/>
  <c r="G919" i="14"/>
  <c r="G918" i="14"/>
  <c r="G917" i="14"/>
  <c r="G916" i="14"/>
  <c r="G915" i="14"/>
  <c r="G914" i="14"/>
  <c r="G913" i="14"/>
  <c r="G912" i="14"/>
  <c r="G911" i="14"/>
  <c r="G910" i="14"/>
  <c r="G909" i="14"/>
  <c r="G908" i="14"/>
  <c r="G907" i="14"/>
  <c r="G906" i="14"/>
  <c r="G905" i="14"/>
  <c r="G904" i="14"/>
  <c r="G903" i="14"/>
  <c r="G902" i="14"/>
  <c r="G901" i="14"/>
  <c r="G900" i="14"/>
  <c r="G899" i="14"/>
  <c r="G898" i="14"/>
  <c r="G897" i="14"/>
  <c r="G896" i="14"/>
  <c r="G895" i="14"/>
  <c r="G894" i="14"/>
  <c r="G893" i="14"/>
  <c r="G892" i="14"/>
  <c r="G891" i="14"/>
  <c r="G890" i="14"/>
  <c r="G889" i="14"/>
  <c r="G888" i="14"/>
  <c r="G887" i="14"/>
  <c r="G886" i="14"/>
  <c r="G885" i="14"/>
  <c r="G884" i="14"/>
  <c r="G883" i="14"/>
  <c r="G882" i="14"/>
  <c r="G881" i="14"/>
  <c r="G880" i="14"/>
  <c r="G879" i="14"/>
  <c r="G878" i="14"/>
  <c r="G877" i="14"/>
  <c r="G876" i="14"/>
  <c r="G875" i="14"/>
  <c r="G874" i="14"/>
  <c r="G873" i="14"/>
  <c r="G872" i="14"/>
  <c r="G871" i="14"/>
  <c r="G870" i="14"/>
  <c r="G869" i="14"/>
  <c r="G868" i="14"/>
  <c r="G867" i="14"/>
  <c r="G866" i="14"/>
  <c r="G865" i="14"/>
  <c r="G864" i="14"/>
  <c r="G863" i="14"/>
  <c r="G862" i="14"/>
  <c r="G861" i="14"/>
  <c r="G860" i="14"/>
  <c r="G859" i="14"/>
  <c r="G858" i="14"/>
  <c r="G857" i="14"/>
  <c r="G856" i="14"/>
  <c r="G855" i="14"/>
  <c r="G854" i="14"/>
  <c r="G853" i="14"/>
  <c r="G852" i="14"/>
  <c r="G851" i="14"/>
  <c r="G850" i="14"/>
  <c r="G849" i="14"/>
  <c r="G848" i="14"/>
  <c r="G847" i="14"/>
  <c r="G846" i="14"/>
  <c r="G845" i="14"/>
  <c r="G844" i="14"/>
  <c r="G843" i="14"/>
  <c r="G842" i="14"/>
  <c r="G841" i="14"/>
  <c r="G840" i="14"/>
  <c r="G839" i="14"/>
  <c r="G838" i="14"/>
  <c r="G837" i="14"/>
  <c r="G836" i="14"/>
  <c r="G835" i="14"/>
  <c r="G834" i="14"/>
  <c r="G833" i="14"/>
  <c r="G832" i="14"/>
  <c r="G831" i="14"/>
  <c r="G830" i="14"/>
  <c r="G829" i="14"/>
  <c r="G828" i="14"/>
  <c r="G827" i="14"/>
  <c r="G826" i="14"/>
  <c r="G825" i="14"/>
  <c r="G824" i="14"/>
  <c r="G823" i="14"/>
  <c r="G822" i="14"/>
  <c r="G821" i="14"/>
  <c r="G820" i="14"/>
  <c r="G819" i="14"/>
  <c r="G818" i="14"/>
  <c r="G817" i="14"/>
  <c r="G816" i="14"/>
  <c r="G815" i="14"/>
  <c r="G814" i="14"/>
  <c r="G813" i="14"/>
  <c r="G812" i="14"/>
  <c r="G811" i="14"/>
  <c r="G810" i="14"/>
  <c r="G809" i="14"/>
  <c r="G808" i="14"/>
  <c r="G807" i="14"/>
  <c r="G806" i="14"/>
  <c r="G805" i="14"/>
  <c r="G804" i="14"/>
  <c r="G803" i="14"/>
  <c r="G802" i="14"/>
  <c r="G801" i="14"/>
  <c r="G800" i="14"/>
  <c r="G799" i="14"/>
  <c r="G798" i="14"/>
  <c r="G797" i="14"/>
  <c r="G796" i="14"/>
  <c r="G795" i="14"/>
  <c r="G794" i="14"/>
  <c r="G793" i="14"/>
  <c r="G792" i="14"/>
  <c r="G791" i="14"/>
  <c r="G790" i="14"/>
  <c r="G789" i="14"/>
  <c r="G788" i="14"/>
  <c r="G787" i="14"/>
  <c r="G786" i="14"/>
  <c r="G785" i="14"/>
  <c r="G784" i="14"/>
  <c r="G783" i="14"/>
  <c r="G782" i="14"/>
  <c r="G781" i="14"/>
  <c r="G780" i="14"/>
  <c r="G779" i="14"/>
  <c r="G778" i="14"/>
  <c r="G777" i="14"/>
  <c r="G776" i="14"/>
  <c r="G775" i="14"/>
  <c r="G774" i="14"/>
  <c r="G773" i="14"/>
  <c r="G772" i="14"/>
  <c r="G771" i="14"/>
  <c r="G770" i="14"/>
  <c r="G769" i="14"/>
  <c r="G768" i="14"/>
  <c r="G767" i="14"/>
  <c r="G766" i="14"/>
  <c r="G765" i="14"/>
  <c r="G764" i="14"/>
  <c r="G763" i="14"/>
  <c r="G762" i="14"/>
  <c r="G761" i="14"/>
  <c r="G760" i="14"/>
  <c r="G759" i="14"/>
  <c r="G758" i="14"/>
  <c r="G757" i="14"/>
  <c r="G756" i="14"/>
  <c r="G755" i="14"/>
  <c r="G754" i="14"/>
  <c r="G753" i="14"/>
  <c r="G752" i="14"/>
  <c r="G751" i="14"/>
  <c r="G750" i="14"/>
  <c r="G749" i="14"/>
  <c r="G748" i="14"/>
  <c r="G747" i="14"/>
  <c r="G746" i="14"/>
  <c r="G745" i="14"/>
  <c r="G744" i="14"/>
  <c r="G743" i="14"/>
  <c r="G742" i="14"/>
  <c r="G741" i="14"/>
  <c r="G740" i="14"/>
  <c r="G739" i="14"/>
  <c r="G738" i="14"/>
  <c r="G737" i="14"/>
  <c r="G736" i="14"/>
  <c r="G735" i="14"/>
  <c r="G734" i="14"/>
  <c r="G733" i="14"/>
  <c r="G732" i="14"/>
  <c r="G731" i="14"/>
  <c r="G730" i="14"/>
  <c r="G729" i="14"/>
  <c r="G728" i="14"/>
  <c r="G727" i="14"/>
  <c r="G726" i="14"/>
  <c r="G725" i="14"/>
  <c r="G724" i="14"/>
  <c r="G723" i="14"/>
  <c r="G722" i="14"/>
  <c r="G721" i="14"/>
  <c r="G720" i="14"/>
  <c r="G719" i="14"/>
  <c r="G718" i="14"/>
  <c r="G717" i="14"/>
  <c r="G716" i="14"/>
  <c r="G715" i="14"/>
  <c r="G714" i="14"/>
  <c r="G713" i="14"/>
  <c r="G712" i="14"/>
  <c r="G711" i="14"/>
  <c r="G710" i="14"/>
  <c r="G709" i="14"/>
  <c r="G708" i="14"/>
  <c r="G707" i="14"/>
  <c r="G706" i="14"/>
  <c r="G705" i="14"/>
  <c r="G704" i="14"/>
  <c r="G703" i="14"/>
  <c r="G702" i="14"/>
  <c r="G701" i="14"/>
  <c r="G700" i="14"/>
  <c r="G699" i="14"/>
  <c r="G698" i="14"/>
  <c r="G697" i="14"/>
  <c r="G696" i="14"/>
  <c r="G695" i="14"/>
  <c r="G694" i="14"/>
  <c r="G693" i="14"/>
  <c r="G692" i="14"/>
  <c r="G691" i="14"/>
  <c r="G690" i="14"/>
  <c r="G689" i="14"/>
  <c r="G688" i="14"/>
  <c r="G687" i="14"/>
  <c r="G686" i="14"/>
  <c r="G685" i="14"/>
  <c r="G684" i="14"/>
  <c r="G683" i="14"/>
  <c r="G682" i="14"/>
  <c r="G681" i="14"/>
  <c r="G680" i="14"/>
  <c r="G679" i="14"/>
  <c r="G678" i="14"/>
  <c r="G677" i="14"/>
  <c r="G676" i="14"/>
  <c r="G675" i="14"/>
  <c r="G674" i="14"/>
  <c r="G673" i="14"/>
  <c r="G672" i="14"/>
  <c r="G671" i="14"/>
  <c r="G670" i="14"/>
  <c r="G669" i="14"/>
  <c r="G668" i="14"/>
  <c r="G667" i="14"/>
  <c r="G666" i="14"/>
  <c r="G665" i="14"/>
  <c r="G664" i="14"/>
  <c r="G663" i="14"/>
  <c r="G662" i="14"/>
  <c r="G661" i="14"/>
  <c r="G660" i="14"/>
  <c r="G659" i="14"/>
  <c r="G658" i="14"/>
  <c r="G657" i="14"/>
  <c r="G656" i="14"/>
  <c r="G655" i="14"/>
  <c r="G654" i="14"/>
  <c r="G653" i="14"/>
  <c r="G652" i="14"/>
  <c r="G651" i="14"/>
  <c r="G650" i="14"/>
  <c r="G649" i="14"/>
  <c r="G648" i="14"/>
  <c r="G647" i="14"/>
  <c r="G646" i="14"/>
  <c r="G645" i="14"/>
  <c r="G644" i="14"/>
  <c r="G643" i="14"/>
  <c r="G642" i="14"/>
  <c r="G641" i="14"/>
  <c r="G640" i="14"/>
  <c r="G639" i="14"/>
  <c r="G638" i="14"/>
  <c r="G637" i="14"/>
  <c r="G636" i="14"/>
  <c r="G635" i="14"/>
  <c r="G634" i="14"/>
  <c r="G633" i="14"/>
  <c r="G632" i="14"/>
  <c r="G631" i="14"/>
  <c r="G630" i="14"/>
  <c r="G629" i="14"/>
  <c r="G628" i="14"/>
  <c r="G627" i="14"/>
  <c r="G626" i="14"/>
  <c r="G625" i="14"/>
  <c r="G624" i="14"/>
  <c r="G623" i="14"/>
  <c r="G622" i="14"/>
  <c r="G621" i="14"/>
  <c r="G620" i="14"/>
  <c r="G619" i="14"/>
  <c r="G618" i="14"/>
  <c r="G617" i="14"/>
  <c r="G616" i="14"/>
  <c r="G615" i="14"/>
  <c r="G614" i="14"/>
  <c r="G613" i="14"/>
  <c r="G612" i="14"/>
  <c r="G611" i="14"/>
  <c r="G610" i="14"/>
  <c r="G609" i="14"/>
  <c r="G608" i="14"/>
  <c r="G607" i="14"/>
  <c r="G606" i="14"/>
  <c r="G605" i="14"/>
  <c r="G604" i="14"/>
  <c r="G603" i="14"/>
  <c r="G602" i="14"/>
  <c r="G601" i="14"/>
  <c r="G600" i="14"/>
  <c r="G599" i="14"/>
  <c r="G598" i="14"/>
  <c r="G597" i="14"/>
  <c r="G596" i="14"/>
  <c r="G595" i="14"/>
  <c r="G594" i="14"/>
  <c r="G593" i="14"/>
  <c r="G592" i="14"/>
  <c r="G591" i="14"/>
  <c r="G590" i="14"/>
  <c r="G589" i="14"/>
  <c r="G588" i="14"/>
  <c r="G587" i="14"/>
  <c r="G586" i="14"/>
  <c r="G585" i="14"/>
  <c r="G584" i="14"/>
  <c r="G583" i="14"/>
  <c r="G582" i="14"/>
  <c r="G581" i="14"/>
  <c r="G580" i="14"/>
  <c r="G579" i="14"/>
  <c r="G578" i="14"/>
  <c r="G577" i="14"/>
  <c r="G576" i="14"/>
  <c r="G575" i="14"/>
  <c r="G574" i="14"/>
  <c r="G573" i="14"/>
  <c r="G572" i="14"/>
  <c r="G571" i="14"/>
  <c r="G570" i="14"/>
  <c r="G569" i="14"/>
  <c r="G568" i="14"/>
  <c r="G567" i="14"/>
  <c r="G566" i="14"/>
  <c r="G565" i="14"/>
  <c r="G564" i="14"/>
  <c r="G563" i="14"/>
  <c r="G562" i="14"/>
  <c r="G561" i="14"/>
  <c r="G560" i="14"/>
  <c r="G559" i="14"/>
  <c r="G558" i="14"/>
  <c r="G557" i="14"/>
  <c r="G556" i="14"/>
  <c r="G555" i="14"/>
  <c r="G554" i="14"/>
  <c r="G553" i="14"/>
  <c r="G552" i="14"/>
  <c r="G551" i="14"/>
  <c r="G550" i="14"/>
  <c r="G549" i="14"/>
  <c r="G548" i="14"/>
  <c r="G547" i="14"/>
  <c r="G546" i="14"/>
  <c r="G545" i="14"/>
  <c r="G544" i="14"/>
  <c r="G543" i="14"/>
  <c r="G542" i="14"/>
  <c r="G541" i="14"/>
  <c r="G540" i="14"/>
  <c r="G539" i="14"/>
  <c r="G538" i="14"/>
  <c r="G537" i="14"/>
  <c r="G536" i="14"/>
  <c r="G535" i="14"/>
  <c r="G534" i="14"/>
  <c r="G533" i="14"/>
  <c r="G532" i="14"/>
  <c r="G531" i="14"/>
  <c r="G530" i="14"/>
  <c r="G529" i="14"/>
  <c r="G528" i="14"/>
  <c r="G527" i="14"/>
  <c r="G526" i="14"/>
  <c r="G525" i="14"/>
  <c r="G524" i="14"/>
  <c r="G523" i="14"/>
  <c r="G522" i="14"/>
  <c r="G521" i="14"/>
  <c r="G520" i="14"/>
  <c r="G519" i="14"/>
  <c r="G518" i="14"/>
  <c r="G517" i="14"/>
  <c r="G516" i="14"/>
  <c r="G515" i="14"/>
  <c r="G514" i="14"/>
  <c r="G513" i="14"/>
  <c r="G512" i="14"/>
  <c r="G511" i="14"/>
  <c r="G510" i="14"/>
  <c r="G509" i="14"/>
  <c r="G508" i="14"/>
  <c r="G507" i="14"/>
  <c r="G506" i="14"/>
  <c r="G505" i="14"/>
  <c r="G504" i="14"/>
  <c r="G503" i="14"/>
  <c r="G502" i="14"/>
  <c r="G501" i="14"/>
  <c r="G500" i="14"/>
  <c r="G499" i="14"/>
  <c r="G498" i="14"/>
  <c r="G497" i="14"/>
  <c r="G496" i="14"/>
  <c r="G495" i="14"/>
  <c r="G494" i="14"/>
  <c r="G493" i="14"/>
  <c r="G492" i="14"/>
  <c r="G491" i="14"/>
  <c r="G490" i="14"/>
  <c r="G489" i="14"/>
  <c r="G488" i="14"/>
  <c r="G487" i="14"/>
  <c r="G486" i="14"/>
  <c r="G485" i="14"/>
  <c r="G484" i="14"/>
  <c r="G483" i="14"/>
  <c r="G482" i="14"/>
  <c r="G481" i="14"/>
  <c r="G480" i="14"/>
  <c r="G479" i="14"/>
  <c r="G478" i="14"/>
  <c r="G477" i="14"/>
  <c r="G476" i="14"/>
  <c r="G475" i="14"/>
  <c r="G474" i="14"/>
  <c r="G473" i="14"/>
  <c r="G472" i="14"/>
  <c r="G471" i="14"/>
  <c r="G470" i="14"/>
  <c r="G469" i="14"/>
  <c r="G468" i="14"/>
  <c r="G467" i="14"/>
  <c r="G466" i="14"/>
  <c r="G465" i="14"/>
  <c r="G464" i="14"/>
  <c r="G463" i="14"/>
  <c r="G462" i="14"/>
  <c r="G461" i="14"/>
  <c r="G460" i="14"/>
  <c r="G459" i="14"/>
  <c r="G458" i="14"/>
  <c r="G457" i="14"/>
  <c r="G456" i="14"/>
  <c r="G455" i="14"/>
  <c r="G454" i="14"/>
  <c r="G453" i="14"/>
  <c r="G452" i="14"/>
  <c r="G451" i="14"/>
  <c r="G450" i="14"/>
  <c r="G449" i="14"/>
  <c r="G448" i="14"/>
  <c r="G447" i="14"/>
  <c r="G446" i="14"/>
  <c r="G445" i="14"/>
  <c r="G444" i="14"/>
  <c r="G443" i="14"/>
  <c r="G442" i="14"/>
  <c r="G441" i="14"/>
  <c r="G440" i="14"/>
  <c r="G439" i="14"/>
  <c r="G438" i="14"/>
  <c r="G437" i="14"/>
  <c r="G436" i="14"/>
  <c r="G435" i="14"/>
  <c r="G434" i="14"/>
  <c r="G433" i="14"/>
  <c r="G432" i="14"/>
  <c r="G431" i="14"/>
  <c r="G430" i="14"/>
  <c r="G429" i="14"/>
  <c r="G428" i="14"/>
  <c r="G427" i="14"/>
  <c r="G426" i="14"/>
  <c r="G425" i="14"/>
  <c r="G424" i="14"/>
  <c r="G423" i="14"/>
  <c r="G422" i="14"/>
  <c r="G421" i="14"/>
  <c r="G420" i="14"/>
  <c r="G419" i="14"/>
  <c r="G418" i="14"/>
  <c r="G417" i="14"/>
  <c r="G416" i="14"/>
  <c r="G415" i="14"/>
  <c r="G414" i="14"/>
  <c r="G413" i="14"/>
  <c r="G412" i="14"/>
  <c r="G411" i="14"/>
  <c r="G410" i="14"/>
  <c r="G409" i="14"/>
  <c r="G408" i="14"/>
  <c r="G407" i="14"/>
  <c r="G406" i="14"/>
  <c r="G405" i="14"/>
  <c r="G404" i="14"/>
  <c r="G403" i="14"/>
  <c r="G402" i="14"/>
  <c r="G401" i="14"/>
  <c r="G400" i="14"/>
  <c r="G399" i="14"/>
  <c r="G398" i="14"/>
  <c r="G397" i="14"/>
  <c r="G396" i="14"/>
  <c r="G395" i="14"/>
  <c r="G394" i="14"/>
  <c r="G393" i="14"/>
  <c r="G392" i="14"/>
  <c r="G391" i="14"/>
  <c r="G390" i="14"/>
  <c r="G389" i="14"/>
  <c r="G388" i="14"/>
  <c r="G387" i="14"/>
  <c r="G386" i="14"/>
  <c r="G385" i="14"/>
  <c r="G384" i="14"/>
  <c r="G383" i="14"/>
  <c r="G382" i="14"/>
  <c r="G381" i="14"/>
  <c r="G380" i="14"/>
  <c r="G379" i="14"/>
  <c r="G378" i="14"/>
  <c r="G377" i="14"/>
  <c r="G376" i="14"/>
  <c r="G375" i="14"/>
  <c r="G374" i="14"/>
  <c r="G373" i="14"/>
  <c r="G372" i="14"/>
  <c r="G371" i="14"/>
  <c r="G370" i="14"/>
  <c r="G369" i="14"/>
  <c r="G368" i="14"/>
  <c r="G367" i="14"/>
  <c r="G366" i="14"/>
  <c r="G365" i="14"/>
  <c r="G364" i="14"/>
  <c r="G363" i="14"/>
  <c r="G362" i="14"/>
  <c r="G361" i="14"/>
  <c r="G360" i="14"/>
  <c r="G359" i="14"/>
  <c r="G358" i="14"/>
  <c r="G357" i="14"/>
  <c r="G356" i="14"/>
  <c r="G355" i="14"/>
  <c r="G354" i="14"/>
  <c r="G353" i="14"/>
  <c r="G352" i="14"/>
  <c r="G351" i="14"/>
  <c r="G350" i="14"/>
  <c r="G349" i="14"/>
  <c r="G348" i="14"/>
  <c r="G347" i="14"/>
  <c r="G346" i="14"/>
  <c r="G345" i="14"/>
  <c r="G344" i="14"/>
  <c r="G343" i="14"/>
  <c r="G342" i="14"/>
  <c r="G341" i="14"/>
  <c r="G340" i="14"/>
  <c r="G339" i="14"/>
  <c r="G338" i="14"/>
  <c r="G337" i="14"/>
  <c r="G336" i="14"/>
  <c r="G335" i="14"/>
  <c r="G334" i="14"/>
  <c r="G333" i="14"/>
  <c r="G332" i="14"/>
  <c r="G331" i="14"/>
  <c r="G330" i="14"/>
  <c r="G329" i="14"/>
  <c r="G328" i="14"/>
  <c r="G327" i="14"/>
  <c r="G326" i="14"/>
  <c r="G325" i="14"/>
  <c r="G324" i="14"/>
  <c r="G323" i="14"/>
  <c r="G322" i="14"/>
  <c r="G321" i="14"/>
  <c r="G320" i="14"/>
  <c r="G319" i="14"/>
  <c r="G318" i="14"/>
  <c r="G317" i="14"/>
  <c r="G316" i="14"/>
  <c r="G315" i="14"/>
  <c r="G314" i="14"/>
  <c r="G313" i="14"/>
  <c r="G312" i="14"/>
  <c r="G311" i="14"/>
  <c r="G310" i="14"/>
  <c r="G309" i="14"/>
  <c r="G308" i="14"/>
  <c r="G307" i="14"/>
  <c r="G306" i="14"/>
  <c r="G305" i="14"/>
  <c r="G304" i="14"/>
  <c r="G303" i="14"/>
  <c r="G302" i="14"/>
  <c r="G301" i="14"/>
  <c r="G300" i="14"/>
  <c r="G299" i="14"/>
  <c r="G298" i="14"/>
  <c r="G297" i="14"/>
  <c r="G296" i="14"/>
  <c r="G295" i="14"/>
  <c r="G294" i="14"/>
  <c r="G293" i="14"/>
  <c r="G292" i="14"/>
  <c r="G291" i="14"/>
  <c r="G290" i="14"/>
  <c r="G289" i="14"/>
  <c r="G288" i="14"/>
  <c r="G287" i="14"/>
  <c r="G286" i="14"/>
  <c r="G285" i="14"/>
  <c r="G284" i="14"/>
  <c r="G283" i="14"/>
  <c r="G282" i="14"/>
  <c r="G281" i="14"/>
  <c r="G280" i="14"/>
  <c r="G279" i="14"/>
  <c r="G278" i="14"/>
  <c r="G277" i="14"/>
  <c r="G276" i="14"/>
  <c r="G275" i="14"/>
  <c r="G274" i="14"/>
  <c r="G273" i="14"/>
  <c r="G272" i="14"/>
  <c r="G271" i="14"/>
  <c r="G270" i="14"/>
  <c r="G269" i="14"/>
  <c r="G268" i="14"/>
  <c r="G267" i="14"/>
  <c r="G266" i="14"/>
  <c r="G265" i="14"/>
  <c r="G264" i="14"/>
  <c r="G263" i="14"/>
  <c r="G262" i="14"/>
  <c r="G261" i="14"/>
  <c r="G260" i="14"/>
  <c r="G259" i="14"/>
  <c r="G258" i="14"/>
  <c r="G257" i="14"/>
  <c r="G256" i="14"/>
  <c r="G255" i="14"/>
  <c r="G254" i="14"/>
  <c r="G253" i="14"/>
  <c r="G252" i="14"/>
  <c r="G251" i="14"/>
  <c r="G250" i="14"/>
  <c r="G249" i="14"/>
  <c r="G248" i="14"/>
  <c r="G247" i="14"/>
  <c r="G246" i="14"/>
  <c r="G245" i="14"/>
  <c r="G244" i="14"/>
  <c r="G243" i="14"/>
  <c r="G242" i="14"/>
  <c r="G241" i="14"/>
  <c r="G240" i="14"/>
  <c r="G239" i="14"/>
  <c r="G238" i="14"/>
  <c r="G237" i="14"/>
  <c r="G236" i="14"/>
  <c r="G235" i="14"/>
  <c r="G234" i="14"/>
  <c r="G233" i="14"/>
  <c r="G232" i="14"/>
  <c r="G231" i="14"/>
  <c r="G230" i="14"/>
  <c r="G229" i="14"/>
  <c r="G228" i="14"/>
  <c r="G227" i="14"/>
  <c r="G226" i="14"/>
  <c r="G225" i="14"/>
  <c r="G224" i="14"/>
  <c r="G223" i="14"/>
  <c r="G222" i="14"/>
  <c r="G221" i="14"/>
  <c r="G220" i="14"/>
  <c r="G219" i="14"/>
  <c r="G218" i="14"/>
  <c r="G217" i="14"/>
  <c r="G216" i="14"/>
  <c r="G215" i="14"/>
  <c r="G214" i="14"/>
  <c r="G213" i="14"/>
  <c r="G212" i="14"/>
  <c r="G211" i="14"/>
  <c r="G210" i="14"/>
  <c r="G209" i="14"/>
  <c r="G208" i="14"/>
  <c r="G207" i="14"/>
  <c r="G206" i="14"/>
  <c r="G205" i="14"/>
  <c r="G204" i="14"/>
  <c r="G203" i="14"/>
  <c r="G202" i="14"/>
  <c r="G201" i="14"/>
  <c r="G200" i="14"/>
  <c r="G199" i="14"/>
  <c r="G198" i="14"/>
  <c r="G197" i="14"/>
  <c r="G196" i="14"/>
  <c r="G195" i="14"/>
  <c r="G194" i="14"/>
  <c r="G193" i="14"/>
  <c r="G192" i="14"/>
  <c r="G191" i="14"/>
  <c r="G190" i="14"/>
  <c r="G189" i="14"/>
  <c r="G188" i="14"/>
  <c r="G187" i="14"/>
  <c r="G186" i="14"/>
  <c r="G185" i="14"/>
  <c r="G184" i="14"/>
  <c r="G183" i="14"/>
  <c r="G182" i="14"/>
  <c r="G181" i="14"/>
  <c r="G180" i="14"/>
  <c r="G179" i="14"/>
  <c r="G178" i="14"/>
  <c r="G177" i="14"/>
  <c r="G176" i="14"/>
  <c r="G175" i="14"/>
  <c r="G174" i="14"/>
  <c r="G173" i="14"/>
  <c r="G172" i="14"/>
  <c r="G171" i="14"/>
  <c r="G170" i="14"/>
  <c r="G169" i="14"/>
  <c r="G168" i="14"/>
  <c r="G167" i="14"/>
  <c r="G166" i="14"/>
  <c r="G165" i="14"/>
  <c r="G164" i="14"/>
  <c r="G163" i="14"/>
  <c r="G162" i="14"/>
  <c r="G161" i="14"/>
  <c r="G160" i="14"/>
  <c r="G159" i="14"/>
  <c r="G158" i="14"/>
  <c r="G157" i="14"/>
  <c r="G156" i="14"/>
  <c r="G155" i="14"/>
  <c r="G154" i="14"/>
  <c r="G153" i="14"/>
  <c r="G152" i="14"/>
  <c r="G151" i="14"/>
  <c r="G150" i="14"/>
  <c r="G149" i="14"/>
  <c r="G148" i="14"/>
  <c r="G147" i="14"/>
  <c r="G146" i="14"/>
  <c r="G145" i="14"/>
  <c r="G144" i="14"/>
  <c r="G143" i="14"/>
  <c r="G142" i="14"/>
  <c r="G141" i="14"/>
  <c r="G140" i="14"/>
  <c r="G139" i="14"/>
  <c r="G138" i="14"/>
  <c r="G137" i="14"/>
  <c r="G136" i="14"/>
  <c r="G135" i="14"/>
  <c r="G134" i="14"/>
  <c r="G133" i="14"/>
  <c r="G132" i="14"/>
  <c r="G131" i="14"/>
  <c r="G130" i="14"/>
  <c r="G129" i="14"/>
  <c r="G128" i="14"/>
  <c r="G127" i="14"/>
  <c r="G126" i="14"/>
  <c r="G125" i="14"/>
  <c r="G124" i="14"/>
  <c r="G123" i="14"/>
  <c r="G122" i="14"/>
  <c r="G121" i="14"/>
  <c r="G120" i="14"/>
  <c r="G119" i="14"/>
  <c r="G118" i="14"/>
  <c r="G117" i="14"/>
  <c r="G116" i="14"/>
  <c r="G115" i="14"/>
  <c r="G114" i="14"/>
  <c r="G113" i="14"/>
  <c r="G112" i="14"/>
  <c r="G111" i="14"/>
  <c r="G110" i="14"/>
  <c r="G109" i="14"/>
  <c r="G108" i="14"/>
  <c r="G107" i="14"/>
  <c r="G106" i="14"/>
  <c r="G105" i="14"/>
  <c r="G104" i="14"/>
  <c r="G103" i="14"/>
  <c r="G102" i="14"/>
  <c r="G101" i="14"/>
  <c r="G100" i="14"/>
  <c r="G99" i="14"/>
  <c r="G98" i="14"/>
  <c r="G97" i="14"/>
  <c r="G96" i="14"/>
  <c r="G95" i="14"/>
  <c r="G94" i="14"/>
  <c r="G93" i="14"/>
  <c r="G92" i="14"/>
  <c r="G91" i="14"/>
  <c r="G90" i="14"/>
  <c r="G89" i="14"/>
  <c r="G88" i="14"/>
  <c r="G87" i="14"/>
  <c r="G86" i="14"/>
  <c r="G85" i="14"/>
  <c r="G84" i="14"/>
  <c r="G83" i="14"/>
  <c r="G82" i="14"/>
  <c r="G81" i="14"/>
  <c r="G80" i="14"/>
  <c r="G79" i="14"/>
  <c r="G78" i="14"/>
  <c r="G77" i="14"/>
  <c r="G76" i="14"/>
  <c r="G75" i="14"/>
  <c r="G74" i="14"/>
  <c r="G73" i="14"/>
  <c r="G72" i="14"/>
  <c r="G71" i="14"/>
  <c r="G70" i="14"/>
  <c r="G69" i="14"/>
  <c r="G68" i="14"/>
  <c r="G67" i="14"/>
  <c r="G66" i="14"/>
  <c r="G65" i="14"/>
  <c r="G64" i="14"/>
  <c r="G63" i="14"/>
  <c r="G62" i="14"/>
  <c r="G61" i="14"/>
  <c r="G60"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6" i="14"/>
  <c r="G5" i="14"/>
  <c r="G4" i="14"/>
  <c r="G3" i="14"/>
  <c r="G2" i="14"/>
  <c r="H597" i="4" a="1"/>
  <c r="H597" i="4" s="1"/>
  <c r="I597" i="4" s="1"/>
  <c r="J597" i="4" s="1"/>
  <c r="H598" i="4" a="1"/>
  <c r="H598" i="4" s="1"/>
  <c r="I598" i="4" s="1"/>
  <c r="J598" i="4" s="1"/>
  <c r="H599" i="4" a="1"/>
  <c r="H599" i="4" s="1"/>
  <c r="I599" i="4" s="1"/>
  <c r="J599" i="4" s="1"/>
  <c r="H600" i="4" a="1"/>
  <c r="H600" i="4" s="1"/>
  <c r="I600" i="4" s="1"/>
  <c r="J600" i="4" s="1"/>
  <c r="H601" i="4" a="1"/>
  <c r="H601" i="4" s="1"/>
  <c r="I601" i="4" s="1"/>
  <c r="J601" i="4" s="1"/>
  <c r="H602" i="4" a="1"/>
  <c r="H602" i="4" s="1"/>
  <c r="I602" i="4" s="1"/>
  <c r="J602" i="4" s="1"/>
  <c r="H603" i="4" a="1"/>
  <c r="H603" i="4" s="1"/>
  <c r="I603" i="4" s="1"/>
  <c r="J603" i="4" s="1"/>
  <c r="H604" i="4" a="1"/>
  <c r="H604" i="4" s="1"/>
  <c r="I604" i="4" s="1"/>
  <c r="J604" i="4" s="1"/>
  <c r="H605" i="4" a="1"/>
  <c r="H605" i="4" s="1"/>
  <c r="I605" i="4" s="1"/>
  <c r="J605" i="4" s="1"/>
  <c r="H606" i="4" a="1"/>
  <c r="H606" i="4" s="1"/>
  <c r="I606" i="4" s="1"/>
  <c r="J606" i="4" s="1"/>
  <c r="H607" i="4" a="1"/>
  <c r="H607" i="4" s="1"/>
  <c r="I607" i="4" s="1"/>
  <c r="J607" i="4" s="1"/>
  <c r="H608" i="4" a="1"/>
  <c r="H608" i="4" s="1"/>
  <c r="I608" i="4" s="1"/>
  <c r="J608" i="4" s="1"/>
  <c r="H609" i="4" a="1"/>
  <c r="H609" i="4" s="1"/>
  <c r="I609" i="4" s="1"/>
  <c r="J609" i="4" s="1"/>
  <c r="H610" i="4" a="1"/>
  <c r="H610" i="4" s="1"/>
  <c r="I610" i="4" s="1"/>
  <c r="J610" i="4" s="1"/>
  <c r="H611" i="4" a="1"/>
  <c r="H611" i="4" s="1"/>
  <c r="I611" i="4" s="1"/>
  <c r="J611" i="4" s="1"/>
  <c r="H612" i="4" a="1"/>
  <c r="H612" i="4" s="1"/>
  <c r="I612" i="4" s="1"/>
  <c r="J612" i="4" s="1"/>
  <c r="H613" i="4" a="1"/>
  <c r="H613" i="4" s="1"/>
  <c r="I613" i="4" s="1"/>
  <c r="J613" i="4" s="1"/>
  <c r="H614" i="4" a="1"/>
  <c r="H614" i="4" s="1"/>
  <c r="I614" i="4" s="1"/>
  <c r="J614" i="4" s="1"/>
  <c r="H615" i="4" a="1"/>
  <c r="H615" i="4" s="1"/>
  <c r="I615" i="4" s="1"/>
  <c r="J615" i="4" s="1"/>
  <c r="H616" i="4" a="1"/>
  <c r="H616" i="4" s="1"/>
  <c r="I616" i="4" s="1"/>
  <c r="J616" i="4" s="1"/>
  <c r="H617" i="4" a="1"/>
  <c r="H617" i="4" s="1"/>
  <c r="I617" i="4" s="1"/>
  <c r="J617" i="4" s="1"/>
  <c r="H618" i="4" a="1"/>
  <c r="H618" i="4" s="1"/>
  <c r="I618" i="4" s="1"/>
  <c r="J618" i="4" s="1"/>
  <c r="H619" i="4" a="1"/>
  <c r="H619" i="4" s="1"/>
  <c r="I619" i="4" s="1"/>
  <c r="J619" i="4" s="1"/>
  <c r="H620" i="4" a="1"/>
  <c r="H620" i="4" s="1"/>
  <c r="I620" i="4" s="1"/>
  <c r="J620" i="4" s="1"/>
  <c r="H621" i="4" a="1"/>
  <c r="H621" i="4" s="1"/>
  <c r="I621" i="4" s="1"/>
  <c r="J621" i="4" s="1"/>
  <c r="H622" i="4" a="1"/>
  <c r="H622" i="4" s="1"/>
  <c r="I622" i="4" s="1"/>
  <c r="J622" i="4" s="1"/>
  <c r="H623" i="4" a="1"/>
  <c r="H623" i="4" s="1"/>
  <c r="I623" i="4" s="1"/>
  <c r="J623" i="4" s="1"/>
  <c r="H624" i="4" a="1"/>
  <c r="H624" i="4" s="1"/>
  <c r="I624" i="4" s="1"/>
  <c r="J624" i="4" s="1"/>
  <c r="H625" i="4" a="1"/>
  <c r="H625" i="4" s="1"/>
  <c r="I625" i="4" s="1"/>
  <c r="J625" i="4" s="1"/>
  <c r="H626" i="4" a="1"/>
  <c r="H626" i="4" s="1"/>
  <c r="I626" i="4" s="1"/>
  <c r="J626" i="4" s="1"/>
  <c r="H627" i="4" a="1"/>
  <c r="H627" i="4" s="1"/>
  <c r="I627" i="4" s="1"/>
  <c r="J627" i="4" s="1"/>
  <c r="H628" i="4" a="1"/>
  <c r="H628" i="4" s="1"/>
  <c r="I628" i="4" s="1"/>
  <c r="J628" i="4" s="1"/>
  <c r="H629" i="4" a="1"/>
  <c r="H629" i="4" s="1"/>
  <c r="I629" i="4" s="1"/>
  <c r="J629" i="4" s="1"/>
  <c r="H630" i="4" a="1"/>
  <c r="H630" i="4" s="1"/>
  <c r="I630" i="4" s="1"/>
  <c r="J630" i="4" s="1"/>
  <c r="H631" i="4" a="1"/>
  <c r="H631" i="4" s="1"/>
  <c r="I631" i="4" s="1"/>
  <c r="J631" i="4" s="1"/>
  <c r="H632" i="4" a="1"/>
  <c r="H632" i="4" s="1"/>
  <c r="I632" i="4" s="1"/>
  <c r="J632" i="4" s="1"/>
  <c r="H633" i="4" a="1"/>
  <c r="H633" i="4" s="1"/>
  <c r="I633" i="4" s="1"/>
  <c r="J633" i="4" s="1"/>
  <c r="H634" i="4" a="1"/>
  <c r="H634" i="4" s="1"/>
  <c r="I634" i="4" s="1"/>
  <c r="J634" i="4" s="1"/>
  <c r="H635" i="4" a="1"/>
  <c r="H635" i="4" s="1"/>
  <c r="I635" i="4" s="1"/>
  <c r="J635" i="4" s="1"/>
  <c r="H636" i="4" a="1"/>
  <c r="H636" i="4" s="1"/>
  <c r="I636" i="4" s="1"/>
  <c r="J636" i="4" s="1"/>
  <c r="H637" i="4" a="1"/>
  <c r="H637" i="4" s="1"/>
  <c r="I637" i="4" s="1"/>
  <c r="J637" i="4" s="1"/>
  <c r="H638" i="4" a="1"/>
  <c r="H638" i="4" s="1"/>
  <c r="I638" i="4" s="1"/>
  <c r="J638" i="4" s="1"/>
  <c r="D597" i="4"/>
  <c r="E597" i="4"/>
  <c r="D598" i="4"/>
  <c r="E598" i="4"/>
  <c r="D599" i="4"/>
  <c r="E599" i="4"/>
  <c r="D600" i="4"/>
  <c r="E600" i="4"/>
  <c r="D601" i="4"/>
  <c r="E601" i="4"/>
  <c r="D602" i="4"/>
  <c r="E602" i="4"/>
  <c r="D603" i="4"/>
  <c r="E603" i="4"/>
  <c r="D604" i="4"/>
  <c r="E604" i="4"/>
  <c r="D605" i="4"/>
  <c r="E605" i="4"/>
  <c r="D606" i="4"/>
  <c r="E606" i="4"/>
  <c r="D607" i="4"/>
  <c r="E607" i="4"/>
  <c r="D608" i="4"/>
  <c r="E608" i="4"/>
  <c r="D609" i="4"/>
  <c r="E609" i="4"/>
  <c r="D610" i="4"/>
  <c r="E610" i="4"/>
  <c r="D611" i="4"/>
  <c r="E611" i="4"/>
  <c r="D612" i="4"/>
  <c r="E612" i="4"/>
  <c r="D613" i="4"/>
  <c r="E613" i="4"/>
  <c r="D614" i="4"/>
  <c r="E614" i="4"/>
  <c r="D615" i="4"/>
  <c r="E615" i="4"/>
  <c r="D616" i="4"/>
  <c r="E616" i="4"/>
  <c r="D617" i="4"/>
  <c r="E617" i="4"/>
  <c r="D618" i="4"/>
  <c r="E618" i="4"/>
  <c r="D619" i="4"/>
  <c r="E619" i="4"/>
  <c r="D620" i="4"/>
  <c r="E620" i="4"/>
  <c r="D621" i="4"/>
  <c r="E621" i="4"/>
  <c r="D622" i="4"/>
  <c r="E622" i="4"/>
  <c r="D623" i="4"/>
  <c r="E623" i="4"/>
  <c r="D624" i="4"/>
  <c r="E624" i="4"/>
  <c r="D625" i="4"/>
  <c r="E625" i="4"/>
  <c r="D626" i="4"/>
  <c r="E626" i="4"/>
  <c r="D627" i="4"/>
  <c r="E627" i="4"/>
  <c r="D628" i="4"/>
  <c r="E628" i="4"/>
  <c r="D629" i="4"/>
  <c r="E629" i="4"/>
  <c r="D630" i="4"/>
  <c r="E630" i="4"/>
  <c r="D631" i="4"/>
  <c r="E631" i="4"/>
  <c r="D632" i="4"/>
  <c r="E632" i="4"/>
  <c r="D633" i="4"/>
  <c r="E633" i="4"/>
  <c r="D634" i="4"/>
  <c r="E634" i="4"/>
  <c r="D635" i="4"/>
  <c r="E635" i="4"/>
  <c r="D636" i="4"/>
  <c r="E636" i="4"/>
  <c r="D637" i="4"/>
  <c r="E637" i="4"/>
  <c r="D638" i="4"/>
  <c r="E638" i="4"/>
  <c r="H596" i="4" a="1"/>
  <c r="H596" i="4" s="1"/>
  <c r="I596" i="4" s="1"/>
  <c r="J596" i="4" s="1"/>
  <c r="H595" i="4" a="1"/>
  <c r="H595" i="4" s="1"/>
  <c r="I595" i="4" s="1"/>
  <c r="J595" i="4" s="1"/>
  <c r="H594" i="4" a="1"/>
  <c r="H594" i="4" s="1"/>
  <c r="I594" i="4" s="1"/>
  <c r="J594" i="4" s="1"/>
  <c r="H593" i="4" a="1"/>
  <c r="H593" i="4" s="1"/>
  <c r="I593" i="4" s="1"/>
  <c r="J593" i="4" s="1"/>
  <c r="H592" i="4" a="1"/>
  <c r="H592" i="4" s="1"/>
  <c r="I592" i="4" s="1"/>
  <c r="J592" i="4" s="1"/>
  <c r="E596" i="4"/>
  <c r="D596" i="4"/>
  <c r="E595" i="4"/>
  <c r="D595" i="4"/>
  <c r="E594" i="4"/>
  <c r="D594" i="4"/>
  <c r="E593" i="4"/>
  <c r="D593" i="4"/>
  <c r="E592" i="4"/>
  <c r="D592" i="4"/>
  <c r="H480" i="4" a="1"/>
  <c r="H480" i="4" s="1"/>
  <c r="I480" i="4" s="1"/>
  <c r="J480" i="4" s="1"/>
  <c r="H481" i="4" a="1"/>
  <c r="H481" i="4" s="1"/>
  <c r="I481" i="4" s="1"/>
  <c r="J481" i="4" s="1"/>
  <c r="H482" i="4" a="1"/>
  <c r="H482" i="4" s="1"/>
  <c r="I482" i="4" s="1"/>
  <c r="J482" i="4" s="1"/>
  <c r="H483" i="4" a="1"/>
  <c r="H483" i="4" s="1"/>
  <c r="I483" i="4" s="1"/>
  <c r="J483" i="4" s="1"/>
  <c r="H484" i="4" a="1"/>
  <c r="H484" i="4" s="1"/>
  <c r="I484" i="4" s="1"/>
  <c r="J484" i="4" s="1"/>
  <c r="H485" i="4" a="1"/>
  <c r="H485" i="4" s="1"/>
  <c r="I485" i="4" s="1"/>
  <c r="J485" i="4" s="1"/>
  <c r="H486" i="4" a="1"/>
  <c r="H486" i="4" s="1"/>
  <c r="I486" i="4" s="1"/>
  <c r="J486" i="4" s="1"/>
  <c r="H487" i="4" a="1"/>
  <c r="H487" i="4" s="1"/>
  <c r="I487" i="4" s="1"/>
  <c r="J487" i="4" s="1"/>
  <c r="H488" i="4" a="1"/>
  <c r="H488" i="4" s="1"/>
  <c r="I488" i="4" s="1"/>
  <c r="J488" i="4" s="1"/>
  <c r="H489" i="4" a="1"/>
  <c r="H489" i="4" s="1"/>
  <c r="I489" i="4" s="1"/>
  <c r="J489" i="4" s="1"/>
  <c r="H490" i="4" a="1"/>
  <c r="H490" i="4" s="1"/>
  <c r="I490" i="4" s="1"/>
  <c r="J490" i="4" s="1"/>
  <c r="H491" i="4" a="1"/>
  <c r="H491" i="4" s="1"/>
  <c r="I491" i="4" s="1"/>
  <c r="J491" i="4" s="1"/>
  <c r="H492" i="4" a="1"/>
  <c r="H492" i="4" s="1"/>
  <c r="I492" i="4" s="1"/>
  <c r="J492" i="4" s="1"/>
  <c r="H493" i="4" a="1"/>
  <c r="H493" i="4" s="1"/>
  <c r="I493" i="4" s="1"/>
  <c r="J493" i="4" s="1"/>
  <c r="H494" i="4" a="1"/>
  <c r="H494" i="4" s="1"/>
  <c r="I494" i="4" s="1"/>
  <c r="J494" i="4" s="1"/>
  <c r="H495" i="4" a="1"/>
  <c r="H495" i="4" s="1"/>
  <c r="I495" i="4" s="1"/>
  <c r="J495" i="4" s="1"/>
  <c r="H496" i="4" a="1"/>
  <c r="H496" i="4" s="1"/>
  <c r="I496" i="4" s="1"/>
  <c r="J496" i="4" s="1"/>
  <c r="H497" i="4" a="1"/>
  <c r="H497" i="4" s="1"/>
  <c r="I497" i="4" s="1"/>
  <c r="J497" i="4" s="1"/>
  <c r="H498" i="4" a="1"/>
  <c r="H498" i="4" s="1"/>
  <c r="I498" i="4" s="1"/>
  <c r="J498" i="4" s="1"/>
  <c r="H499" i="4" a="1"/>
  <c r="H499" i="4" s="1"/>
  <c r="I499" i="4" s="1"/>
  <c r="J499" i="4" s="1"/>
  <c r="H500" i="4" a="1"/>
  <c r="H500" i="4" s="1"/>
  <c r="I500" i="4" s="1"/>
  <c r="J500" i="4" s="1"/>
  <c r="H501" i="4" a="1"/>
  <c r="H501" i="4" s="1"/>
  <c r="I501" i="4" s="1"/>
  <c r="J501" i="4" s="1"/>
  <c r="H502" i="4" a="1"/>
  <c r="H502" i="4" s="1"/>
  <c r="I502" i="4" s="1"/>
  <c r="J502" i="4" s="1"/>
  <c r="H503" i="4" a="1"/>
  <c r="H503" i="4" s="1"/>
  <c r="I503" i="4" s="1"/>
  <c r="J503" i="4" s="1"/>
  <c r="H504" i="4" a="1"/>
  <c r="H504" i="4" s="1"/>
  <c r="I504" i="4" s="1"/>
  <c r="J504" i="4" s="1"/>
  <c r="H505" i="4" a="1"/>
  <c r="H505" i="4" s="1"/>
  <c r="I505" i="4" s="1"/>
  <c r="J505" i="4" s="1"/>
  <c r="H506" i="4" a="1"/>
  <c r="H506" i="4" s="1"/>
  <c r="I506" i="4" s="1"/>
  <c r="J506" i="4" s="1"/>
  <c r="H507" i="4" a="1"/>
  <c r="H507" i="4" s="1"/>
  <c r="I507" i="4" s="1"/>
  <c r="J507" i="4" s="1"/>
  <c r="H508" i="4" a="1"/>
  <c r="H508" i="4" s="1"/>
  <c r="I508" i="4" s="1"/>
  <c r="J508" i="4" s="1"/>
  <c r="H509" i="4" a="1"/>
  <c r="H509" i="4" s="1"/>
  <c r="I509" i="4" s="1"/>
  <c r="J509" i="4" s="1"/>
  <c r="H510" i="4" a="1"/>
  <c r="H510" i="4" s="1"/>
  <c r="I510" i="4" s="1"/>
  <c r="J510" i="4" s="1"/>
  <c r="H511" i="4" a="1"/>
  <c r="H511" i="4" s="1"/>
  <c r="I511" i="4" s="1"/>
  <c r="J511" i="4" s="1"/>
  <c r="H512" i="4" a="1"/>
  <c r="H512" i="4" s="1"/>
  <c r="I512" i="4" s="1"/>
  <c r="J512" i="4" s="1"/>
  <c r="H513" i="4" a="1"/>
  <c r="H513" i="4" s="1"/>
  <c r="I513" i="4" s="1"/>
  <c r="J513" i="4" s="1"/>
  <c r="H514" i="4" a="1"/>
  <c r="H514" i="4" s="1"/>
  <c r="I514" i="4" s="1"/>
  <c r="J514" i="4" s="1"/>
  <c r="H515" i="4" a="1"/>
  <c r="H515" i="4" s="1"/>
  <c r="I515" i="4" s="1"/>
  <c r="J515" i="4" s="1"/>
  <c r="H516" i="4" a="1"/>
  <c r="H516" i="4" s="1"/>
  <c r="I516" i="4" s="1"/>
  <c r="J516" i="4" s="1"/>
  <c r="H517" i="4" a="1"/>
  <c r="H517" i="4" s="1"/>
  <c r="I517" i="4" s="1"/>
  <c r="J517" i="4" s="1"/>
  <c r="H518" i="4" a="1"/>
  <c r="H518" i="4" s="1"/>
  <c r="I518" i="4" s="1"/>
  <c r="J518" i="4" s="1"/>
  <c r="H519" i="4" a="1"/>
  <c r="H519" i="4" s="1"/>
  <c r="I519" i="4" s="1"/>
  <c r="J519" i="4" s="1"/>
  <c r="H520" i="4" a="1"/>
  <c r="H520" i="4" s="1"/>
  <c r="I520" i="4" s="1"/>
  <c r="J520" i="4" s="1"/>
  <c r="H521" i="4" a="1"/>
  <c r="H521" i="4" s="1"/>
  <c r="I521" i="4" s="1"/>
  <c r="J521" i="4" s="1"/>
  <c r="H522" i="4" a="1"/>
  <c r="H522" i="4" s="1"/>
  <c r="I522" i="4" s="1"/>
  <c r="J522" i="4" s="1"/>
  <c r="H523" i="4" a="1"/>
  <c r="H523" i="4" s="1"/>
  <c r="I523" i="4" s="1"/>
  <c r="J523" i="4" s="1"/>
  <c r="H524" i="4" a="1"/>
  <c r="H524" i="4" s="1"/>
  <c r="I524" i="4" s="1"/>
  <c r="J524" i="4" s="1"/>
  <c r="H525" i="4" a="1"/>
  <c r="H525" i="4" s="1"/>
  <c r="I525" i="4" s="1"/>
  <c r="J525" i="4" s="1"/>
  <c r="H526" i="4" a="1"/>
  <c r="H526" i="4" s="1"/>
  <c r="I526" i="4" s="1"/>
  <c r="J526" i="4" s="1"/>
  <c r="H527" i="4" a="1"/>
  <c r="H527" i="4" s="1"/>
  <c r="I527" i="4" s="1"/>
  <c r="J527" i="4" s="1"/>
  <c r="H528" i="4" a="1"/>
  <c r="H528" i="4" s="1"/>
  <c r="I528" i="4" s="1"/>
  <c r="J528" i="4" s="1"/>
  <c r="H529" i="4" a="1"/>
  <c r="H529" i="4" s="1"/>
  <c r="I529" i="4" s="1"/>
  <c r="J529" i="4" s="1"/>
  <c r="H530" i="4" a="1"/>
  <c r="H530" i="4" s="1"/>
  <c r="I530" i="4" s="1"/>
  <c r="J530" i="4" s="1"/>
  <c r="H531" i="4" a="1"/>
  <c r="H531" i="4" s="1"/>
  <c r="I531" i="4" s="1"/>
  <c r="J531" i="4" s="1"/>
  <c r="H532" i="4" a="1"/>
  <c r="H532" i="4" s="1"/>
  <c r="I532" i="4" s="1"/>
  <c r="J532" i="4" s="1"/>
  <c r="H533" i="4" a="1"/>
  <c r="H533" i="4" s="1"/>
  <c r="I533" i="4" s="1"/>
  <c r="J533" i="4" s="1"/>
  <c r="H534" i="4" a="1"/>
  <c r="H534" i="4" s="1"/>
  <c r="I534" i="4" s="1"/>
  <c r="J534" i="4" s="1"/>
  <c r="H535" i="4" a="1"/>
  <c r="H535" i="4" s="1"/>
  <c r="I535" i="4" s="1"/>
  <c r="J535" i="4" s="1"/>
  <c r="H536" i="4" a="1"/>
  <c r="H536" i="4" s="1"/>
  <c r="I536" i="4" s="1"/>
  <c r="J536" i="4" s="1"/>
  <c r="H537" i="4" a="1"/>
  <c r="H537" i="4" s="1"/>
  <c r="I537" i="4" s="1"/>
  <c r="J537" i="4" s="1"/>
  <c r="H538" i="4" a="1"/>
  <c r="H538" i="4" s="1"/>
  <c r="I538" i="4" s="1"/>
  <c r="J538" i="4" s="1"/>
  <c r="H539" i="4" a="1"/>
  <c r="H539" i="4" s="1"/>
  <c r="I539" i="4" s="1"/>
  <c r="J539" i="4" s="1"/>
  <c r="H540" i="4" a="1"/>
  <c r="H540" i="4" s="1"/>
  <c r="I540" i="4" s="1"/>
  <c r="J540" i="4" s="1"/>
  <c r="H541" i="4" a="1"/>
  <c r="H541" i="4" s="1"/>
  <c r="I541" i="4" s="1"/>
  <c r="J541" i="4" s="1"/>
  <c r="H542" i="4" a="1"/>
  <c r="H542" i="4" s="1"/>
  <c r="I542" i="4" s="1"/>
  <c r="J542" i="4" s="1"/>
  <c r="H543" i="4" a="1"/>
  <c r="H543" i="4" s="1"/>
  <c r="I543" i="4" s="1"/>
  <c r="J543" i="4" s="1"/>
  <c r="H544" i="4" a="1"/>
  <c r="H544" i="4" s="1"/>
  <c r="I544" i="4" s="1"/>
  <c r="J544" i="4" s="1"/>
  <c r="H545" i="4" a="1"/>
  <c r="H545" i="4" s="1"/>
  <c r="I545" i="4" s="1"/>
  <c r="J545" i="4" s="1"/>
  <c r="H546" i="4" a="1"/>
  <c r="H546" i="4" s="1"/>
  <c r="I546" i="4" s="1"/>
  <c r="J546" i="4" s="1"/>
  <c r="H547" i="4" a="1"/>
  <c r="H547" i="4" s="1"/>
  <c r="I547" i="4" s="1"/>
  <c r="J547" i="4" s="1"/>
  <c r="H548" i="4" a="1"/>
  <c r="H548" i="4" s="1"/>
  <c r="I548" i="4" s="1"/>
  <c r="J548" i="4" s="1"/>
  <c r="H549" i="4" a="1"/>
  <c r="H549" i="4" s="1"/>
  <c r="I549" i="4" s="1"/>
  <c r="J549" i="4" s="1"/>
  <c r="H550" i="4" a="1"/>
  <c r="H550" i="4" s="1"/>
  <c r="I550" i="4" s="1"/>
  <c r="J550" i="4" s="1"/>
  <c r="H551" i="4" a="1"/>
  <c r="H551" i="4" s="1"/>
  <c r="I551" i="4" s="1"/>
  <c r="J551" i="4" s="1"/>
  <c r="H552" i="4" a="1"/>
  <c r="H552" i="4" s="1"/>
  <c r="I552" i="4" s="1"/>
  <c r="J552" i="4" s="1"/>
  <c r="H553" i="4" a="1"/>
  <c r="H553" i="4" s="1"/>
  <c r="I553" i="4" s="1"/>
  <c r="J553" i="4" s="1"/>
  <c r="H554" i="4" a="1"/>
  <c r="H554" i="4" s="1"/>
  <c r="I554" i="4" s="1"/>
  <c r="J554" i="4" s="1"/>
  <c r="H555" i="4" a="1"/>
  <c r="H555" i="4" s="1"/>
  <c r="I555" i="4" s="1"/>
  <c r="J555" i="4" s="1"/>
  <c r="H556" i="4" a="1"/>
  <c r="H556" i="4" s="1"/>
  <c r="I556" i="4" s="1"/>
  <c r="J556" i="4" s="1"/>
  <c r="H557" i="4" a="1"/>
  <c r="H557" i="4" s="1"/>
  <c r="I557" i="4" s="1"/>
  <c r="J557" i="4" s="1"/>
  <c r="H558" i="4" a="1"/>
  <c r="H558" i="4" s="1"/>
  <c r="I558" i="4" s="1"/>
  <c r="J558" i="4" s="1"/>
  <c r="H559" i="4" a="1"/>
  <c r="H559" i="4" s="1"/>
  <c r="I559" i="4" s="1"/>
  <c r="J559" i="4" s="1"/>
  <c r="H560" i="4" a="1"/>
  <c r="H560" i="4" s="1"/>
  <c r="I560" i="4" s="1"/>
  <c r="J560" i="4" s="1"/>
  <c r="H561" i="4" a="1"/>
  <c r="H561" i="4" s="1"/>
  <c r="I561" i="4" s="1"/>
  <c r="J561" i="4" s="1"/>
  <c r="H562" i="4" a="1"/>
  <c r="H562" i="4" s="1"/>
  <c r="I562" i="4" s="1"/>
  <c r="J562" i="4" s="1"/>
  <c r="H563" i="4" a="1"/>
  <c r="H563" i="4" s="1"/>
  <c r="I563" i="4" s="1"/>
  <c r="J563" i="4" s="1"/>
  <c r="H564" i="4" a="1"/>
  <c r="H564" i="4" s="1"/>
  <c r="I564" i="4" s="1"/>
  <c r="J564" i="4" s="1"/>
  <c r="H565" i="4" a="1"/>
  <c r="H565" i="4" s="1"/>
  <c r="I565" i="4" s="1"/>
  <c r="J565" i="4" s="1"/>
  <c r="H566" i="4" a="1"/>
  <c r="H566" i="4" s="1"/>
  <c r="I566" i="4" s="1"/>
  <c r="J566" i="4" s="1"/>
  <c r="H567" i="4" a="1"/>
  <c r="H567" i="4" s="1"/>
  <c r="I567" i="4" s="1"/>
  <c r="J567" i="4" s="1"/>
  <c r="H568" i="4" a="1"/>
  <c r="H568" i="4" s="1"/>
  <c r="I568" i="4" s="1"/>
  <c r="J568" i="4" s="1"/>
  <c r="H569" i="4" a="1"/>
  <c r="H569" i="4" s="1"/>
  <c r="I569" i="4" s="1"/>
  <c r="J569" i="4" s="1"/>
  <c r="H570" i="4" a="1"/>
  <c r="H570" i="4" s="1"/>
  <c r="I570" i="4" s="1"/>
  <c r="J570" i="4" s="1"/>
  <c r="H571" i="4" a="1"/>
  <c r="H571" i="4" s="1"/>
  <c r="I571" i="4" s="1"/>
  <c r="J571" i="4" s="1"/>
  <c r="H572" i="4" a="1"/>
  <c r="H572" i="4" s="1"/>
  <c r="I572" i="4" s="1"/>
  <c r="J572" i="4" s="1"/>
  <c r="H573" i="4" a="1"/>
  <c r="H573" i="4" s="1"/>
  <c r="I573" i="4" s="1"/>
  <c r="J573" i="4" s="1"/>
  <c r="H574" i="4" a="1"/>
  <c r="H574" i="4" s="1"/>
  <c r="I574" i="4" s="1"/>
  <c r="J574" i="4" s="1"/>
  <c r="H575" i="4" a="1"/>
  <c r="H575" i="4" s="1"/>
  <c r="I575" i="4" s="1"/>
  <c r="J575" i="4" s="1"/>
  <c r="H576" i="4" a="1"/>
  <c r="H576" i="4" s="1"/>
  <c r="I576" i="4" s="1"/>
  <c r="J576" i="4" s="1"/>
  <c r="H577" i="4" a="1"/>
  <c r="H577" i="4" s="1"/>
  <c r="I577" i="4" s="1"/>
  <c r="J577" i="4" s="1"/>
  <c r="H578" i="4" a="1"/>
  <c r="H578" i="4" s="1"/>
  <c r="I578" i="4" s="1"/>
  <c r="J578" i="4" s="1"/>
  <c r="H579" i="4" a="1"/>
  <c r="H579" i="4" s="1"/>
  <c r="I579" i="4" s="1"/>
  <c r="J579" i="4" s="1"/>
  <c r="H580" i="4" a="1"/>
  <c r="H580" i="4" s="1"/>
  <c r="I580" i="4" s="1"/>
  <c r="J580" i="4" s="1"/>
  <c r="H581" i="4" a="1"/>
  <c r="H581" i="4" s="1"/>
  <c r="I581" i="4" s="1"/>
  <c r="J581" i="4" s="1"/>
  <c r="H582" i="4" a="1"/>
  <c r="H582" i="4" s="1"/>
  <c r="I582" i="4" s="1"/>
  <c r="J582" i="4" s="1"/>
  <c r="H583" i="4" a="1"/>
  <c r="H583" i="4" s="1"/>
  <c r="I583" i="4" s="1"/>
  <c r="J583" i="4" s="1"/>
  <c r="H584" i="4" a="1"/>
  <c r="H584" i="4" s="1"/>
  <c r="I584" i="4" s="1"/>
  <c r="J584" i="4" s="1"/>
  <c r="H585" i="4" a="1"/>
  <c r="H585" i="4" s="1"/>
  <c r="I585" i="4" s="1"/>
  <c r="J585" i="4" s="1"/>
  <c r="H586" i="4" a="1"/>
  <c r="H586" i="4" s="1"/>
  <c r="I586" i="4" s="1"/>
  <c r="J586" i="4" s="1"/>
  <c r="H587" i="4" a="1"/>
  <c r="H587" i="4" s="1"/>
  <c r="I587" i="4" s="1"/>
  <c r="J587" i="4" s="1"/>
  <c r="H588" i="4" a="1"/>
  <c r="H588" i="4" s="1"/>
  <c r="I588" i="4" s="1"/>
  <c r="J588" i="4" s="1"/>
  <c r="H589" i="4" a="1"/>
  <c r="H589" i="4" s="1"/>
  <c r="I589" i="4" s="1"/>
  <c r="J589" i="4" s="1"/>
  <c r="H590" i="4" a="1"/>
  <c r="H590" i="4" s="1"/>
  <c r="I590" i="4" s="1"/>
  <c r="J590" i="4" s="1"/>
  <c r="D480" i="4"/>
  <c r="E480" i="4"/>
  <c r="D481" i="4"/>
  <c r="E481" i="4"/>
  <c r="D482" i="4"/>
  <c r="E482" i="4"/>
  <c r="D483" i="4"/>
  <c r="E483" i="4"/>
  <c r="D484" i="4"/>
  <c r="E484" i="4"/>
  <c r="D485" i="4"/>
  <c r="E485" i="4"/>
  <c r="D486" i="4"/>
  <c r="E486" i="4"/>
  <c r="D487" i="4"/>
  <c r="E487" i="4"/>
  <c r="D488" i="4"/>
  <c r="E488" i="4"/>
  <c r="D489" i="4"/>
  <c r="E489" i="4"/>
  <c r="D490" i="4"/>
  <c r="E490" i="4"/>
  <c r="D491" i="4"/>
  <c r="E491" i="4"/>
  <c r="D492" i="4"/>
  <c r="E492" i="4"/>
  <c r="D493" i="4"/>
  <c r="E493" i="4"/>
  <c r="D494" i="4"/>
  <c r="E494" i="4"/>
  <c r="D495" i="4"/>
  <c r="E495" i="4"/>
  <c r="D496" i="4"/>
  <c r="E496" i="4"/>
  <c r="D497" i="4"/>
  <c r="E497" i="4"/>
  <c r="D498" i="4"/>
  <c r="E498" i="4"/>
  <c r="D499" i="4"/>
  <c r="E499" i="4"/>
  <c r="D500" i="4"/>
  <c r="E500" i="4"/>
  <c r="D501" i="4"/>
  <c r="E501" i="4"/>
  <c r="D502" i="4"/>
  <c r="E502" i="4"/>
  <c r="D503" i="4"/>
  <c r="E503" i="4"/>
  <c r="D504" i="4"/>
  <c r="E504" i="4"/>
  <c r="D505" i="4"/>
  <c r="E505" i="4"/>
  <c r="D506" i="4"/>
  <c r="E506" i="4"/>
  <c r="D507" i="4"/>
  <c r="E507" i="4"/>
  <c r="D508" i="4"/>
  <c r="E508" i="4"/>
  <c r="D509" i="4"/>
  <c r="E509" i="4"/>
  <c r="D510" i="4"/>
  <c r="E510" i="4"/>
  <c r="D511" i="4"/>
  <c r="E511" i="4"/>
  <c r="D512" i="4"/>
  <c r="E512" i="4"/>
  <c r="D513" i="4"/>
  <c r="E513" i="4"/>
  <c r="D514" i="4"/>
  <c r="E514" i="4"/>
  <c r="D515" i="4"/>
  <c r="E515" i="4"/>
  <c r="D516" i="4"/>
  <c r="E516" i="4"/>
  <c r="D517" i="4"/>
  <c r="E517" i="4"/>
  <c r="D518" i="4"/>
  <c r="E518" i="4"/>
  <c r="D519" i="4"/>
  <c r="E519" i="4"/>
  <c r="D520" i="4"/>
  <c r="E520" i="4"/>
  <c r="D521" i="4"/>
  <c r="E521" i="4"/>
  <c r="D522" i="4"/>
  <c r="E522" i="4"/>
  <c r="D523" i="4"/>
  <c r="E523" i="4"/>
  <c r="D524" i="4"/>
  <c r="E524" i="4"/>
  <c r="D525" i="4"/>
  <c r="E525" i="4"/>
  <c r="D526" i="4"/>
  <c r="E526" i="4"/>
  <c r="D527" i="4"/>
  <c r="E527" i="4"/>
  <c r="D528" i="4"/>
  <c r="E528" i="4"/>
  <c r="D529" i="4"/>
  <c r="E529" i="4"/>
  <c r="D530" i="4"/>
  <c r="E530" i="4"/>
  <c r="D531" i="4"/>
  <c r="E531" i="4"/>
  <c r="D532" i="4"/>
  <c r="E532" i="4"/>
  <c r="D533" i="4"/>
  <c r="E533" i="4"/>
  <c r="D534" i="4"/>
  <c r="E534" i="4"/>
  <c r="D535" i="4"/>
  <c r="E535" i="4"/>
  <c r="D536" i="4"/>
  <c r="E536" i="4"/>
  <c r="D537" i="4"/>
  <c r="E537" i="4"/>
  <c r="D538" i="4"/>
  <c r="E538" i="4"/>
  <c r="D539" i="4"/>
  <c r="E539" i="4"/>
  <c r="D540" i="4"/>
  <c r="E540" i="4"/>
  <c r="D541" i="4"/>
  <c r="E541" i="4"/>
  <c r="D542" i="4"/>
  <c r="E542" i="4"/>
  <c r="D543" i="4"/>
  <c r="E543" i="4"/>
  <c r="D544" i="4"/>
  <c r="E544" i="4"/>
  <c r="D545" i="4"/>
  <c r="E545" i="4"/>
  <c r="D546" i="4"/>
  <c r="E546" i="4"/>
  <c r="D547" i="4"/>
  <c r="E547" i="4"/>
  <c r="D548" i="4"/>
  <c r="E548" i="4"/>
  <c r="D549" i="4"/>
  <c r="E549" i="4"/>
  <c r="D550" i="4"/>
  <c r="E550" i="4"/>
  <c r="D551" i="4"/>
  <c r="E551" i="4"/>
  <c r="D552" i="4"/>
  <c r="E552" i="4"/>
  <c r="D553" i="4"/>
  <c r="E553" i="4"/>
  <c r="D554" i="4"/>
  <c r="E554" i="4"/>
  <c r="D555" i="4"/>
  <c r="E555" i="4"/>
  <c r="D556" i="4"/>
  <c r="E556" i="4"/>
  <c r="D557" i="4"/>
  <c r="E557" i="4"/>
  <c r="D558" i="4"/>
  <c r="E558" i="4"/>
  <c r="D559" i="4"/>
  <c r="E559" i="4"/>
  <c r="D560" i="4"/>
  <c r="E560" i="4"/>
  <c r="D561" i="4"/>
  <c r="E561" i="4"/>
  <c r="D562" i="4"/>
  <c r="E562" i="4"/>
  <c r="D563" i="4"/>
  <c r="E563" i="4"/>
  <c r="D564" i="4"/>
  <c r="E564" i="4"/>
  <c r="D565" i="4"/>
  <c r="E565" i="4"/>
  <c r="D566" i="4"/>
  <c r="E566" i="4"/>
  <c r="D567" i="4"/>
  <c r="E567" i="4"/>
  <c r="D568" i="4"/>
  <c r="E568" i="4"/>
  <c r="D569" i="4"/>
  <c r="E569" i="4"/>
  <c r="D570" i="4"/>
  <c r="E570" i="4"/>
  <c r="D571" i="4"/>
  <c r="E571" i="4"/>
  <c r="D572" i="4"/>
  <c r="E572" i="4"/>
  <c r="D573" i="4"/>
  <c r="E573" i="4"/>
  <c r="D574" i="4"/>
  <c r="E574" i="4"/>
  <c r="D575" i="4"/>
  <c r="E575" i="4"/>
  <c r="D576" i="4"/>
  <c r="E576" i="4"/>
  <c r="D577" i="4"/>
  <c r="E577" i="4"/>
  <c r="D578" i="4"/>
  <c r="E578" i="4"/>
  <c r="D579" i="4"/>
  <c r="E579" i="4"/>
  <c r="D580" i="4"/>
  <c r="E580" i="4"/>
  <c r="D581" i="4"/>
  <c r="E581" i="4"/>
  <c r="D582" i="4"/>
  <c r="E582" i="4"/>
  <c r="D583" i="4"/>
  <c r="E583" i="4"/>
  <c r="D584" i="4"/>
  <c r="E584" i="4"/>
  <c r="D585" i="4"/>
  <c r="E585" i="4"/>
  <c r="D586" i="4"/>
  <c r="E586" i="4"/>
  <c r="D587" i="4"/>
  <c r="E587" i="4"/>
  <c r="D588" i="4"/>
  <c r="E588" i="4"/>
  <c r="D589" i="4"/>
  <c r="E589" i="4"/>
  <c r="D590" i="4"/>
  <c r="E590" i="4"/>
  <c r="H479" i="4" a="1"/>
  <c r="H479" i="4" s="1"/>
  <c r="I479" i="4" s="1"/>
  <c r="J479" i="4" s="1"/>
  <c r="H478" i="4" a="1"/>
  <c r="H478" i="4" s="1"/>
  <c r="I478" i="4" s="1"/>
  <c r="J478" i="4" s="1"/>
  <c r="H477" i="4" a="1"/>
  <c r="H477" i="4" s="1"/>
  <c r="I477" i="4" s="1"/>
  <c r="J477" i="4" s="1"/>
  <c r="E479" i="4"/>
  <c r="D479" i="4"/>
  <c r="E478" i="4"/>
  <c r="D478" i="4"/>
  <c r="E477" i="4"/>
  <c r="D477" i="4"/>
  <c r="H475" i="4" a="1"/>
  <c r="H475" i="4" s="1"/>
  <c r="I475" i="4" s="1"/>
  <c r="J475" i="4" s="1"/>
  <c r="H474" i="4" a="1"/>
  <c r="H474" i="4" s="1"/>
  <c r="I474" i="4" s="1"/>
  <c r="J474" i="4" s="1"/>
  <c r="H473" i="4" a="1"/>
  <c r="H473" i="4" s="1"/>
  <c r="I473" i="4" s="1"/>
  <c r="J473" i="4" s="1"/>
  <c r="H472" i="4" a="1"/>
  <c r="H472" i="4" s="1"/>
  <c r="I472" i="4" s="1"/>
  <c r="J472" i="4" s="1"/>
  <c r="H471" i="4" a="1"/>
  <c r="H471" i="4" s="1"/>
  <c r="I471" i="4" s="1"/>
  <c r="J471" i="4" s="1"/>
  <c r="H470" i="4" a="1"/>
  <c r="H470" i="4" s="1"/>
  <c r="I470" i="4" s="1"/>
  <c r="J470" i="4" s="1"/>
  <c r="H469" i="4" a="1"/>
  <c r="H469" i="4" s="1"/>
  <c r="I469" i="4" s="1"/>
  <c r="J469" i="4" s="1"/>
  <c r="H468" i="4" a="1"/>
  <c r="H468" i="4" s="1"/>
  <c r="I468" i="4" s="1"/>
  <c r="J468" i="4" s="1"/>
  <c r="H467" i="4" a="1"/>
  <c r="H467" i="4" s="1"/>
  <c r="I467" i="4" s="1"/>
  <c r="J467" i="4" s="1"/>
  <c r="H466" i="4" a="1"/>
  <c r="H466" i="4" s="1"/>
  <c r="I466" i="4" s="1"/>
  <c r="J466" i="4" s="1"/>
  <c r="H465" i="4" a="1"/>
  <c r="H465" i="4" s="1"/>
  <c r="I465" i="4" s="1"/>
  <c r="J465" i="4" s="1"/>
  <c r="H464" i="4" a="1"/>
  <c r="H464" i="4" s="1"/>
  <c r="I464" i="4" s="1"/>
  <c r="J464" i="4" s="1"/>
  <c r="H463" i="4" a="1"/>
  <c r="H463" i="4" s="1"/>
  <c r="I463" i="4" s="1"/>
  <c r="J463" i="4" s="1"/>
  <c r="H462" i="4" a="1"/>
  <c r="H462" i="4" s="1"/>
  <c r="I462" i="4" s="1"/>
  <c r="J462" i="4" s="1"/>
  <c r="H461" i="4" a="1"/>
  <c r="H461" i="4" s="1"/>
  <c r="I461" i="4" s="1"/>
  <c r="J461" i="4" s="1"/>
  <c r="H460" i="4" a="1"/>
  <c r="H460" i="4" s="1"/>
  <c r="I460" i="4" s="1"/>
  <c r="J460" i="4" s="1"/>
  <c r="H459" i="4" a="1"/>
  <c r="H459" i="4" s="1"/>
  <c r="I459" i="4" s="1"/>
  <c r="J459" i="4" s="1"/>
  <c r="H458" i="4" a="1"/>
  <c r="H458" i="4" s="1"/>
  <c r="I458" i="4" s="1"/>
  <c r="J458" i="4" s="1"/>
  <c r="H457" i="4" a="1"/>
  <c r="H457" i="4" s="1"/>
  <c r="I457" i="4" s="1"/>
  <c r="J457" i="4" s="1"/>
  <c r="H456" i="4" a="1"/>
  <c r="H456" i="4" s="1"/>
  <c r="I456" i="4" s="1"/>
  <c r="J456" i="4" s="1"/>
  <c r="H455" i="4" a="1"/>
  <c r="H455" i="4" s="1"/>
  <c r="I455" i="4" s="1"/>
  <c r="J455" i="4" s="1"/>
  <c r="H454" i="4" a="1"/>
  <c r="H454" i="4" s="1"/>
  <c r="I454" i="4" s="1"/>
  <c r="J454" i="4" s="1"/>
  <c r="H453" i="4" a="1"/>
  <c r="H453" i="4" s="1"/>
  <c r="I453" i="4" s="1"/>
  <c r="J453" i="4" s="1"/>
  <c r="H452" i="4" a="1"/>
  <c r="H452" i="4" s="1"/>
  <c r="I452" i="4" s="1"/>
  <c r="J452" i="4" s="1"/>
  <c r="H451" i="4" a="1"/>
  <c r="H451" i="4" s="1"/>
  <c r="I451" i="4" s="1"/>
  <c r="J451" i="4" s="1"/>
  <c r="H450" i="4" a="1"/>
  <c r="H450" i="4" s="1"/>
  <c r="I450" i="4" s="1"/>
  <c r="J450" i="4" s="1"/>
  <c r="H449" i="4" a="1"/>
  <c r="H449" i="4" s="1"/>
  <c r="I449" i="4" s="1"/>
  <c r="J449" i="4" s="1"/>
  <c r="H448" i="4" a="1"/>
  <c r="H448" i="4" s="1"/>
  <c r="I448" i="4" s="1"/>
  <c r="J448" i="4" s="1"/>
  <c r="H447" i="4" a="1"/>
  <c r="H447" i="4" s="1"/>
  <c r="I447" i="4" s="1"/>
  <c r="J447" i="4" s="1"/>
  <c r="H446" i="4" a="1"/>
  <c r="H446" i="4" s="1"/>
  <c r="I446" i="4" s="1"/>
  <c r="J446" i="4" s="1"/>
  <c r="H445" i="4" a="1"/>
  <c r="H445" i="4" s="1"/>
  <c r="I445" i="4" s="1"/>
  <c r="J445" i="4" s="1"/>
  <c r="H444" i="4" a="1"/>
  <c r="H444" i="4" s="1"/>
  <c r="I444" i="4" s="1"/>
  <c r="J444" i="4" s="1"/>
  <c r="H443" i="4" a="1"/>
  <c r="H443" i="4" s="1"/>
  <c r="I443" i="4" s="1"/>
  <c r="J443" i="4" s="1"/>
  <c r="H442" i="4" a="1"/>
  <c r="H442" i="4" s="1"/>
  <c r="I442" i="4" s="1"/>
  <c r="J442" i="4" s="1"/>
  <c r="H441" i="4" a="1"/>
  <c r="H441" i="4" s="1"/>
  <c r="I441" i="4" s="1"/>
  <c r="J441" i="4" s="1"/>
  <c r="H440" i="4" a="1"/>
  <c r="H440" i="4" s="1"/>
  <c r="I440" i="4" s="1"/>
  <c r="J440" i="4" s="1"/>
  <c r="H439" i="4" a="1"/>
  <c r="H439" i="4" s="1"/>
  <c r="I439" i="4" s="1"/>
  <c r="J439" i="4" s="1"/>
  <c r="H438" i="4" a="1"/>
  <c r="H438" i="4" s="1"/>
  <c r="I438" i="4" s="1"/>
  <c r="J438" i="4" s="1"/>
  <c r="H437" i="4" a="1"/>
  <c r="H437" i="4" s="1"/>
  <c r="I437" i="4" s="1"/>
  <c r="J437" i="4" s="1"/>
  <c r="H436" i="4" a="1"/>
  <c r="H436" i="4" s="1"/>
  <c r="I436" i="4" s="1"/>
  <c r="J436" i="4" s="1"/>
  <c r="H435" i="4" a="1"/>
  <c r="H435" i="4" s="1"/>
  <c r="I435" i="4" s="1"/>
  <c r="J435" i="4" s="1"/>
  <c r="H434" i="4" a="1"/>
  <c r="H434" i="4" s="1"/>
  <c r="I434" i="4" s="1"/>
  <c r="J434" i="4" s="1"/>
  <c r="H433" i="4" a="1"/>
  <c r="H433" i="4" s="1"/>
  <c r="I433" i="4" s="1"/>
  <c r="J433" i="4" s="1"/>
  <c r="H432" i="4" a="1"/>
  <c r="H432" i="4" s="1"/>
  <c r="I432" i="4" s="1"/>
  <c r="J432" i="4" s="1"/>
  <c r="H431" i="4" a="1"/>
  <c r="H431" i="4" s="1"/>
  <c r="I431" i="4" s="1"/>
  <c r="J431" i="4" s="1"/>
  <c r="H430" i="4" a="1"/>
  <c r="H430" i="4" s="1"/>
  <c r="I430" i="4" s="1"/>
  <c r="J430" i="4" s="1"/>
  <c r="H429" i="4" a="1"/>
  <c r="H429" i="4" s="1"/>
  <c r="I429" i="4" s="1"/>
  <c r="J429" i="4" s="1"/>
  <c r="H428" i="4" a="1"/>
  <c r="H428" i="4" s="1"/>
  <c r="I428" i="4" s="1"/>
  <c r="J428" i="4" s="1"/>
  <c r="H427" i="4" a="1"/>
  <c r="H427" i="4" s="1"/>
  <c r="I427" i="4" s="1"/>
  <c r="J427" i="4" s="1"/>
  <c r="H426" i="4" a="1"/>
  <c r="H426" i="4" s="1"/>
  <c r="I426" i="4" s="1"/>
  <c r="J426" i="4" s="1"/>
  <c r="H425" i="4" a="1"/>
  <c r="H425" i="4" s="1"/>
  <c r="I425" i="4" s="1"/>
  <c r="J425" i="4" s="1"/>
  <c r="H424" i="4" a="1"/>
  <c r="H424" i="4" s="1"/>
  <c r="I424" i="4" s="1"/>
  <c r="J424" i="4" s="1"/>
  <c r="H423" i="4" a="1"/>
  <c r="H423" i="4" s="1"/>
  <c r="I423" i="4" s="1"/>
  <c r="J423" i="4" s="1"/>
  <c r="H422" i="4" a="1"/>
  <c r="H422" i="4" s="1"/>
  <c r="I422" i="4" s="1"/>
  <c r="J422" i="4" s="1"/>
  <c r="H421" i="4" a="1"/>
  <c r="H421" i="4" s="1"/>
  <c r="I421" i="4" s="1"/>
  <c r="J421" i="4" s="1"/>
  <c r="H420" i="4" a="1"/>
  <c r="H420" i="4" s="1"/>
  <c r="I420" i="4" s="1"/>
  <c r="J420" i="4" s="1"/>
  <c r="H419" i="4" a="1"/>
  <c r="H419" i="4" s="1"/>
  <c r="I419" i="4" s="1"/>
  <c r="J419" i="4" s="1"/>
  <c r="H418" i="4" a="1"/>
  <c r="H418" i="4" s="1"/>
  <c r="I418" i="4" s="1"/>
  <c r="J418" i="4" s="1"/>
  <c r="H417" i="4" a="1"/>
  <c r="H417" i="4" s="1"/>
  <c r="I417" i="4" s="1"/>
  <c r="J417" i="4" s="1"/>
  <c r="H416" i="4" a="1"/>
  <c r="H416" i="4" s="1"/>
  <c r="I416" i="4" s="1"/>
  <c r="J416" i="4" s="1"/>
  <c r="H415" i="4" a="1"/>
  <c r="H415" i="4" s="1"/>
  <c r="I415" i="4" s="1"/>
  <c r="J415" i="4" s="1"/>
  <c r="H414" i="4" a="1"/>
  <c r="H414" i="4" s="1"/>
  <c r="I414" i="4" s="1"/>
  <c r="J414" i="4" s="1"/>
  <c r="H413" i="4" a="1"/>
  <c r="H413" i="4" s="1"/>
  <c r="I413" i="4" s="1"/>
  <c r="J413" i="4" s="1"/>
  <c r="H412" i="4" a="1"/>
  <c r="H412" i="4" s="1"/>
  <c r="I412" i="4" s="1"/>
  <c r="J412" i="4" s="1"/>
  <c r="H411" i="4" a="1"/>
  <c r="H411" i="4" s="1"/>
  <c r="I411" i="4" s="1"/>
  <c r="J411" i="4" s="1"/>
  <c r="H410" i="4" a="1"/>
  <c r="H410" i="4" s="1"/>
  <c r="I410" i="4" s="1"/>
  <c r="J410" i="4" s="1"/>
  <c r="H409" i="4" a="1"/>
  <c r="H409" i="4" s="1"/>
  <c r="I409" i="4" s="1"/>
  <c r="J409" i="4" s="1"/>
  <c r="H408" i="4" a="1"/>
  <c r="H408" i="4" s="1"/>
  <c r="I408" i="4" s="1"/>
  <c r="J408" i="4" s="1"/>
  <c r="H407" i="4" a="1"/>
  <c r="H407" i="4" s="1"/>
  <c r="I407" i="4" s="1"/>
  <c r="J407" i="4" s="1"/>
  <c r="H406" i="4" a="1"/>
  <c r="H406" i="4" s="1"/>
  <c r="I406" i="4" s="1"/>
  <c r="J406" i="4" s="1"/>
  <c r="H405" i="4" a="1"/>
  <c r="H405" i="4" s="1"/>
  <c r="I405" i="4" s="1"/>
  <c r="J405" i="4" s="1"/>
  <c r="I404" i="4"/>
  <c r="J404" i="4" s="1"/>
  <c r="I403" i="4"/>
  <c r="J403" i="4" s="1"/>
  <c r="I402" i="4"/>
  <c r="J402" i="4" s="1"/>
  <c r="I401" i="4"/>
  <c r="J401" i="4" s="1"/>
  <c r="I400" i="4"/>
  <c r="J400" i="4" s="1"/>
  <c r="I399" i="4"/>
  <c r="J399" i="4" s="1"/>
  <c r="I398" i="4"/>
  <c r="J398" i="4" s="1"/>
  <c r="I397" i="4"/>
  <c r="J397" i="4" s="1"/>
  <c r="H396" i="4" a="1"/>
  <c r="H396" i="4" s="1"/>
  <c r="I396" i="4" s="1"/>
  <c r="J396" i="4" s="1"/>
  <c r="H395" i="4" a="1"/>
  <c r="H395" i="4" s="1"/>
  <c r="I395" i="4" s="1"/>
  <c r="J395" i="4" s="1"/>
  <c r="H394" i="4" a="1"/>
  <c r="H394" i="4" s="1"/>
  <c r="I394" i="4" s="1"/>
  <c r="J394" i="4" s="1"/>
  <c r="H393" i="4" a="1"/>
  <c r="H393" i="4" s="1"/>
  <c r="I393" i="4" s="1"/>
  <c r="J393" i="4" s="1"/>
  <c r="H392" i="4" a="1"/>
  <c r="H392" i="4" s="1"/>
  <c r="I392" i="4" s="1"/>
  <c r="J392" i="4" s="1"/>
  <c r="H391" i="4" a="1"/>
  <c r="H391" i="4" s="1"/>
  <c r="I391" i="4" s="1"/>
  <c r="J391" i="4" s="1"/>
  <c r="H390" i="4" a="1"/>
  <c r="H390" i="4" s="1"/>
  <c r="I390" i="4" s="1"/>
  <c r="J390" i="4" s="1"/>
  <c r="H389" i="4" a="1"/>
  <c r="H389" i="4" s="1"/>
  <c r="I389" i="4" s="1"/>
  <c r="J389" i="4" s="1"/>
  <c r="H256" i="4" a="1"/>
  <c r="H256" i="4" s="1"/>
  <c r="I256" i="4" s="1"/>
  <c r="J256" i="4" s="1"/>
  <c r="H257" i="4" a="1"/>
  <c r="H257" i="4" s="1"/>
  <c r="I257" i="4" s="1"/>
  <c r="J257" i="4" s="1"/>
  <c r="H258" i="4" a="1"/>
  <c r="H258" i="4" s="1"/>
  <c r="I258" i="4" s="1"/>
  <c r="J258" i="4" s="1"/>
  <c r="H259" i="4" a="1"/>
  <c r="H259" i="4" s="1"/>
  <c r="I259" i="4" s="1"/>
  <c r="J259" i="4" s="1"/>
  <c r="H260" i="4" a="1"/>
  <c r="H260" i="4" s="1"/>
  <c r="I260" i="4" s="1"/>
  <c r="J260" i="4" s="1"/>
  <c r="H261" i="4" a="1"/>
  <c r="H261" i="4" s="1"/>
  <c r="I261" i="4" s="1"/>
  <c r="J261" i="4" s="1"/>
  <c r="H262" i="4" a="1"/>
  <c r="H262" i="4" s="1"/>
  <c r="I262" i="4" s="1"/>
  <c r="J262" i="4" s="1"/>
  <c r="H263" i="4" a="1"/>
  <c r="H263" i="4" s="1"/>
  <c r="I263" i="4" s="1"/>
  <c r="J263" i="4" s="1"/>
  <c r="H264" i="4" a="1"/>
  <c r="H264" i="4" s="1"/>
  <c r="I264" i="4" s="1"/>
  <c r="J264" i="4" s="1"/>
  <c r="H265" i="4" a="1"/>
  <c r="H265" i="4" s="1"/>
  <c r="I265" i="4" s="1"/>
  <c r="J265" i="4" s="1"/>
  <c r="H266" i="4" a="1"/>
  <c r="H266" i="4" s="1"/>
  <c r="I266" i="4" s="1"/>
  <c r="J266" i="4" s="1"/>
  <c r="H267" i="4" a="1"/>
  <c r="H267" i="4" s="1"/>
  <c r="I267" i="4" s="1"/>
  <c r="J267" i="4" s="1"/>
  <c r="H268" i="4" a="1"/>
  <c r="H268" i="4" s="1"/>
  <c r="I268" i="4" s="1"/>
  <c r="J268" i="4" s="1"/>
  <c r="H269" i="4" a="1"/>
  <c r="H269" i="4" s="1"/>
  <c r="I269" i="4" s="1"/>
  <c r="J269" i="4" s="1"/>
  <c r="H270" i="4" a="1"/>
  <c r="H270" i="4" s="1"/>
  <c r="I270" i="4" s="1"/>
  <c r="J270" i="4" s="1"/>
  <c r="H271" i="4" a="1"/>
  <c r="H271" i="4" s="1"/>
  <c r="I271" i="4" s="1"/>
  <c r="J271" i="4" s="1"/>
  <c r="H272" i="4" a="1"/>
  <c r="H272" i="4" s="1"/>
  <c r="I272" i="4" s="1"/>
  <c r="J272" i="4" s="1"/>
  <c r="H273" i="4" a="1"/>
  <c r="H273" i="4" s="1"/>
  <c r="I273" i="4" s="1"/>
  <c r="J273" i="4" s="1"/>
  <c r="H274" i="4" a="1"/>
  <c r="H274" i="4" s="1"/>
  <c r="I274" i="4" s="1"/>
  <c r="J274" i="4" s="1"/>
  <c r="H275" i="4" a="1"/>
  <c r="H275" i="4" s="1"/>
  <c r="I275" i="4" s="1"/>
  <c r="J275" i="4" s="1"/>
  <c r="H276" i="4" a="1"/>
  <c r="H276" i="4" s="1"/>
  <c r="I276" i="4" s="1"/>
  <c r="J276" i="4" s="1"/>
  <c r="H277" i="4" a="1"/>
  <c r="H277" i="4" s="1"/>
  <c r="I277" i="4" s="1"/>
  <c r="J277" i="4" s="1"/>
  <c r="H278" i="4" a="1"/>
  <c r="H278" i="4" s="1"/>
  <c r="I278" i="4" s="1"/>
  <c r="J278" i="4" s="1"/>
  <c r="H279" i="4" a="1"/>
  <c r="H279" i="4" s="1"/>
  <c r="I279" i="4" s="1"/>
  <c r="J279" i="4" s="1"/>
  <c r="H280" i="4" a="1"/>
  <c r="H280" i="4" s="1"/>
  <c r="I280" i="4" s="1"/>
  <c r="J280" i="4" s="1"/>
  <c r="H281" i="4" a="1"/>
  <c r="H281" i="4" s="1"/>
  <c r="I281" i="4" s="1"/>
  <c r="J281" i="4" s="1"/>
  <c r="H282" i="4" a="1"/>
  <c r="H282" i="4" s="1"/>
  <c r="I282" i="4" s="1"/>
  <c r="J282" i="4" s="1"/>
  <c r="H283" i="4" a="1"/>
  <c r="H283" i="4" s="1"/>
  <c r="I283" i="4" s="1"/>
  <c r="J283" i="4" s="1"/>
  <c r="H284" i="4" a="1"/>
  <c r="H284" i="4" s="1"/>
  <c r="I284" i="4" s="1"/>
  <c r="J284" i="4" s="1"/>
  <c r="H285" i="4" a="1"/>
  <c r="H285" i="4" s="1"/>
  <c r="I285" i="4" s="1"/>
  <c r="J285" i="4" s="1"/>
  <c r="H286" i="4" a="1"/>
  <c r="H286" i="4" s="1"/>
  <c r="I286" i="4" s="1"/>
  <c r="J286" i="4" s="1"/>
  <c r="H287" i="4" a="1"/>
  <c r="H287" i="4" s="1"/>
  <c r="I287" i="4" s="1"/>
  <c r="J287" i="4" s="1"/>
  <c r="H288" i="4" a="1"/>
  <c r="H288" i="4" s="1"/>
  <c r="I288" i="4" s="1"/>
  <c r="J288" i="4" s="1"/>
  <c r="H289" i="4" a="1"/>
  <c r="H289" i="4" s="1"/>
  <c r="I289" i="4" s="1"/>
  <c r="J289" i="4" s="1"/>
  <c r="H290" i="4" a="1"/>
  <c r="H290" i="4" s="1"/>
  <c r="I290" i="4" s="1"/>
  <c r="J290" i="4" s="1"/>
  <c r="H291" i="4" a="1"/>
  <c r="H291" i="4" s="1"/>
  <c r="I291" i="4" s="1"/>
  <c r="J291" i="4" s="1"/>
  <c r="H292" i="4" a="1"/>
  <c r="H292" i="4" s="1"/>
  <c r="I292" i="4" s="1"/>
  <c r="J292" i="4" s="1"/>
  <c r="H293" i="4" a="1"/>
  <c r="H293" i="4" s="1"/>
  <c r="I293" i="4" s="1"/>
  <c r="J293" i="4" s="1"/>
  <c r="H294" i="4" a="1"/>
  <c r="H294" i="4" s="1"/>
  <c r="I294" i="4" s="1"/>
  <c r="J294" i="4" s="1"/>
  <c r="H295" i="4" a="1"/>
  <c r="H295" i="4" s="1"/>
  <c r="I295" i="4" s="1"/>
  <c r="J295" i="4" s="1"/>
  <c r="H296" i="4" a="1"/>
  <c r="H296" i="4" s="1"/>
  <c r="I296" i="4" s="1"/>
  <c r="J296" i="4" s="1"/>
  <c r="H297" i="4" a="1"/>
  <c r="H297" i="4" s="1"/>
  <c r="I297" i="4" s="1"/>
  <c r="J297" i="4" s="1"/>
  <c r="H298" i="4" a="1"/>
  <c r="H298" i="4" s="1"/>
  <c r="I298" i="4" s="1"/>
  <c r="J298" i="4" s="1"/>
  <c r="H299" i="4" a="1"/>
  <c r="H299" i="4" s="1"/>
  <c r="I299" i="4" s="1"/>
  <c r="J299" i="4" s="1"/>
  <c r="H300" i="4" a="1"/>
  <c r="H300" i="4" s="1"/>
  <c r="I300" i="4" s="1"/>
  <c r="J300" i="4" s="1"/>
  <c r="H301" i="4" a="1"/>
  <c r="H301" i="4" s="1"/>
  <c r="I301" i="4" s="1"/>
  <c r="J301" i="4" s="1"/>
  <c r="H302" i="4" a="1"/>
  <c r="H302" i="4" s="1"/>
  <c r="I302" i="4" s="1"/>
  <c r="J302" i="4" s="1"/>
  <c r="H303" i="4" a="1"/>
  <c r="H303" i="4" s="1"/>
  <c r="I303" i="4" s="1"/>
  <c r="J303" i="4" s="1"/>
  <c r="H304" i="4" a="1"/>
  <c r="H304" i="4" s="1"/>
  <c r="I304" i="4" s="1"/>
  <c r="J304" i="4" s="1"/>
  <c r="H305" i="4" a="1"/>
  <c r="H305" i="4" s="1"/>
  <c r="I305" i="4" s="1"/>
  <c r="J305" i="4" s="1"/>
  <c r="H306" i="4" a="1"/>
  <c r="H306" i="4" s="1"/>
  <c r="I306" i="4" s="1"/>
  <c r="J306" i="4" s="1"/>
  <c r="H307" i="4" a="1"/>
  <c r="H307" i="4" s="1"/>
  <c r="I307" i="4" s="1"/>
  <c r="J307" i="4" s="1"/>
  <c r="H308" i="4" a="1"/>
  <c r="H308" i="4" s="1"/>
  <c r="I308" i="4" s="1"/>
  <c r="J308" i="4" s="1"/>
  <c r="H309" i="4" a="1"/>
  <c r="H309" i="4" s="1"/>
  <c r="I309" i="4" s="1"/>
  <c r="J309" i="4" s="1"/>
  <c r="H310" i="4" a="1"/>
  <c r="H310" i="4" s="1"/>
  <c r="I310" i="4" s="1"/>
  <c r="J310" i="4" s="1"/>
  <c r="H311" i="4" a="1"/>
  <c r="H311" i="4" s="1"/>
  <c r="I311" i="4" s="1"/>
  <c r="J311" i="4" s="1"/>
  <c r="H312" i="4" a="1"/>
  <c r="H312" i="4" s="1"/>
  <c r="I312" i="4" s="1"/>
  <c r="J312" i="4" s="1"/>
  <c r="H313" i="4" a="1"/>
  <c r="H313" i="4" s="1"/>
  <c r="I313" i="4" s="1"/>
  <c r="J313" i="4" s="1"/>
  <c r="H314" i="4" a="1"/>
  <c r="H314" i="4" s="1"/>
  <c r="I314" i="4" s="1"/>
  <c r="J314" i="4" s="1"/>
  <c r="H315" i="4" a="1"/>
  <c r="H315" i="4" s="1"/>
  <c r="I315" i="4" s="1"/>
  <c r="J315" i="4" s="1"/>
  <c r="H316" i="4" a="1"/>
  <c r="H316" i="4" s="1"/>
  <c r="I316" i="4" s="1"/>
  <c r="J316" i="4" s="1"/>
  <c r="H317" i="4" a="1"/>
  <c r="H317" i="4" s="1"/>
  <c r="I317" i="4" s="1"/>
  <c r="J317" i="4" s="1"/>
  <c r="H318" i="4" a="1"/>
  <c r="H318" i="4" s="1"/>
  <c r="I318" i="4" s="1"/>
  <c r="J318" i="4" s="1"/>
  <c r="H319" i="4" a="1"/>
  <c r="H319" i="4" s="1"/>
  <c r="I319" i="4" s="1"/>
  <c r="J319" i="4" s="1"/>
  <c r="H320" i="4" a="1"/>
  <c r="H320" i="4" s="1"/>
  <c r="I320" i="4" s="1"/>
  <c r="J320" i="4" s="1"/>
  <c r="H321" i="4" a="1"/>
  <c r="H321" i="4" s="1"/>
  <c r="I321" i="4" s="1"/>
  <c r="J321" i="4" s="1"/>
  <c r="H322" i="4" a="1"/>
  <c r="H322" i="4" s="1"/>
  <c r="I322" i="4" s="1"/>
  <c r="J322" i="4" s="1"/>
  <c r="H323" i="4" a="1"/>
  <c r="H323" i="4" s="1"/>
  <c r="I323" i="4" s="1"/>
  <c r="J323" i="4" s="1"/>
  <c r="H324" i="4" a="1"/>
  <c r="H324" i="4" s="1"/>
  <c r="I324" i="4" s="1"/>
  <c r="J324" i="4" s="1"/>
  <c r="H325" i="4" a="1"/>
  <c r="H325" i="4" s="1"/>
  <c r="I325" i="4" s="1"/>
  <c r="J325" i="4" s="1"/>
  <c r="H326" i="4" a="1"/>
  <c r="H326" i="4" s="1"/>
  <c r="I326" i="4" s="1"/>
  <c r="J326" i="4" s="1"/>
  <c r="H327" i="4" a="1"/>
  <c r="H327" i="4" s="1"/>
  <c r="I327" i="4" s="1"/>
  <c r="J327" i="4" s="1"/>
  <c r="H328" i="4" a="1"/>
  <c r="H328" i="4" s="1"/>
  <c r="I328" i="4" s="1"/>
  <c r="J328" i="4" s="1"/>
  <c r="H329" i="4" a="1"/>
  <c r="H329" i="4" s="1"/>
  <c r="I329" i="4" s="1"/>
  <c r="J329" i="4" s="1"/>
  <c r="H330" i="4" a="1"/>
  <c r="H330" i="4" s="1"/>
  <c r="I330" i="4" s="1"/>
  <c r="J330" i="4" s="1"/>
  <c r="H331" i="4" a="1"/>
  <c r="H331" i="4" s="1"/>
  <c r="I331" i="4" s="1"/>
  <c r="J331" i="4" s="1"/>
  <c r="H332" i="4" a="1"/>
  <c r="H332" i="4" s="1"/>
  <c r="I332" i="4" s="1"/>
  <c r="J332" i="4" s="1"/>
  <c r="H333" i="4" a="1"/>
  <c r="H333" i="4" s="1"/>
  <c r="I333" i="4" s="1"/>
  <c r="J333" i="4" s="1"/>
  <c r="H334" i="4" a="1"/>
  <c r="H334" i="4" s="1"/>
  <c r="I334" i="4" s="1"/>
  <c r="J334" i="4" s="1"/>
  <c r="H335" i="4" a="1"/>
  <c r="H335" i="4" s="1"/>
  <c r="I335" i="4" s="1"/>
  <c r="J335" i="4" s="1"/>
  <c r="H336" i="4" a="1"/>
  <c r="H336" i="4" s="1"/>
  <c r="I336" i="4" s="1"/>
  <c r="J336" i="4" s="1"/>
  <c r="H337" i="4" a="1"/>
  <c r="H337" i="4" s="1"/>
  <c r="I337" i="4" s="1"/>
  <c r="J337" i="4" s="1"/>
  <c r="H338" i="4" a="1"/>
  <c r="H338" i="4" s="1"/>
  <c r="I338" i="4" s="1"/>
  <c r="J338" i="4" s="1"/>
  <c r="H339" i="4" a="1"/>
  <c r="H339" i="4" s="1"/>
  <c r="I339" i="4" s="1"/>
  <c r="J339" i="4" s="1"/>
  <c r="H340" i="4" a="1"/>
  <c r="H340" i="4" s="1"/>
  <c r="I340" i="4" s="1"/>
  <c r="J340" i="4" s="1"/>
  <c r="H341" i="4" a="1"/>
  <c r="H341" i="4" s="1"/>
  <c r="I341" i="4" s="1"/>
  <c r="J341" i="4" s="1"/>
  <c r="H342" i="4" a="1"/>
  <c r="H342" i="4" s="1"/>
  <c r="I342" i="4" s="1"/>
  <c r="J342" i="4" s="1"/>
  <c r="H343" i="4" a="1"/>
  <c r="H343" i="4" s="1"/>
  <c r="I343" i="4" s="1"/>
  <c r="J343" i="4" s="1"/>
  <c r="H344" i="4" a="1"/>
  <c r="H344" i="4" s="1"/>
  <c r="I344" i="4" s="1"/>
  <c r="J344" i="4" s="1"/>
  <c r="H345" i="4" a="1"/>
  <c r="H345" i="4" s="1"/>
  <c r="I345" i="4" s="1"/>
  <c r="J345" i="4" s="1"/>
  <c r="H346" i="4" a="1"/>
  <c r="H346" i="4" s="1"/>
  <c r="I346" i="4" s="1"/>
  <c r="J346" i="4" s="1"/>
  <c r="H347" i="4" a="1"/>
  <c r="H347" i="4" s="1"/>
  <c r="I347" i="4" s="1"/>
  <c r="J347" i="4" s="1"/>
  <c r="H348" i="4" a="1"/>
  <c r="H348" i="4" s="1"/>
  <c r="I348" i="4" s="1"/>
  <c r="J348" i="4" s="1"/>
  <c r="H349" i="4" a="1"/>
  <c r="H349" i="4" s="1"/>
  <c r="I349" i="4" s="1"/>
  <c r="J349" i="4" s="1"/>
  <c r="H350" i="4" a="1"/>
  <c r="H350" i="4" s="1"/>
  <c r="I350" i="4" s="1"/>
  <c r="J350" i="4" s="1"/>
  <c r="H351" i="4" a="1"/>
  <c r="H351" i="4" s="1"/>
  <c r="I351" i="4" s="1"/>
  <c r="J351" i="4" s="1"/>
  <c r="H352" i="4" a="1"/>
  <c r="H352" i="4" s="1"/>
  <c r="I352" i="4" s="1"/>
  <c r="J352" i="4" s="1"/>
  <c r="H353" i="4" a="1"/>
  <c r="H353" i="4" s="1"/>
  <c r="I353" i="4" s="1"/>
  <c r="J353" i="4" s="1"/>
  <c r="H354" i="4" a="1"/>
  <c r="H354" i="4" s="1"/>
  <c r="I354" i="4" s="1"/>
  <c r="J354" i="4" s="1"/>
  <c r="H355" i="4" a="1"/>
  <c r="H355" i="4" s="1"/>
  <c r="I355" i="4" s="1"/>
  <c r="J355" i="4" s="1"/>
  <c r="H356" i="4" a="1"/>
  <c r="H356" i="4" s="1"/>
  <c r="I356" i="4" s="1"/>
  <c r="J356" i="4" s="1"/>
  <c r="H357" i="4" a="1"/>
  <c r="H357" i="4" s="1"/>
  <c r="I357" i="4" s="1"/>
  <c r="J357" i="4" s="1"/>
  <c r="H358" i="4" a="1"/>
  <c r="H358" i="4" s="1"/>
  <c r="I358" i="4" s="1"/>
  <c r="J358" i="4" s="1"/>
  <c r="H359" i="4" a="1"/>
  <c r="H359" i="4" s="1"/>
  <c r="I359" i="4" s="1"/>
  <c r="J359" i="4" s="1"/>
  <c r="H360" i="4" a="1"/>
  <c r="H360" i="4" s="1"/>
  <c r="I360" i="4" s="1"/>
  <c r="J360" i="4" s="1"/>
  <c r="H361" i="4" a="1"/>
  <c r="H361" i="4" s="1"/>
  <c r="I361" i="4" s="1"/>
  <c r="J361" i="4" s="1"/>
  <c r="H362" i="4" a="1"/>
  <c r="H362" i="4" s="1"/>
  <c r="I362" i="4" s="1"/>
  <c r="J362" i="4" s="1"/>
  <c r="H363" i="4" a="1"/>
  <c r="H363" i="4" s="1"/>
  <c r="I363" i="4" s="1"/>
  <c r="J363" i="4" s="1"/>
  <c r="H364" i="4" a="1"/>
  <c r="H364" i="4" s="1"/>
  <c r="I364" i="4" s="1"/>
  <c r="J364" i="4" s="1"/>
  <c r="H365" i="4" a="1"/>
  <c r="H365" i="4" s="1"/>
  <c r="I365" i="4" s="1"/>
  <c r="J365" i="4" s="1"/>
  <c r="H366" i="4" a="1"/>
  <c r="H366" i="4" s="1"/>
  <c r="I366" i="4" s="1"/>
  <c r="J366" i="4" s="1"/>
  <c r="H367" i="4" a="1"/>
  <c r="H367" i="4" s="1"/>
  <c r="I367" i="4" s="1"/>
  <c r="J367" i="4" s="1"/>
  <c r="H368" i="4" a="1"/>
  <c r="H368" i="4" s="1"/>
  <c r="I368" i="4" s="1"/>
  <c r="J368" i="4" s="1"/>
  <c r="H369" i="4" a="1"/>
  <c r="H369" i="4" s="1"/>
  <c r="I369" i="4" s="1"/>
  <c r="J369" i="4" s="1"/>
  <c r="H370" i="4" a="1"/>
  <c r="H370" i="4" s="1"/>
  <c r="I370" i="4" s="1"/>
  <c r="J370" i="4" s="1"/>
  <c r="H371" i="4" a="1"/>
  <c r="H371" i="4" s="1"/>
  <c r="I371" i="4" s="1"/>
  <c r="J371" i="4" s="1"/>
  <c r="H372" i="4" a="1"/>
  <c r="H372" i="4" s="1"/>
  <c r="I372" i="4" s="1"/>
  <c r="J372" i="4" s="1"/>
  <c r="H373" i="4" a="1"/>
  <c r="H373" i="4" s="1"/>
  <c r="I373" i="4" s="1"/>
  <c r="J373" i="4" s="1"/>
  <c r="H374" i="4" a="1"/>
  <c r="H374" i="4" s="1"/>
  <c r="I374" i="4" s="1"/>
  <c r="J374" i="4" s="1"/>
  <c r="H375" i="4" a="1"/>
  <c r="H375" i="4" s="1"/>
  <c r="I375" i="4" s="1"/>
  <c r="J375" i="4" s="1"/>
  <c r="H376" i="4" a="1"/>
  <c r="H376" i="4" s="1"/>
  <c r="I376" i="4" s="1"/>
  <c r="J376" i="4" s="1"/>
  <c r="H377" i="4" a="1"/>
  <c r="H377" i="4" s="1"/>
  <c r="I377" i="4" s="1"/>
  <c r="J377" i="4" s="1"/>
  <c r="H378" i="4" a="1"/>
  <c r="H378" i="4" s="1"/>
  <c r="I378" i="4" s="1"/>
  <c r="J378" i="4" s="1"/>
  <c r="H379" i="4" a="1"/>
  <c r="H379" i="4" s="1"/>
  <c r="I379" i="4" s="1"/>
  <c r="J379" i="4" s="1"/>
  <c r="H380" i="4" a="1"/>
  <c r="H380" i="4" s="1"/>
  <c r="I380" i="4" s="1"/>
  <c r="J380" i="4" s="1"/>
  <c r="H381" i="4" a="1"/>
  <c r="H381" i="4" s="1"/>
  <c r="I381" i="4" s="1"/>
  <c r="J381" i="4" s="1"/>
  <c r="H382" i="4" a="1"/>
  <c r="H382" i="4" s="1"/>
  <c r="I382" i="4" s="1"/>
  <c r="J382" i="4" s="1"/>
  <c r="H383" i="4" a="1"/>
  <c r="H383" i="4" s="1"/>
  <c r="I383" i="4" s="1"/>
  <c r="J383" i="4" s="1"/>
  <c r="H384" i="4" a="1"/>
  <c r="H384" i="4" s="1"/>
  <c r="I384" i="4" s="1"/>
  <c r="J384" i="4" s="1"/>
  <c r="H385" i="4" a="1"/>
  <c r="H385" i="4" s="1"/>
  <c r="I385" i="4" s="1"/>
  <c r="J385" i="4" s="1"/>
  <c r="H386" i="4" a="1"/>
  <c r="H386" i="4" s="1"/>
  <c r="I386" i="4" s="1"/>
  <c r="J386" i="4" s="1"/>
  <c r="H387" i="4" a="1"/>
  <c r="H387" i="4" s="1"/>
  <c r="I387" i="4" s="1"/>
  <c r="J387" i="4" s="1"/>
  <c r="H255" i="4" a="1"/>
  <c r="H255" i="4" s="1"/>
  <c r="I255" i="4" s="1"/>
  <c r="J255" i="4" s="1"/>
  <c r="H254" i="4" a="1"/>
  <c r="H254" i="4" s="1"/>
  <c r="I254" i="4" s="1"/>
  <c r="J254" i="4" s="1"/>
  <c r="H253" i="4" a="1"/>
  <c r="H253" i="4" s="1"/>
  <c r="I253" i="4" s="1"/>
  <c r="J253" i="4" s="1"/>
  <c r="E388" i="4"/>
  <c r="E389" i="4"/>
  <c r="E390" i="4"/>
  <c r="E391" i="4"/>
  <c r="E392" i="4"/>
  <c r="E393" i="4"/>
  <c r="E394" i="4"/>
  <c r="E395" i="4"/>
  <c r="E396" i="4"/>
  <c r="E405" i="4"/>
  <c r="E406" i="4"/>
  <c r="E407" i="4"/>
  <c r="D387" i="4"/>
  <c r="D388" i="4"/>
  <c r="D389" i="4"/>
  <c r="D390" i="4"/>
  <c r="D391" i="4"/>
  <c r="D392" i="4"/>
  <c r="D393" i="4"/>
  <c r="D394" i="4"/>
  <c r="D395" i="4"/>
  <c r="D396" i="4"/>
  <c r="D386"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I388" i="4"/>
  <c r="J388" i="4" s="1"/>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258" i="4"/>
  <c r="E257" i="4"/>
  <c r="E256" i="4"/>
  <c r="E255" i="4"/>
  <c r="E254" i="4"/>
  <c r="E253"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254" i="4"/>
  <c r="D253" i="4"/>
  <c r="D233" i="4" l="1"/>
  <c r="E233" i="4"/>
  <c r="D234" i="4"/>
  <c r="E234" i="4"/>
  <c r="D235" i="4"/>
  <c r="E235" i="4"/>
  <c r="D236" i="4"/>
  <c r="E236" i="4"/>
  <c r="D237" i="4"/>
  <c r="E237" i="4"/>
  <c r="D238" i="4"/>
  <c r="E238" i="4"/>
  <c r="D239" i="4"/>
  <c r="E239" i="4"/>
  <c r="D240" i="4"/>
  <c r="E240" i="4"/>
  <c r="D241" i="4"/>
  <c r="E241" i="4"/>
  <c r="D242" i="4"/>
  <c r="E242" i="4"/>
  <c r="D243" i="4"/>
  <c r="E243" i="4"/>
  <c r="D244" i="4"/>
  <c r="E244" i="4"/>
  <c r="D245" i="4"/>
  <c r="E245" i="4"/>
  <c r="D246" i="4"/>
  <c r="E246" i="4"/>
  <c r="D247" i="4"/>
  <c r="E247" i="4"/>
  <c r="D248" i="4"/>
  <c r="E248" i="4"/>
  <c r="D249" i="4"/>
  <c r="E249" i="4"/>
  <c r="D250" i="4"/>
  <c r="E250" i="4"/>
  <c r="D251" i="4"/>
  <c r="E251" i="4"/>
  <c r="E232" i="4"/>
  <c r="D232" i="4"/>
  <c r="D75" i="4"/>
  <c r="E75" i="4"/>
  <c r="H75" i="4" a="1"/>
  <c r="H75" i="4" s="1"/>
  <c r="I75" i="4" s="1"/>
  <c r="J75" i="4" s="1"/>
  <c r="D76" i="4"/>
  <c r="E76" i="4"/>
  <c r="H76" i="4" a="1"/>
  <c r="H76" i="4" s="1"/>
  <c r="I76" i="4" s="1"/>
  <c r="J76" i="4" s="1"/>
  <c r="E8" i="4" l="1"/>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7" i="4"/>
  <c r="H8" i="4" a="1"/>
  <c r="H8" i="4" s="1"/>
  <c r="I8" i="4" s="1"/>
  <c r="J8" i="4" s="1"/>
  <c r="H9" i="4" a="1"/>
  <c r="H9" i="4" s="1"/>
  <c r="I9" i="4" s="1"/>
  <c r="J9" i="4" s="1"/>
  <c r="H10" i="4" a="1"/>
  <c r="H10" i="4" s="1"/>
  <c r="I10" i="4" s="1"/>
  <c r="J10" i="4" s="1"/>
  <c r="H11" i="4" a="1"/>
  <c r="H11" i="4" s="1"/>
  <c r="I11" i="4" s="1"/>
  <c r="J11" i="4" s="1"/>
  <c r="H12" i="4" a="1"/>
  <c r="H12" i="4" s="1"/>
  <c r="I12" i="4" s="1"/>
  <c r="J12" i="4" s="1"/>
  <c r="H13" i="4" a="1"/>
  <c r="H13" i="4" s="1"/>
  <c r="I13" i="4" s="1"/>
  <c r="J13" i="4" s="1"/>
  <c r="H14" i="4" a="1"/>
  <c r="H14" i="4" s="1"/>
  <c r="I14" i="4" s="1"/>
  <c r="J14" i="4" s="1"/>
  <c r="H15" i="4" a="1"/>
  <c r="H15" i="4" s="1"/>
  <c r="I15" i="4" s="1"/>
  <c r="J15" i="4" s="1"/>
  <c r="H16" i="4" a="1"/>
  <c r="H16" i="4" s="1"/>
  <c r="I16" i="4" s="1"/>
  <c r="J16" i="4" s="1"/>
  <c r="H17" i="4" a="1"/>
  <c r="H17" i="4" s="1"/>
  <c r="I17" i="4" s="1"/>
  <c r="J17" i="4" s="1"/>
  <c r="H18" i="4" a="1"/>
  <c r="H18" i="4" s="1"/>
  <c r="I18" i="4" s="1"/>
  <c r="J18" i="4" s="1"/>
  <c r="H19" i="4" a="1"/>
  <c r="H19" i="4" s="1"/>
  <c r="I19" i="4" s="1"/>
  <c r="J19" i="4" s="1"/>
  <c r="H20" i="4" a="1"/>
  <c r="H20" i="4" s="1"/>
  <c r="I20" i="4" s="1"/>
  <c r="J20" i="4" s="1"/>
  <c r="H21" i="4" a="1"/>
  <c r="H21" i="4" s="1"/>
  <c r="I21" i="4" s="1"/>
  <c r="J21" i="4" s="1"/>
  <c r="H22" i="4" a="1"/>
  <c r="H22" i="4" s="1"/>
  <c r="I22" i="4" s="1"/>
  <c r="J22" i="4" s="1"/>
  <c r="H23" i="4" a="1"/>
  <c r="H23" i="4" s="1"/>
  <c r="I23" i="4" s="1"/>
  <c r="J23" i="4" s="1"/>
  <c r="H24" i="4" a="1"/>
  <c r="H24" i="4" s="1"/>
  <c r="I24" i="4" s="1"/>
  <c r="J24" i="4" s="1"/>
  <c r="H25" i="4" a="1"/>
  <c r="H25" i="4" s="1"/>
  <c r="I25" i="4" s="1"/>
  <c r="J25" i="4" s="1"/>
  <c r="H26" i="4" a="1"/>
  <c r="H26" i="4" s="1"/>
  <c r="I26" i="4" s="1"/>
  <c r="J26" i="4" s="1"/>
  <c r="H27" i="4" a="1"/>
  <c r="H27" i="4" s="1"/>
  <c r="I27" i="4" s="1"/>
  <c r="J27" i="4" s="1"/>
  <c r="H28" i="4" a="1"/>
  <c r="H28" i="4" s="1"/>
  <c r="I28" i="4" s="1"/>
  <c r="J28" i="4" s="1"/>
  <c r="H29" i="4" a="1"/>
  <c r="H29" i="4" s="1"/>
  <c r="I29" i="4" s="1"/>
  <c r="J29" i="4" s="1"/>
  <c r="H30" i="4" a="1"/>
  <c r="H30" i="4" s="1"/>
  <c r="I30" i="4" s="1"/>
  <c r="J30" i="4" s="1"/>
  <c r="H31" i="4" a="1"/>
  <c r="H31" i="4" s="1"/>
  <c r="I31" i="4" s="1"/>
  <c r="J31" i="4" s="1"/>
  <c r="H32" i="4" a="1"/>
  <c r="H32" i="4" s="1"/>
  <c r="I32" i="4" s="1"/>
  <c r="J32" i="4" s="1"/>
  <c r="H33" i="4" a="1"/>
  <c r="H33" i="4" s="1"/>
  <c r="I33" i="4" s="1"/>
  <c r="J33" i="4" s="1"/>
  <c r="H34" i="4" a="1"/>
  <c r="H34" i="4" s="1"/>
  <c r="I34" i="4" s="1"/>
  <c r="J34" i="4" s="1"/>
  <c r="H35" i="4" a="1"/>
  <c r="H35" i="4" s="1"/>
  <c r="I35" i="4" s="1"/>
  <c r="J35" i="4" s="1"/>
  <c r="H36" i="4" a="1"/>
  <c r="H36" i="4" s="1"/>
  <c r="I36" i="4" s="1"/>
  <c r="J36" i="4" s="1"/>
  <c r="H37" i="4" a="1"/>
  <c r="H37" i="4" s="1"/>
  <c r="I37" i="4" s="1"/>
  <c r="J37" i="4" s="1"/>
  <c r="H38" i="4" a="1"/>
  <c r="H38" i="4" s="1"/>
  <c r="I38" i="4" s="1"/>
  <c r="J38" i="4" s="1"/>
  <c r="H39" i="4" a="1"/>
  <c r="H39" i="4" s="1"/>
  <c r="I39" i="4" s="1"/>
  <c r="J39" i="4" s="1"/>
  <c r="H40" i="4" a="1"/>
  <c r="H40" i="4" s="1"/>
  <c r="I40" i="4" s="1"/>
  <c r="J40" i="4" s="1"/>
  <c r="H41" i="4" a="1"/>
  <c r="H41" i="4" s="1"/>
  <c r="I41" i="4" s="1"/>
  <c r="J41" i="4" s="1"/>
  <c r="H42" i="4" a="1"/>
  <c r="H42" i="4" s="1"/>
  <c r="I42" i="4" s="1"/>
  <c r="J42" i="4" s="1"/>
  <c r="H43" i="4" a="1"/>
  <c r="H43" i="4" s="1"/>
  <c r="I43" i="4" s="1"/>
  <c r="J43" i="4" s="1"/>
  <c r="H44" i="4" a="1"/>
  <c r="H44" i="4" s="1"/>
  <c r="I44" i="4" s="1"/>
  <c r="J44" i="4" s="1"/>
  <c r="H45" i="4" a="1"/>
  <c r="H45" i="4" s="1"/>
  <c r="I45" i="4" s="1"/>
  <c r="J45" i="4" s="1"/>
  <c r="H46" i="4" a="1"/>
  <c r="H46" i="4" s="1"/>
  <c r="I46" i="4" s="1"/>
  <c r="J46" i="4" s="1"/>
  <c r="H47" i="4" a="1"/>
  <c r="H47" i="4" s="1"/>
  <c r="I47" i="4" s="1"/>
  <c r="J47" i="4" s="1"/>
  <c r="H48" i="4" a="1"/>
  <c r="H48" i="4" s="1"/>
  <c r="I48" i="4" s="1"/>
  <c r="J48" i="4" s="1"/>
  <c r="H49" i="4" a="1"/>
  <c r="H49" i="4" s="1"/>
  <c r="I49" i="4" s="1"/>
  <c r="J49" i="4" s="1"/>
  <c r="H50" i="4" a="1"/>
  <c r="H50" i="4" s="1"/>
  <c r="I50" i="4" s="1"/>
  <c r="J50" i="4" s="1"/>
  <c r="H51" i="4" a="1"/>
  <c r="H51" i="4" s="1"/>
  <c r="I51" i="4" s="1"/>
  <c r="J51" i="4" s="1"/>
  <c r="H52" i="4" a="1"/>
  <c r="H52" i="4" s="1"/>
  <c r="I52" i="4" s="1"/>
  <c r="J52" i="4" s="1"/>
  <c r="H53" i="4" a="1"/>
  <c r="H53" i="4" s="1"/>
  <c r="I53" i="4" s="1"/>
  <c r="J53" i="4" s="1"/>
  <c r="H54" i="4" a="1"/>
  <c r="H54" i="4" s="1"/>
  <c r="I54" i="4" s="1"/>
  <c r="J54" i="4" s="1"/>
  <c r="H55" i="4" a="1"/>
  <c r="H55" i="4" s="1"/>
  <c r="I55" i="4" s="1"/>
  <c r="J55" i="4" s="1"/>
  <c r="H56" i="4" a="1"/>
  <c r="H56" i="4" s="1"/>
  <c r="I56" i="4" s="1"/>
  <c r="J56" i="4" s="1"/>
  <c r="H57" i="4" a="1"/>
  <c r="H57" i="4" s="1"/>
  <c r="I57" i="4" s="1"/>
  <c r="J57" i="4" s="1"/>
  <c r="H58" i="4" a="1"/>
  <c r="H58" i="4" s="1"/>
  <c r="I58" i="4" s="1"/>
  <c r="J58" i="4" s="1"/>
  <c r="H59" i="4" a="1"/>
  <c r="H59" i="4" s="1"/>
  <c r="I59" i="4" s="1"/>
  <c r="J59" i="4" s="1"/>
  <c r="H60" i="4" a="1"/>
  <c r="H60" i="4" s="1"/>
  <c r="I60" i="4" s="1"/>
  <c r="J60" i="4" s="1"/>
  <c r="H61" i="4" a="1"/>
  <c r="H61" i="4" s="1"/>
  <c r="I61" i="4" s="1"/>
  <c r="J61" i="4" s="1"/>
  <c r="H62" i="4" a="1"/>
  <c r="H62" i="4" s="1"/>
  <c r="I62" i="4" s="1"/>
  <c r="J62" i="4" s="1"/>
  <c r="H63" i="4" a="1"/>
  <c r="H63" i="4" s="1"/>
  <c r="I63" i="4" s="1"/>
  <c r="J63" i="4" s="1"/>
  <c r="H64" i="4" a="1"/>
  <c r="H64" i="4" s="1"/>
  <c r="I64" i="4" s="1"/>
  <c r="J64" i="4" s="1"/>
  <c r="H65" i="4" a="1"/>
  <c r="H65" i="4" s="1"/>
  <c r="I65" i="4" s="1"/>
  <c r="J65" i="4" s="1"/>
  <c r="H66" i="4" a="1"/>
  <c r="H66" i="4" s="1"/>
  <c r="I66" i="4" s="1"/>
  <c r="J66" i="4" s="1"/>
  <c r="H67" i="4" a="1"/>
  <c r="H67" i="4" s="1"/>
  <c r="I67" i="4" s="1"/>
  <c r="J67" i="4" s="1"/>
  <c r="H68" i="4" a="1"/>
  <c r="H68" i="4" s="1"/>
  <c r="I68" i="4" s="1"/>
  <c r="J68" i="4" s="1"/>
  <c r="H69" i="4" a="1"/>
  <c r="H69" i="4" s="1"/>
  <c r="I69" i="4" s="1"/>
  <c r="J69" i="4" s="1"/>
  <c r="H70" i="4" a="1"/>
  <c r="H70" i="4" s="1"/>
  <c r="I70" i="4" s="1"/>
  <c r="J70" i="4" s="1"/>
  <c r="H71" i="4" a="1"/>
  <c r="H71" i="4" s="1"/>
  <c r="I71" i="4" s="1"/>
  <c r="J71" i="4" s="1"/>
  <c r="H72" i="4" a="1"/>
  <c r="H72" i="4" s="1"/>
  <c r="I72" i="4" s="1"/>
  <c r="J72" i="4" s="1"/>
  <c r="H73" i="4" a="1"/>
  <c r="H73" i="4" s="1"/>
  <c r="I73" i="4" s="1"/>
  <c r="J73" i="4" s="1"/>
  <c r="H74" i="4" a="1"/>
  <c r="H74" i="4" s="1"/>
  <c r="I74" i="4" s="1"/>
  <c r="J74" i="4" s="1"/>
  <c r="H77" i="4" a="1"/>
  <c r="H77" i="4" s="1"/>
  <c r="I77" i="4" s="1"/>
  <c r="J77" i="4" s="1"/>
  <c r="H78" i="4" a="1"/>
  <c r="H78" i="4" s="1"/>
  <c r="I78" i="4" s="1"/>
  <c r="J78" i="4" s="1"/>
  <c r="H79" i="4" a="1"/>
  <c r="H79" i="4" s="1"/>
  <c r="I79" i="4" s="1"/>
  <c r="J79" i="4" s="1"/>
  <c r="H80" i="4" a="1"/>
  <c r="H80" i="4" s="1"/>
  <c r="I80" i="4" s="1"/>
  <c r="J80" i="4" s="1"/>
  <c r="H81" i="4" a="1"/>
  <c r="H81" i="4" s="1"/>
  <c r="I81" i="4" s="1"/>
  <c r="J81" i="4" s="1"/>
  <c r="H82" i="4" a="1"/>
  <c r="H82" i="4" s="1"/>
  <c r="I82" i="4" s="1"/>
  <c r="J82" i="4" s="1"/>
  <c r="H83" i="4" a="1"/>
  <c r="H83" i="4" s="1"/>
  <c r="I83" i="4" s="1"/>
  <c r="J83" i="4" s="1"/>
  <c r="H84" i="4" a="1"/>
  <c r="H84" i="4" s="1"/>
  <c r="I84" i="4" s="1"/>
  <c r="J84" i="4" s="1"/>
  <c r="H85" i="4" a="1"/>
  <c r="H85" i="4" s="1"/>
  <c r="I85" i="4" s="1"/>
  <c r="J85" i="4" s="1"/>
  <c r="H86" i="4" a="1"/>
  <c r="H86" i="4" s="1"/>
  <c r="I86" i="4" s="1"/>
  <c r="J86" i="4" s="1"/>
  <c r="H87" i="4" a="1"/>
  <c r="H87" i="4" s="1"/>
  <c r="I87" i="4" s="1"/>
  <c r="J87" i="4" s="1"/>
  <c r="H88" i="4" a="1"/>
  <c r="H88" i="4" s="1"/>
  <c r="I88" i="4" s="1"/>
  <c r="J88" i="4" s="1"/>
  <c r="H89" i="4" a="1"/>
  <c r="H89" i="4" s="1"/>
  <c r="I89" i="4" s="1"/>
  <c r="J89" i="4" s="1"/>
  <c r="H90" i="4" a="1"/>
  <c r="H90" i="4" s="1"/>
  <c r="I90" i="4" s="1"/>
  <c r="J90" i="4" s="1"/>
  <c r="H91" i="4" a="1"/>
  <c r="H91" i="4" s="1"/>
  <c r="I91" i="4" s="1"/>
  <c r="J91" i="4" s="1"/>
  <c r="H92" i="4" a="1"/>
  <c r="H92" i="4" s="1"/>
  <c r="I92" i="4" s="1"/>
  <c r="J92" i="4" s="1"/>
  <c r="H93" i="4" a="1"/>
  <c r="H93" i="4" s="1"/>
  <c r="I93" i="4" s="1"/>
  <c r="J93" i="4" s="1"/>
  <c r="H94" i="4" a="1"/>
  <c r="H94" i="4" s="1"/>
  <c r="I94" i="4" s="1"/>
  <c r="J94" i="4" s="1"/>
  <c r="H95" i="4" a="1"/>
  <c r="H95" i="4" s="1"/>
  <c r="I95" i="4" s="1"/>
  <c r="J95" i="4" s="1"/>
  <c r="H96" i="4" a="1"/>
  <c r="H96" i="4" s="1"/>
  <c r="I96" i="4" s="1"/>
  <c r="J96" i="4" s="1"/>
  <c r="H97" i="4" a="1"/>
  <c r="H97" i="4" s="1"/>
  <c r="I97" i="4" s="1"/>
  <c r="J97" i="4" s="1"/>
  <c r="H98" i="4" a="1"/>
  <c r="H98" i="4" s="1"/>
  <c r="I98" i="4" s="1"/>
  <c r="J98" i="4" s="1"/>
  <c r="H99" i="4" a="1"/>
  <c r="H99" i="4" s="1"/>
  <c r="I99" i="4" s="1"/>
  <c r="J99" i="4" s="1"/>
  <c r="H100" i="4" a="1"/>
  <c r="H100" i="4" s="1"/>
  <c r="I100" i="4" s="1"/>
  <c r="J100" i="4" s="1"/>
  <c r="H101" i="4" a="1"/>
  <c r="H101" i="4" s="1"/>
  <c r="I101" i="4" s="1"/>
  <c r="J101" i="4" s="1"/>
  <c r="H102" i="4" a="1"/>
  <c r="H102" i="4" s="1"/>
  <c r="I102" i="4" s="1"/>
  <c r="J102" i="4" s="1"/>
  <c r="H103" i="4" a="1"/>
  <c r="H103" i="4" s="1"/>
  <c r="I103" i="4" s="1"/>
  <c r="J103" i="4" s="1"/>
  <c r="H104" i="4" a="1"/>
  <c r="H104" i="4" s="1"/>
  <c r="I104" i="4" s="1"/>
  <c r="J104" i="4" s="1"/>
  <c r="H105" i="4" a="1"/>
  <c r="H105" i="4" s="1"/>
  <c r="I105" i="4" s="1"/>
  <c r="J105" i="4" s="1"/>
  <c r="H106" i="4" a="1"/>
  <c r="H106" i="4" s="1"/>
  <c r="I106" i="4" s="1"/>
  <c r="J106" i="4" s="1"/>
  <c r="H107" i="4" a="1"/>
  <c r="H107" i="4" s="1"/>
  <c r="I107" i="4" s="1"/>
  <c r="J107" i="4" s="1"/>
  <c r="H108" i="4" a="1"/>
  <c r="H108" i="4" s="1"/>
  <c r="I108" i="4" s="1"/>
  <c r="J108" i="4" s="1"/>
  <c r="H109" i="4" a="1"/>
  <c r="H109" i="4" s="1"/>
  <c r="I109" i="4" s="1"/>
  <c r="J109" i="4" s="1"/>
  <c r="H110" i="4" a="1"/>
  <c r="H110" i="4" s="1"/>
  <c r="I110" i="4" s="1"/>
  <c r="J110" i="4" s="1"/>
  <c r="H111" i="4" a="1"/>
  <c r="H111" i="4" s="1"/>
  <c r="I111" i="4" s="1"/>
  <c r="J111" i="4" s="1"/>
  <c r="H112" i="4" a="1"/>
  <c r="H112" i="4" s="1"/>
  <c r="I112" i="4" s="1"/>
  <c r="J112" i="4" s="1"/>
  <c r="H113" i="4" a="1"/>
  <c r="H113" i="4" s="1"/>
  <c r="I113" i="4" s="1"/>
  <c r="J113" i="4" s="1"/>
  <c r="H114" i="4" a="1"/>
  <c r="H114" i="4" s="1"/>
  <c r="I114" i="4" s="1"/>
  <c r="J114" i="4" s="1"/>
  <c r="H115" i="4" a="1"/>
  <c r="H115" i="4" s="1"/>
  <c r="I115" i="4" s="1"/>
  <c r="J115" i="4" s="1"/>
  <c r="H116" i="4" a="1"/>
  <c r="H116" i="4" s="1"/>
  <c r="I116" i="4" s="1"/>
  <c r="J116" i="4" s="1"/>
  <c r="H117" i="4" a="1"/>
  <c r="H117" i="4" s="1"/>
  <c r="I117" i="4" s="1"/>
  <c r="J117" i="4" s="1"/>
  <c r="H118" i="4" a="1"/>
  <c r="H118" i="4" s="1"/>
  <c r="I118" i="4" s="1"/>
  <c r="J118" i="4" s="1"/>
  <c r="H119" i="4" a="1"/>
  <c r="H119" i="4" s="1"/>
  <c r="I119" i="4" s="1"/>
  <c r="J119" i="4" s="1"/>
  <c r="H120" i="4" a="1"/>
  <c r="H120" i="4" s="1"/>
  <c r="I120" i="4" s="1"/>
  <c r="J120" i="4" s="1"/>
  <c r="H121" i="4" a="1"/>
  <c r="H121" i="4" s="1"/>
  <c r="I121" i="4" s="1"/>
  <c r="J121" i="4" s="1"/>
  <c r="H122" i="4" a="1"/>
  <c r="H122" i="4" s="1"/>
  <c r="I122" i="4" s="1"/>
  <c r="J122" i="4" s="1"/>
  <c r="H123" i="4" a="1"/>
  <c r="H123" i="4" s="1"/>
  <c r="I123" i="4" s="1"/>
  <c r="J123" i="4" s="1"/>
  <c r="H124" i="4" a="1"/>
  <c r="H124" i="4" s="1"/>
  <c r="I124" i="4" s="1"/>
  <c r="J124" i="4" s="1"/>
  <c r="H125" i="4" a="1"/>
  <c r="H125" i="4" s="1"/>
  <c r="I125" i="4" s="1"/>
  <c r="J125" i="4" s="1"/>
  <c r="H126" i="4" a="1"/>
  <c r="H126" i="4" s="1"/>
  <c r="I126" i="4" s="1"/>
  <c r="J126" i="4" s="1"/>
  <c r="H127" i="4" a="1"/>
  <c r="H127" i="4" s="1"/>
  <c r="I127" i="4" s="1"/>
  <c r="J127" i="4" s="1"/>
  <c r="H128" i="4" a="1"/>
  <c r="H128" i="4" s="1"/>
  <c r="I128" i="4" s="1"/>
  <c r="J128" i="4" s="1"/>
  <c r="H129" i="4" a="1"/>
  <c r="H129" i="4" s="1"/>
  <c r="I129" i="4" s="1"/>
  <c r="J129" i="4" s="1"/>
  <c r="H130" i="4" a="1"/>
  <c r="H130" i="4" s="1"/>
  <c r="I130" i="4" s="1"/>
  <c r="J130" i="4" s="1"/>
  <c r="H131" i="4" a="1"/>
  <c r="H131" i="4" s="1"/>
  <c r="I131" i="4" s="1"/>
  <c r="J131" i="4" s="1"/>
  <c r="H132" i="4" a="1"/>
  <c r="H132" i="4" s="1"/>
  <c r="I132" i="4" s="1"/>
  <c r="J132" i="4" s="1"/>
  <c r="H133" i="4" a="1"/>
  <c r="H133" i="4" s="1"/>
  <c r="I133" i="4" s="1"/>
  <c r="J133" i="4" s="1"/>
  <c r="H134" i="4" a="1"/>
  <c r="H134" i="4" s="1"/>
  <c r="I134" i="4" s="1"/>
  <c r="J134" i="4" s="1"/>
  <c r="H135" i="4" a="1"/>
  <c r="H135" i="4" s="1"/>
  <c r="I135" i="4" s="1"/>
  <c r="J135" i="4" s="1"/>
  <c r="H136" i="4" a="1"/>
  <c r="H136" i="4" s="1"/>
  <c r="I136" i="4" s="1"/>
  <c r="J136" i="4" s="1"/>
  <c r="H137" i="4" a="1"/>
  <c r="H137" i="4" s="1"/>
  <c r="I137" i="4" s="1"/>
  <c r="J137" i="4" s="1"/>
  <c r="H138" i="4" a="1"/>
  <c r="H138" i="4" s="1"/>
  <c r="I138" i="4" s="1"/>
  <c r="J138" i="4" s="1"/>
  <c r="H139" i="4" a="1"/>
  <c r="H139" i="4" s="1"/>
  <c r="I139" i="4" s="1"/>
  <c r="J139" i="4" s="1"/>
  <c r="H140" i="4" a="1"/>
  <c r="H140" i="4" s="1"/>
  <c r="I140" i="4" s="1"/>
  <c r="J140" i="4" s="1"/>
  <c r="H141" i="4" a="1"/>
  <c r="H141" i="4" s="1"/>
  <c r="I141" i="4" s="1"/>
  <c r="J141" i="4" s="1"/>
  <c r="H142" i="4" a="1"/>
  <c r="H142" i="4" s="1"/>
  <c r="I142" i="4" s="1"/>
  <c r="J142" i="4" s="1"/>
  <c r="H143" i="4" a="1"/>
  <c r="H143" i="4" s="1"/>
  <c r="I143" i="4" s="1"/>
  <c r="J143" i="4" s="1"/>
  <c r="H144" i="4" a="1"/>
  <c r="H144" i="4" s="1"/>
  <c r="I144" i="4" s="1"/>
  <c r="J144" i="4" s="1"/>
  <c r="H145" i="4" a="1"/>
  <c r="H145" i="4" s="1"/>
  <c r="I145" i="4" s="1"/>
  <c r="J145" i="4" s="1"/>
  <c r="H146" i="4" a="1"/>
  <c r="H146" i="4" s="1"/>
  <c r="I146" i="4" s="1"/>
  <c r="J146" i="4" s="1"/>
  <c r="H147" i="4" a="1"/>
  <c r="H147" i="4" s="1"/>
  <c r="I147" i="4" s="1"/>
  <c r="J147" i="4" s="1"/>
  <c r="H148" i="4" a="1"/>
  <c r="H148" i="4" s="1"/>
  <c r="I148" i="4" s="1"/>
  <c r="J148" i="4" s="1"/>
  <c r="H149" i="4" a="1"/>
  <c r="H149" i="4" s="1"/>
  <c r="I149" i="4" s="1"/>
  <c r="J149" i="4" s="1"/>
  <c r="H150" i="4" a="1"/>
  <c r="H150" i="4" s="1"/>
  <c r="I150" i="4" s="1"/>
  <c r="J150" i="4" s="1"/>
  <c r="H151" i="4" a="1"/>
  <c r="H151" i="4" s="1"/>
  <c r="I151" i="4" s="1"/>
  <c r="J151" i="4" s="1"/>
  <c r="H152" i="4" a="1"/>
  <c r="H152" i="4" s="1"/>
  <c r="I152" i="4" s="1"/>
  <c r="J152" i="4" s="1"/>
  <c r="H153" i="4" a="1"/>
  <c r="H153" i="4" s="1"/>
  <c r="I153" i="4" s="1"/>
  <c r="J153" i="4" s="1"/>
  <c r="H154" i="4" a="1"/>
  <c r="H154" i="4" s="1"/>
  <c r="I154" i="4" s="1"/>
  <c r="J154" i="4" s="1"/>
  <c r="H155" i="4" a="1"/>
  <c r="H155" i="4" s="1"/>
  <c r="I155" i="4" s="1"/>
  <c r="J155" i="4" s="1"/>
  <c r="H156" i="4" a="1"/>
  <c r="H156" i="4" s="1"/>
  <c r="I156" i="4" s="1"/>
  <c r="J156" i="4" s="1"/>
  <c r="H157" i="4" a="1"/>
  <c r="H157" i="4" s="1"/>
  <c r="I157" i="4" s="1"/>
  <c r="J157" i="4" s="1"/>
  <c r="H158" i="4" a="1"/>
  <c r="H158" i="4" s="1"/>
  <c r="I158" i="4" s="1"/>
  <c r="J158" i="4" s="1"/>
  <c r="H159" i="4" a="1"/>
  <c r="H159" i="4" s="1"/>
  <c r="I159" i="4" s="1"/>
  <c r="J159" i="4" s="1"/>
  <c r="H160" i="4" a="1"/>
  <c r="H160" i="4" s="1"/>
  <c r="I160" i="4" s="1"/>
  <c r="J160" i="4" s="1"/>
  <c r="H161" i="4" a="1"/>
  <c r="H161" i="4" s="1"/>
  <c r="I161" i="4" s="1"/>
  <c r="J161" i="4" s="1"/>
  <c r="H162" i="4" a="1"/>
  <c r="H162" i="4" s="1"/>
  <c r="I162" i="4" s="1"/>
  <c r="J162" i="4" s="1"/>
  <c r="H163" i="4" a="1"/>
  <c r="H163" i="4" s="1"/>
  <c r="I163" i="4" s="1"/>
  <c r="J163" i="4" s="1"/>
  <c r="H164" i="4" a="1"/>
  <c r="H164" i="4" s="1"/>
  <c r="I164" i="4" s="1"/>
  <c r="J164" i="4" s="1"/>
  <c r="H165" i="4" a="1"/>
  <c r="H165" i="4" s="1"/>
  <c r="I165" i="4" s="1"/>
  <c r="J165" i="4" s="1"/>
  <c r="H166" i="4" a="1"/>
  <c r="H166" i="4" s="1"/>
  <c r="I166" i="4" s="1"/>
  <c r="J166" i="4" s="1"/>
  <c r="H167" i="4" a="1"/>
  <c r="H167" i="4" s="1"/>
  <c r="I167" i="4" s="1"/>
  <c r="J167" i="4" s="1"/>
  <c r="H168" i="4" a="1"/>
  <c r="H168" i="4" s="1"/>
  <c r="I168" i="4" s="1"/>
  <c r="J168" i="4" s="1"/>
  <c r="H169" i="4" a="1"/>
  <c r="H169" i="4" s="1"/>
  <c r="I169" i="4" s="1"/>
  <c r="J169" i="4" s="1"/>
  <c r="H170" i="4" a="1"/>
  <c r="H170" i="4" s="1"/>
  <c r="I170" i="4" s="1"/>
  <c r="J170" i="4" s="1"/>
  <c r="H171" i="4" a="1"/>
  <c r="H171" i="4" s="1"/>
  <c r="I171" i="4" s="1"/>
  <c r="J171" i="4" s="1"/>
  <c r="H172" i="4" a="1"/>
  <c r="H172" i="4" s="1"/>
  <c r="I172" i="4" s="1"/>
  <c r="J172" i="4" s="1"/>
  <c r="H173" i="4" a="1"/>
  <c r="H173" i="4" s="1"/>
  <c r="I173" i="4" s="1"/>
  <c r="J173" i="4" s="1"/>
  <c r="H174" i="4" a="1"/>
  <c r="H174" i="4" s="1"/>
  <c r="I174" i="4" s="1"/>
  <c r="J174" i="4" s="1"/>
  <c r="H175" i="4" a="1"/>
  <c r="H175" i="4" s="1"/>
  <c r="I175" i="4" s="1"/>
  <c r="J175" i="4" s="1"/>
  <c r="H176" i="4" a="1"/>
  <c r="H176" i="4" s="1"/>
  <c r="I176" i="4" s="1"/>
  <c r="J176" i="4" s="1"/>
  <c r="H177" i="4" a="1"/>
  <c r="H177" i="4" s="1"/>
  <c r="I177" i="4" s="1"/>
  <c r="J177" i="4" s="1"/>
  <c r="H178" i="4" a="1"/>
  <c r="H178" i="4" s="1"/>
  <c r="I178" i="4" s="1"/>
  <c r="J178" i="4" s="1"/>
  <c r="H179" i="4" a="1"/>
  <c r="H179" i="4" s="1"/>
  <c r="I179" i="4" s="1"/>
  <c r="J179" i="4" s="1"/>
  <c r="H180" i="4" a="1"/>
  <c r="H180" i="4" s="1"/>
  <c r="I180" i="4" s="1"/>
  <c r="J180" i="4" s="1"/>
  <c r="H181" i="4" a="1"/>
  <c r="H181" i="4" s="1"/>
  <c r="I181" i="4" s="1"/>
  <c r="J181" i="4" s="1"/>
  <c r="H182" i="4" a="1"/>
  <c r="H182" i="4" s="1"/>
  <c r="I182" i="4" s="1"/>
  <c r="J182" i="4" s="1"/>
  <c r="H183" i="4" a="1"/>
  <c r="H183" i="4" s="1"/>
  <c r="I183" i="4" s="1"/>
  <c r="J183" i="4" s="1"/>
  <c r="H184" i="4" a="1"/>
  <c r="H184" i="4" s="1"/>
  <c r="I184" i="4" s="1"/>
  <c r="J184" i="4" s="1"/>
  <c r="H185" i="4" a="1"/>
  <c r="H185" i="4" s="1"/>
  <c r="I185" i="4" s="1"/>
  <c r="J185" i="4" s="1"/>
  <c r="H186" i="4" a="1"/>
  <c r="H186" i="4" s="1"/>
  <c r="I186" i="4" s="1"/>
  <c r="J186" i="4" s="1"/>
  <c r="H187" i="4" a="1"/>
  <c r="H187" i="4" s="1"/>
  <c r="I187" i="4" s="1"/>
  <c r="J187" i="4" s="1"/>
  <c r="H188" i="4" a="1"/>
  <c r="H188" i="4" s="1"/>
  <c r="I188" i="4" s="1"/>
  <c r="J188" i="4" s="1"/>
  <c r="H189" i="4" a="1"/>
  <c r="H189" i="4" s="1"/>
  <c r="I189" i="4" s="1"/>
  <c r="J189" i="4" s="1"/>
  <c r="H190" i="4" a="1"/>
  <c r="H190" i="4" s="1"/>
  <c r="I190" i="4" s="1"/>
  <c r="J190" i="4" s="1"/>
  <c r="H191" i="4" a="1"/>
  <c r="H191" i="4" s="1"/>
  <c r="I191" i="4" s="1"/>
  <c r="J191" i="4" s="1"/>
  <c r="H192" i="4" a="1"/>
  <c r="H192" i="4" s="1"/>
  <c r="I192" i="4" s="1"/>
  <c r="J192" i="4" s="1"/>
  <c r="H193" i="4" a="1"/>
  <c r="H193" i="4" s="1"/>
  <c r="I193" i="4" s="1"/>
  <c r="J193" i="4" s="1"/>
  <c r="H194" i="4" a="1"/>
  <c r="H194" i="4" s="1"/>
  <c r="I194" i="4" s="1"/>
  <c r="J194" i="4" s="1"/>
  <c r="H195" i="4" a="1"/>
  <c r="H195" i="4" s="1"/>
  <c r="I195" i="4" s="1"/>
  <c r="J195" i="4" s="1"/>
  <c r="H196" i="4" a="1"/>
  <c r="H196" i="4" s="1"/>
  <c r="I196" i="4" s="1"/>
  <c r="J196" i="4" s="1"/>
  <c r="H197" i="4" a="1"/>
  <c r="H197" i="4" s="1"/>
  <c r="I197" i="4" s="1"/>
  <c r="J197" i="4" s="1"/>
  <c r="H198" i="4" a="1"/>
  <c r="H198" i="4" s="1"/>
  <c r="I198" i="4" s="1"/>
  <c r="J198" i="4" s="1"/>
  <c r="H199" i="4" a="1"/>
  <c r="H199" i="4" s="1"/>
  <c r="I199" i="4" s="1"/>
  <c r="J199" i="4" s="1"/>
  <c r="H200" i="4" a="1"/>
  <c r="H200" i="4" s="1"/>
  <c r="I200" i="4" s="1"/>
  <c r="J200" i="4" s="1"/>
  <c r="H201" i="4" a="1"/>
  <c r="H201" i="4" s="1"/>
  <c r="I201" i="4" s="1"/>
  <c r="J201" i="4" s="1"/>
  <c r="H202" i="4" a="1"/>
  <c r="H202" i="4" s="1"/>
  <c r="I202" i="4" s="1"/>
  <c r="J202" i="4" s="1"/>
  <c r="H203" i="4" a="1"/>
  <c r="H203" i="4" s="1"/>
  <c r="I203" i="4" s="1"/>
  <c r="J203" i="4" s="1"/>
  <c r="H204" i="4" a="1"/>
  <c r="H204" i="4" s="1"/>
  <c r="I204" i="4" s="1"/>
  <c r="J204" i="4" s="1"/>
  <c r="H205" i="4" a="1"/>
  <c r="H205" i="4" s="1"/>
  <c r="I205" i="4" s="1"/>
  <c r="J205" i="4" s="1"/>
  <c r="H206" i="4" a="1"/>
  <c r="H206" i="4" s="1"/>
  <c r="I206" i="4" s="1"/>
  <c r="J206" i="4" s="1"/>
  <c r="H207" i="4" a="1"/>
  <c r="H207" i="4" s="1"/>
  <c r="I207" i="4" s="1"/>
  <c r="J207" i="4" s="1"/>
  <c r="H208" i="4" a="1"/>
  <c r="H208" i="4" s="1"/>
  <c r="I208" i="4" s="1"/>
  <c r="J208" i="4" s="1"/>
  <c r="H209" i="4" a="1"/>
  <c r="H209" i="4" s="1"/>
  <c r="I209" i="4" s="1"/>
  <c r="J209" i="4" s="1"/>
  <c r="H210" i="4" a="1"/>
  <c r="H210" i="4" s="1"/>
  <c r="I210" i="4" s="1"/>
  <c r="J210" i="4" s="1"/>
  <c r="H211" i="4" a="1"/>
  <c r="H211" i="4" s="1"/>
  <c r="I211" i="4" s="1"/>
  <c r="J211" i="4" s="1"/>
  <c r="H212" i="4" a="1"/>
  <c r="H212" i="4" s="1"/>
  <c r="I212" i="4" s="1"/>
  <c r="J212" i="4" s="1"/>
  <c r="H213" i="4" a="1"/>
  <c r="H213" i="4" s="1"/>
  <c r="I213" i="4" s="1"/>
  <c r="J213" i="4" s="1"/>
  <c r="H232" i="4" a="1"/>
  <c r="H232" i="4" s="1"/>
  <c r="I232" i="4" s="1"/>
  <c r="J232" i="4" s="1"/>
  <c r="H233" i="4" a="1"/>
  <c r="H233" i="4" s="1"/>
  <c r="I233" i="4" s="1"/>
  <c r="J233" i="4" s="1"/>
  <c r="H234" i="4" a="1"/>
  <c r="H234" i="4" s="1"/>
  <c r="I234" i="4" s="1"/>
  <c r="J234" i="4" s="1"/>
  <c r="H235" i="4" a="1"/>
  <c r="H235" i="4" s="1"/>
  <c r="I235" i="4" s="1"/>
  <c r="J235" i="4" s="1"/>
  <c r="H236" i="4" a="1"/>
  <c r="H236" i="4" s="1"/>
  <c r="I236" i="4" s="1"/>
  <c r="J236" i="4" s="1"/>
  <c r="H237" i="4" a="1"/>
  <c r="H237" i="4" s="1"/>
  <c r="I237" i="4" s="1"/>
  <c r="J237" i="4" s="1"/>
  <c r="H238" i="4" a="1"/>
  <c r="H238" i="4" s="1"/>
  <c r="I238" i="4" s="1"/>
  <c r="J238" i="4" s="1"/>
  <c r="H239" i="4" a="1"/>
  <c r="H239" i="4" s="1"/>
  <c r="I239" i="4" s="1"/>
  <c r="J239" i="4" s="1"/>
  <c r="H240" i="4" a="1"/>
  <c r="H240" i="4" s="1"/>
  <c r="I240" i="4" s="1"/>
  <c r="J240" i="4" s="1"/>
  <c r="H241" i="4" a="1"/>
  <c r="H241" i="4" s="1"/>
  <c r="I241" i="4" s="1"/>
  <c r="J241" i="4" s="1"/>
  <c r="H242" i="4" a="1"/>
  <c r="H242" i="4" s="1"/>
  <c r="I242" i="4" s="1"/>
  <c r="J242" i="4" s="1"/>
  <c r="H243" i="4" a="1"/>
  <c r="H243" i="4" s="1"/>
  <c r="I243" i="4" s="1"/>
  <c r="J243" i="4" s="1"/>
  <c r="H244" i="4" a="1"/>
  <c r="H244" i="4" s="1"/>
  <c r="I244" i="4" s="1"/>
  <c r="J244" i="4" s="1"/>
  <c r="H245" i="4" a="1"/>
  <c r="H245" i="4" s="1"/>
  <c r="I245" i="4" s="1"/>
  <c r="J245" i="4" s="1"/>
  <c r="H246" i="4" a="1"/>
  <c r="H246" i="4" s="1"/>
  <c r="I246" i="4" s="1"/>
  <c r="J246" i="4" s="1"/>
  <c r="H247" i="4" a="1"/>
  <c r="H247" i="4" s="1"/>
  <c r="I247" i="4" s="1"/>
  <c r="J247" i="4" s="1"/>
  <c r="H248" i="4" a="1"/>
  <c r="H248" i="4" s="1"/>
  <c r="I248" i="4" s="1"/>
  <c r="J248" i="4" s="1"/>
  <c r="H249" i="4" a="1"/>
  <c r="H249" i="4" s="1"/>
  <c r="I249" i="4" s="1"/>
  <c r="J249" i="4" s="1"/>
  <c r="H250" i="4" a="1"/>
  <c r="H250" i="4" s="1"/>
  <c r="I250" i="4" s="1"/>
  <c r="J250" i="4" s="1"/>
  <c r="H251" i="4" a="1"/>
  <c r="H251" i="4" s="1"/>
  <c r="I251" i="4" s="1"/>
  <c r="J251" i="4" s="1"/>
  <c r="H7" i="4" a="1"/>
  <c r="H7" i="4" s="1"/>
  <c r="I7" i="4" s="1"/>
  <c r="J7" i="4" s="1"/>
  <c r="J6" i="4" l="1"/>
  <c r="D5" i="17"/>
  <c r="E5" i="17" s="1"/>
  <c r="A5" i="17"/>
  <c r="D4" i="17"/>
  <c r="E4" i="17" s="1"/>
  <c r="A4" i="17"/>
  <c r="D3" i="17"/>
  <c r="E3" i="17" s="1"/>
  <c r="A3" i="17"/>
  <c r="D2" i="17"/>
  <c r="E2" i="17" s="1"/>
  <c r="A2" i="17"/>
  <c r="D25" i="17"/>
  <c r="E25" i="17" s="1"/>
  <c r="A25" i="17"/>
  <c r="D24" i="17"/>
  <c r="E24" i="17" s="1"/>
  <c r="D23" i="17"/>
  <c r="E23" i="17" s="1"/>
  <c r="A24" i="17"/>
  <c r="A23" i="17"/>
  <c r="D20" i="17"/>
  <c r="E20" i="17" s="1"/>
  <c r="A20" i="17"/>
  <c r="D19" i="17"/>
  <c r="E19" i="17" s="1"/>
  <c r="D18" i="17"/>
  <c r="E18" i="17" s="1"/>
  <c r="A19" i="17"/>
  <c r="A18" i="17"/>
  <c r="D15" i="17"/>
  <c r="E15" i="17" s="1"/>
  <c r="A15" i="17"/>
  <c r="D14" i="17"/>
  <c r="E14" i="17" s="1"/>
  <c r="A14" i="17"/>
  <c r="D13" i="17"/>
  <c r="E13" i="17" s="1"/>
  <c r="A13" i="17"/>
  <c r="J252" i="4" l="1"/>
  <c r="J231" i="4"/>
  <c r="D8" i="17"/>
  <c r="E8" i="17" s="1"/>
  <c r="A8" i="17"/>
  <c r="D10" i="17"/>
  <c r="E10" i="17" s="1"/>
  <c r="A10" i="17"/>
  <c r="D9" i="17"/>
  <c r="E9" i="17" s="1"/>
  <c r="A9" i="17"/>
  <c r="G32" i="9"/>
  <c r="H32" i="9" s="1"/>
  <c r="H31" i="9"/>
  <c r="G27" i="9"/>
  <c r="H27" i="9" s="1"/>
  <c r="H26" i="9"/>
  <c r="G22" i="9"/>
  <c r="H22" i="9" s="1"/>
  <c r="H21" i="9"/>
  <c r="G17" i="9"/>
  <c r="H17" i="9" s="1"/>
  <c r="H16" i="9"/>
  <c r="G12" i="9"/>
  <c r="H12" i="9" s="1"/>
  <c r="H11" i="9"/>
  <c r="G7" i="9"/>
  <c r="H7" i="9" s="1"/>
  <c r="H6" i="9"/>
  <c r="B5" i="17"/>
  <c r="C5" i="17"/>
  <c r="B4" i="17"/>
  <c r="C4" i="17"/>
  <c r="B15" i="17"/>
  <c r="C15" i="17"/>
  <c r="B25" i="17"/>
  <c r="C25" i="17"/>
  <c r="H13" i="5"/>
  <c r="J13" i="5" s="1"/>
  <c r="L13" i="5" s="1"/>
  <c r="N13" i="5" s="1"/>
  <c r="P13" i="5" s="1"/>
  <c r="R13" i="5" s="1"/>
  <c r="H14" i="5"/>
  <c r="J14" i="5" s="1"/>
  <c r="L14" i="5" s="1"/>
  <c r="N14" i="5" s="1"/>
  <c r="P14" i="5" s="1"/>
  <c r="R14" i="5" s="1"/>
  <c r="B14" i="5"/>
  <c r="B13" i="5"/>
  <c r="B12" i="5"/>
  <c r="B11" i="5"/>
  <c r="B10" i="5"/>
  <c r="B9" i="5"/>
  <c r="A9" i="5"/>
  <c r="B8" i="5"/>
  <c r="A8" i="5"/>
  <c r="C2" i="17"/>
  <c r="B2" i="17"/>
  <c r="A31" i="5"/>
  <c r="H8" i="9" l="1"/>
  <c r="C3" i="17"/>
  <c r="B18" i="17"/>
  <c r="C8" i="17"/>
  <c r="B10" i="17"/>
  <c r="C24" i="17"/>
  <c r="C20" i="17"/>
  <c r="B20" i="17"/>
  <c r="C19" i="17"/>
  <c r="B9" i="17"/>
  <c r="C10" i="17"/>
  <c r="C13" i="17"/>
  <c r="B23" i="17"/>
  <c r="C18" i="17"/>
  <c r="B8" i="17"/>
  <c r="B13" i="17"/>
  <c r="C23" i="17"/>
  <c r="C14" i="17"/>
  <c r="B24" i="17"/>
  <c r="B19" i="17"/>
  <c r="C9" i="17"/>
  <c r="B14" i="17"/>
  <c r="B3" i="17"/>
  <c r="H33" i="9"/>
  <c r="H28" i="9"/>
  <c r="H23" i="9"/>
  <c r="H18" i="9"/>
  <c r="H13" i="9"/>
  <c r="H11" i="5"/>
  <c r="J11" i="5" s="1"/>
  <c r="L11" i="5" s="1"/>
  <c r="N11" i="5" s="1"/>
  <c r="P11" i="5" s="1"/>
  <c r="R11" i="5" s="1"/>
  <c r="H12" i="5"/>
  <c r="J12" i="5" s="1"/>
  <c r="L12" i="5" s="1"/>
  <c r="N12" i="5" s="1"/>
  <c r="P12" i="5" s="1"/>
  <c r="R12" i="5" s="1"/>
  <c r="H12" i="1"/>
  <c r="H11" i="1"/>
  <c r="H10" i="1"/>
  <c r="H9" i="1"/>
  <c r="H8" i="1"/>
  <c r="G12" i="1"/>
  <c r="G11" i="1"/>
  <c r="G10" i="1"/>
  <c r="G9" i="1"/>
  <c r="G8" i="1"/>
  <c r="F12" i="1"/>
  <c r="F11" i="1"/>
  <c r="F10" i="1"/>
  <c r="F9" i="1"/>
  <c r="F8" i="1"/>
  <c r="E24" i="1" l="1"/>
  <c r="N39" i="5" l="1"/>
  <c r="N38" i="5"/>
  <c r="N37" i="5"/>
  <c r="I39" i="5"/>
  <c r="I38" i="5"/>
  <c r="I37" i="5"/>
  <c r="E45" i="1" l="1"/>
  <c r="E44" i="1"/>
  <c r="E43" i="1"/>
  <c r="E36" i="1"/>
  <c r="E35" i="1"/>
  <c r="E16" i="1"/>
  <c r="E13" i="1" s="1"/>
  <c r="E17" i="1" s="1"/>
  <c r="D4" i="1" l="1"/>
  <c r="D3" i="1"/>
  <c r="D2" i="1"/>
  <c r="E14" i="5" l="1"/>
  <c r="J476" i="4" l="1"/>
  <c r="J591" i="4"/>
  <c r="D3" i="5"/>
  <c r="L4" i="5"/>
  <c r="L3" i="5"/>
  <c r="L2" i="5"/>
  <c r="D4" i="5"/>
  <c r="D2" i="5"/>
  <c r="J640" i="4" l="1"/>
  <c r="E13" i="5"/>
  <c r="E9" i="5"/>
  <c r="E11" i="5"/>
  <c r="E10" i="5"/>
  <c r="H9" i="5"/>
  <c r="J9" i="5" s="1"/>
  <c r="L9" i="5" s="1"/>
  <c r="N9" i="5" s="1"/>
  <c r="P9" i="5" s="1"/>
  <c r="R9" i="5" s="1"/>
  <c r="H10" i="5"/>
  <c r="J10" i="5" s="1"/>
  <c r="L10" i="5" s="1"/>
  <c r="N10" i="5" s="1"/>
  <c r="P10" i="5" s="1"/>
  <c r="R10" i="5" s="1"/>
  <c r="H8" i="5"/>
  <c r="J8" i="5" s="1"/>
  <c r="L8" i="5" s="1"/>
  <c r="N8" i="5" s="1"/>
  <c r="P8" i="5" s="1"/>
  <c r="R8" i="5" s="1"/>
  <c r="E12" i="5" l="1"/>
  <c r="E8" i="5"/>
  <c r="I27" i="5" s="1"/>
  <c r="O27" i="5" l="1"/>
  <c r="K27" i="5"/>
  <c r="E27" i="5"/>
  <c r="F14" i="5" s="1"/>
  <c r="G27" i="5"/>
  <c r="H27" i="5" s="1"/>
  <c r="J27" i="5" s="1"/>
  <c r="Q27" i="5"/>
  <c r="M27" i="5"/>
  <c r="L27" i="5" l="1"/>
  <c r="N27" i="5" s="1"/>
  <c r="P27" i="5" s="1"/>
  <c r="R27" i="5" s="1"/>
  <c r="F10" i="5"/>
  <c r="F12" i="5"/>
  <c r="F9" i="5"/>
  <c r="F8" i="5"/>
  <c r="G28" i="5" s="1"/>
  <c r="H28" i="5" s="1"/>
  <c r="F13" i="5"/>
  <c r="F11" i="5"/>
  <c r="Q28" i="5" l="1"/>
  <c r="K28" i="5"/>
  <c r="I28" i="5"/>
  <c r="J28" i="5" s="1"/>
  <c r="O28" i="5"/>
  <c r="M28" i="5"/>
  <c r="F28" i="5"/>
  <c r="L28" i="5" l="1"/>
  <c r="N28" i="5" s="1"/>
  <c r="P28" i="5" s="1"/>
  <c r="R28"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<sst xmlns="http://schemas.openxmlformats.org/spreadsheetml/2006/main" count="28947" uniqueCount="16149">
  <si>
    <t>ITEM</t>
  </si>
  <si>
    <t>FONTE</t>
  </si>
  <si>
    <t>CÓDIGO</t>
  </si>
  <si>
    <t>DESCRIÇÃO DO SERVIÇO</t>
  </si>
  <si>
    <t>UNID.</t>
  </si>
  <si>
    <t>VALOR UNITÁRIO</t>
  </si>
  <si>
    <t>%</t>
  </si>
  <si>
    <t>M</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</si>
  <si>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</si>
  <si>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</si>
  <si>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</si>
  <si>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</si>
  <si>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</si>
  <si>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</si>
  <si>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</si>
  <si>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</si>
  <si>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</si>
  <si>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</si>
  <si>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</si>
  <si>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</si>
  <si>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</si>
  <si>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</si>
  <si>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</si>
  <si>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UN</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</si>
  <si>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</si>
  <si>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</si>
  <si>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</si>
  <si>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</si>
  <si>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</si>
  <si>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</si>
  <si>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</si>
  <si>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</si>
  <si>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</si>
  <si>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</si>
  <si>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</si>
  <si>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</si>
  <si>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</si>
  <si>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</si>
  <si>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</si>
  <si>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</si>
  <si>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</si>
  <si>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</si>
  <si>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</si>
  <si>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</si>
  <si>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</si>
  <si>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</si>
  <si>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</si>
  <si>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</si>
  <si>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</si>
  <si>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</si>
  <si>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</si>
  <si>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</si>
  <si>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</si>
  <si>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</si>
  <si>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</si>
  <si>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</si>
  <si>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</si>
  <si>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</si>
  <si>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</si>
  <si>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</si>
  <si>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</si>
  <si>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</si>
  <si>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</si>
  <si>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</si>
  <si>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</si>
  <si>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</si>
  <si>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</si>
  <si>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</si>
  <si>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</si>
  <si>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</si>
  <si>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</si>
  <si>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</si>
  <si>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</si>
  <si>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</si>
  <si>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</si>
  <si>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</si>
  <si>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</si>
  <si>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</si>
  <si>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</si>
  <si>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</si>
  <si>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</si>
  <si>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</si>
  <si>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</si>
  <si>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</si>
  <si>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</si>
  <si>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</si>
  <si>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</si>
  <si>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</si>
  <si>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</si>
  <si>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</si>
  <si>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</si>
  <si>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</si>
  <si>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</si>
  <si>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</si>
  <si>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</si>
  <si>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</si>
  <si>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</si>
  <si>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</si>
  <si>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</si>
  <si>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</si>
  <si>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</si>
  <si>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</si>
  <si>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</si>
  <si>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</si>
  <si>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</si>
  <si>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</si>
  <si>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</si>
  <si>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</si>
  <si>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</si>
  <si>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</si>
  <si>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</si>
  <si>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</si>
  <si>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</si>
  <si>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</si>
  <si>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</si>
  <si>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</si>
  <si>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</si>
  <si>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</si>
  <si>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</si>
  <si>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</si>
  <si>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</si>
  <si>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</si>
  <si>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</si>
  <si>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</si>
  <si>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</si>
  <si>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</si>
  <si>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</si>
  <si>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</si>
  <si>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</si>
  <si>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M2</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</si>
  <si>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</si>
  <si>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</si>
  <si>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</si>
  <si>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</si>
  <si>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</si>
  <si>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</si>
  <si>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</si>
  <si>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</si>
  <si>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</si>
  <si>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</si>
  <si>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</si>
  <si>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</si>
  <si>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</si>
  <si>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</si>
  <si>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</si>
  <si>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</si>
  <si>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</si>
  <si>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</si>
  <si>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</si>
  <si>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</si>
  <si>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</si>
  <si>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</si>
  <si>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</si>
  <si>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</si>
  <si>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</si>
  <si>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</si>
  <si>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</si>
  <si>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</si>
  <si>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</si>
  <si>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</si>
  <si>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</si>
  <si>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</si>
  <si>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</si>
  <si>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</si>
  <si>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</si>
  <si>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</si>
  <si>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</si>
  <si>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</si>
  <si>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</si>
  <si>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</si>
  <si>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</si>
  <si>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</si>
  <si>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</si>
  <si>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</si>
  <si>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</si>
  <si>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TRATOR DE ESTEIRAS, POTÊNCIA 100 HP, PESO OPERACIONAL 9,4 T, COM LÂMINA 2,19 M3 - CHP DIURNO. AF_06/2014</t>
  </si>
  <si>
    <t>TRATOR DE PNEUS, POTÊNCIA 85 CV, TRAÇÃO 4X4, PESO COM LASTRO DE 4.675 KG - CHP DIURNO. AF_06/2014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</si>
  <si>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</si>
  <si>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</si>
  <si>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</si>
  <si>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</si>
  <si>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</si>
  <si>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</si>
  <si>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</si>
  <si>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</si>
  <si>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</si>
  <si>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</si>
  <si>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</si>
  <si>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</si>
  <si>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</si>
  <si>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</si>
  <si>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</si>
  <si>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</si>
  <si>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</si>
  <si>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</si>
  <si>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</si>
  <si>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</si>
  <si>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</si>
  <si>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</si>
  <si>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</si>
  <si>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</si>
  <si>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</si>
  <si>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</si>
  <si>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</si>
  <si>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</si>
  <si>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</si>
  <si>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</si>
  <si>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</si>
  <si>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</si>
  <si>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</si>
  <si>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</si>
  <si>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</si>
  <si>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</si>
  <si>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</si>
  <si>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</si>
  <si>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</si>
  <si>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</si>
  <si>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</si>
  <si>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</si>
  <si>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</si>
  <si>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</si>
  <si>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</si>
  <si>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</si>
  <si>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</si>
  <si>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</si>
  <si>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</si>
  <si>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</si>
  <si>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</si>
  <si>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</si>
  <si>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</si>
  <si>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</si>
  <si>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</si>
  <si>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</si>
  <si>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</si>
  <si>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</si>
  <si>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</si>
  <si>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</si>
  <si>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</si>
  <si>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</si>
  <si>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</si>
  <si>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INVERSOR DE SOLDA MONOFÁSICO DE 160 A, POTÊNCIA DE 5400 W, TENSÃO DE 220 V, PARA SOLDA COM ELETRODOS DE 2,0 A 4,0 MM E PROCESSO TIG - CHP DIURNO. AF_06/2018</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</si>
  <si>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</si>
  <si>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</si>
  <si>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</si>
  <si>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</si>
  <si>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</si>
  <si>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</si>
  <si>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</si>
  <si>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</si>
  <si>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</si>
  <si>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</si>
  <si>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</si>
  <si>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</si>
  <si>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</si>
  <si>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</si>
  <si>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</si>
  <si>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</si>
  <si>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</si>
  <si>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</si>
  <si>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</si>
  <si>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</si>
  <si>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</si>
  <si>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</si>
  <si>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</si>
  <si>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</si>
  <si>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</si>
  <si>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</si>
  <si>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</si>
  <si>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</si>
  <si>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</si>
  <si>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</si>
  <si>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</si>
  <si>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</si>
  <si>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</si>
  <si>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</si>
  <si>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</si>
  <si>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</si>
  <si>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</si>
  <si>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</si>
  <si>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</si>
  <si>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</si>
  <si>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</si>
  <si>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</si>
  <si>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</si>
  <si>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</si>
  <si>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</si>
  <si>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</si>
  <si>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</si>
  <si>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</si>
  <si>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</si>
  <si>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</si>
  <si>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</si>
  <si>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</si>
  <si>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</si>
  <si>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</si>
  <si>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</si>
  <si>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</si>
  <si>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</si>
  <si>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</si>
  <si>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</si>
  <si>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</si>
  <si>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</si>
  <si>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</si>
  <si>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</si>
  <si>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</si>
  <si>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</si>
  <si>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</si>
  <si>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</si>
  <si>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</si>
  <si>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</si>
  <si>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</si>
  <si>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</si>
  <si>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</si>
  <si>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</si>
  <si>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</si>
  <si>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</si>
  <si>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</si>
  <si>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</si>
  <si>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</si>
  <si>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</si>
  <si>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</si>
  <si>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</si>
  <si>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</si>
  <si>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</si>
  <si>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</si>
  <si>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</si>
  <si>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</si>
  <si>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</si>
  <si>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</si>
  <si>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</si>
  <si>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</si>
  <si>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</si>
  <si>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</si>
  <si>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</si>
  <si>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</si>
  <si>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</si>
  <si>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</si>
  <si>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</si>
  <si>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</si>
  <si>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</si>
  <si>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</si>
  <si>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</si>
  <si>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</si>
  <si>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</si>
  <si>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</si>
  <si>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</si>
  <si>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</si>
  <si>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</si>
  <si>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</si>
  <si>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</si>
  <si>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</si>
  <si>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</si>
  <si>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</si>
  <si>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INVERSOR DE SOLDA MONOFÁSICO DE 160 A, POTÊNCIA DE 5400 W, TENSÃO DE 220 V, PARA SOLDA COM ELETRODOS DE 2,0 A 4,0 MM E PROCESSO TIG - CHI DIURNO. AF_06/2018</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</si>
  <si>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</si>
  <si>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</si>
  <si>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</si>
  <si>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</si>
  <si>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</si>
  <si>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</si>
  <si>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</si>
  <si>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</si>
  <si>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</si>
  <si>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</si>
  <si>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</si>
  <si>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</si>
  <si>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</si>
  <si>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</si>
  <si>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</si>
  <si>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</si>
  <si>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</si>
  <si>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</si>
  <si>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</si>
  <si>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</si>
  <si>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</si>
  <si>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</si>
  <si>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</si>
  <si>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</si>
  <si>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</si>
  <si>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</si>
  <si>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</si>
  <si>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</si>
  <si>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</si>
  <si>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</si>
  <si>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</si>
  <si>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</si>
  <si>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</si>
  <si>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</si>
  <si>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</si>
  <si>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</si>
  <si>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</si>
  <si>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</si>
  <si>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</si>
  <si>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</si>
  <si>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</si>
  <si>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</si>
  <si>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</si>
  <si>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</si>
  <si>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</si>
  <si>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</si>
  <si>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</si>
  <si>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</si>
  <si>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</si>
  <si>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</si>
  <si>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</si>
  <si>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</si>
  <si>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</si>
  <si>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</si>
  <si>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</si>
  <si>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</si>
  <si>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</si>
  <si>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</si>
  <si>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</si>
  <si>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</si>
  <si>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</si>
  <si>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</si>
  <si>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</si>
  <si>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</si>
  <si>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</si>
  <si>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</si>
  <si>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</si>
  <si>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</si>
  <si>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</si>
  <si>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</si>
  <si>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</si>
  <si>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</si>
  <si>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</si>
  <si>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</si>
  <si>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</si>
  <si>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</si>
  <si>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</si>
  <si>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</si>
  <si>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</si>
  <si>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</si>
  <si>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</si>
  <si>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</si>
  <si>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</si>
  <si>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</si>
  <si>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</si>
  <si>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</si>
  <si>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</si>
  <si>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</si>
  <si>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</si>
  <si>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</si>
  <si>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</si>
  <si>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</si>
  <si>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</si>
  <si>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</si>
  <si>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</si>
  <si>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</si>
  <si>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</si>
  <si>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</si>
  <si>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</si>
  <si>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</si>
  <si>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</si>
  <si>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</si>
  <si>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</si>
  <si>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</si>
  <si>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</si>
  <si>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</si>
  <si>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</si>
  <si>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</si>
  <si>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</si>
  <si>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</si>
  <si>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</si>
  <si>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</si>
  <si>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</si>
  <si>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</si>
  <si>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</si>
  <si>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</si>
  <si>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</si>
  <si>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</si>
  <si>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</si>
  <si>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</si>
  <si>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</si>
  <si>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</si>
  <si>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</si>
  <si>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</si>
  <si>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</si>
  <si>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</si>
  <si>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</si>
  <si>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</si>
  <si>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</si>
  <si>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</si>
  <si>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</si>
  <si>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</si>
  <si>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</si>
  <si>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</si>
  <si>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</si>
  <si>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</si>
  <si>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</si>
  <si>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</si>
  <si>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</si>
  <si>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</si>
  <si>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</si>
  <si>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</si>
  <si>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</si>
  <si>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</si>
  <si>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</si>
  <si>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</si>
  <si>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</si>
  <si>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</si>
  <si>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</si>
  <si>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</si>
  <si>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</si>
  <si>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</si>
  <si>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</si>
  <si>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</si>
  <si>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</si>
  <si>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</si>
  <si>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</si>
  <si>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</si>
  <si>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</si>
  <si>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</si>
  <si>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</si>
  <si>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</si>
  <si>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</si>
  <si>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</si>
  <si>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</si>
  <si>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</si>
  <si>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</si>
  <si>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</si>
  <si>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</si>
  <si>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</si>
  <si>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</si>
  <si>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</si>
  <si>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</si>
  <si>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</si>
  <si>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</si>
  <si>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</si>
  <si>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</si>
  <si>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</si>
  <si>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</si>
  <si>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</si>
  <si>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</si>
  <si>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</si>
  <si>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</si>
  <si>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</si>
  <si>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</si>
  <si>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</si>
  <si>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</si>
  <si>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</si>
  <si>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</si>
  <si>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</si>
  <si>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</si>
  <si>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</si>
  <si>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</si>
  <si>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</si>
  <si>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</si>
  <si>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</si>
  <si>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</si>
  <si>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</si>
  <si>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</si>
  <si>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</si>
  <si>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</si>
  <si>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</si>
  <si>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</si>
  <si>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</si>
  <si>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</si>
  <si>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</si>
  <si>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</si>
  <si>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</si>
  <si>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</si>
  <si>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</si>
  <si>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</si>
  <si>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</si>
  <si>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</si>
  <si>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</si>
  <si>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</si>
  <si>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</si>
  <si>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</si>
  <si>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</si>
  <si>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</si>
  <si>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</si>
  <si>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</si>
  <si>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</si>
  <si>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</si>
  <si>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</si>
  <si>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</si>
  <si>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</si>
  <si>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</si>
  <si>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</si>
  <si>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</si>
  <si>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</si>
  <si>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</si>
  <si>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</si>
  <si>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</si>
  <si>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</si>
  <si>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</si>
  <si>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</si>
  <si>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</si>
  <si>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</si>
  <si>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</si>
  <si>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</si>
  <si>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</si>
  <si>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</si>
  <si>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</si>
  <si>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</si>
  <si>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</si>
  <si>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</si>
  <si>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</si>
  <si>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</si>
  <si>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</si>
  <si>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</si>
  <si>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</si>
  <si>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</si>
  <si>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</si>
  <si>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</si>
  <si>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</si>
  <si>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</si>
  <si>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</si>
  <si>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</si>
  <si>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</si>
  <si>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</si>
  <si>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</si>
  <si>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</si>
  <si>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</si>
  <si>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</si>
  <si>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</si>
  <si>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</si>
  <si>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</si>
  <si>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</si>
  <si>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</si>
  <si>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</si>
  <si>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</si>
  <si>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</si>
  <si>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</si>
  <si>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</si>
  <si>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</si>
  <si>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</si>
  <si>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</si>
  <si>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</si>
  <si>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</si>
  <si>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</si>
  <si>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</si>
  <si>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</si>
  <si>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</si>
  <si>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</si>
  <si>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</si>
  <si>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</si>
  <si>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</si>
  <si>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</si>
  <si>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</si>
  <si>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</si>
  <si>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</si>
  <si>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</si>
  <si>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</si>
  <si>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</si>
  <si>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</si>
  <si>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</si>
  <si>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</si>
  <si>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</si>
  <si>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</si>
  <si>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</si>
  <si>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</si>
  <si>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</si>
  <si>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</si>
  <si>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</si>
  <si>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</si>
  <si>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</si>
  <si>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</si>
  <si>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</si>
  <si>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</si>
  <si>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</si>
  <si>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</si>
  <si>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</si>
  <si>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</si>
  <si>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</si>
  <si>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</si>
  <si>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</si>
  <si>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</si>
  <si>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</si>
  <si>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</si>
  <si>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</si>
  <si>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</si>
  <si>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</si>
  <si>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</si>
  <si>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</si>
  <si>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</si>
  <si>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</si>
  <si>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</si>
  <si>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</si>
  <si>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</si>
  <si>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</si>
  <si>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</si>
  <si>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</si>
  <si>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</si>
  <si>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</si>
  <si>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</si>
  <si>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</si>
  <si>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</si>
  <si>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</si>
  <si>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</si>
  <si>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</si>
  <si>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</si>
  <si>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</si>
  <si>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</si>
  <si>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</si>
  <si>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</si>
  <si>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</si>
  <si>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</si>
  <si>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</si>
  <si>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</si>
  <si>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</si>
  <si>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</si>
  <si>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</si>
  <si>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</si>
  <si>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</si>
  <si>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</si>
  <si>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</si>
  <si>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</si>
  <si>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</si>
  <si>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</si>
  <si>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</si>
  <si>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</si>
  <si>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</si>
  <si>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</si>
  <si>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</si>
  <si>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</si>
  <si>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</si>
  <si>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</si>
  <si>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</si>
  <si>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</si>
  <si>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</si>
  <si>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</si>
  <si>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</si>
  <si>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</si>
  <si>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</si>
  <si>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</si>
  <si>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</si>
  <si>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</si>
  <si>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</si>
  <si>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</si>
  <si>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</si>
  <si>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</si>
  <si>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</si>
  <si>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</si>
  <si>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</si>
  <si>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</si>
  <si>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</si>
  <si>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</si>
  <si>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</si>
  <si>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</si>
  <si>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</si>
  <si>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</si>
  <si>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</si>
  <si>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</si>
  <si>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</si>
  <si>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</si>
  <si>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</si>
  <si>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</si>
  <si>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</si>
  <si>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</si>
  <si>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</si>
  <si>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</si>
  <si>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</si>
  <si>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</si>
  <si>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</si>
  <si>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</si>
  <si>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</si>
  <si>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</si>
  <si>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</si>
  <si>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</si>
  <si>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</si>
  <si>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</si>
  <si>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</si>
  <si>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</si>
  <si>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</si>
  <si>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</si>
  <si>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</si>
  <si>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</si>
  <si>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</si>
  <si>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</si>
  <si>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</si>
  <si>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</si>
  <si>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</si>
  <si>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</si>
  <si>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</si>
  <si>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</si>
  <si>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</si>
  <si>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</si>
  <si>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</si>
  <si>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</si>
  <si>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</si>
  <si>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</si>
  <si>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</si>
  <si>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</si>
  <si>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</si>
  <si>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</si>
  <si>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</si>
  <si>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</si>
  <si>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</si>
  <si>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</si>
  <si>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</si>
  <si>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</si>
  <si>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</si>
  <si>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</si>
  <si>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PERFURATRIZ ROTATIVA SOBRE ESTEIRA, TORQUE MAXIMO 2500 KGM, POTENCIA 110 HP, MOTOR DIESEL - MATERIAIS NA OPERAÇÃO. AF_05/2017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</si>
  <si>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</si>
  <si>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</si>
  <si>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</si>
  <si>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</si>
  <si>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</si>
  <si>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</si>
  <si>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</si>
  <si>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</si>
  <si>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</si>
  <si>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</si>
  <si>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</si>
  <si>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</si>
  <si>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</si>
  <si>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</si>
  <si>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</si>
  <si>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</si>
  <si>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</si>
  <si>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</si>
  <si>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</si>
  <si>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</si>
  <si>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</si>
  <si>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</si>
  <si>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</si>
  <si>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</si>
  <si>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</si>
  <si>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</si>
  <si>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</si>
  <si>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</si>
  <si>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</si>
  <si>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</si>
  <si>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</si>
  <si>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</si>
  <si>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</si>
  <si>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</si>
  <si>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</si>
  <si>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</si>
  <si>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</si>
  <si>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</si>
  <si>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</si>
  <si>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</si>
  <si>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</si>
  <si>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</si>
  <si>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</si>
  <si>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</si>
  <si>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</si>
  <si>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</si>
  <si>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</si>
  <si>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</si>
  <si>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</si>
  <si>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</si>
  <si>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</si>
  <si>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</si>
  <si>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</si>
  <si>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</si>
  <si>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</si>
  <si>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</si>
  <si>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</si>
  <si>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</si>
  <si>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</si>
  <si>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</si>
  <si>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</si>
  <si>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</si>
  <si>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</si>
  <si>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</si>
  <si>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</si>
  <si>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</si>
  <si>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</si>
  <si>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</si>
  <si>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</si>
  <si>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</si>
  <si>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</si>
  <si>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</si>
  <si>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</si>
  <si>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</si>
  <si>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</si>
  <si>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</si>
  <si>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</si>
  <si>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</si>
  <si>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</si>
  <si>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</si>
  <si>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</si>
  <si>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</si>
  <si>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</si>
  <si>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</si>
  <si>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</si>
  <si>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</si>
  <si>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</si>
  <si>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</si>
  <si>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</si>
  <si>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</si>
  <si>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</si>
  <si>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</si>
  <si>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</si>
  <si>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</si>
  <si>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</si>
  <si>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</si>
  <si>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</si>
  <si>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</si>
  <si>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</si>
  <si>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</si>
  <si>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</si>
  <si>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</si>
  <si>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</si>
  <si>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</si>
  <si>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</si>
  <si>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</si>
  <si>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</si>
  <si>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</si>
  <si>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</si>
  <si>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</si>
  <si>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</si>
  <si>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</si>
  <si>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</si>
  <si>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</si>
  <si>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</si>
  <si>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</si>
  <si>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</si>
  <si>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</si>
  <si>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</si>
  <si>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</si>
  <si>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KG</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</si>
  <si>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</si>
  <si>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</si>
  <si>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</si>
  <si>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</si>
  <si>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</si>
  <si>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</si>
  <si>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</si>
  <si>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</si>
  <si>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</si>
  <si>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</si>
  <si>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</si>
  <si>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</si>
  <si>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</si>
  <si>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</si>
  <si>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</si>
  <si>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</si>
  <si>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</si>
  <si>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</si>
  <si>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</si>
  <si>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</si>
  <si>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</si>
  <si>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</si>
  <si>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</si>
  <si>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</si>
  <si>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</si>
  <si>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</si>
  <si>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</si>
  <si>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</si>
  <si>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</si>
  <si>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</si>
  <si>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</si>
  <si>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</si>
  <si>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</si>
  <si>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</si>
  <si>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</si>
  <si>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</si>
  <si>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</si>
  <si>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</si>
  <si>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</si>
  <si>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</si>
  <si>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</si>
  <si>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</si>
  <si>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</si>
  <si>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</si>
  <si>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</si>
  <si>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</si>
  <si>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</si>
  <si>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</si>
  <si>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</si>
  <si>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</si>
  <si>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M3</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</si>
  <si>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</si>
  <si>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</si>
  <si>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</si>
  <si>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</si>
  <si>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</si>
  <si>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</si>
  <si>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</si>
  <si>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</si>
  <si>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</si>
  <si>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</si>
  <si>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</si>
  <si>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</si>
  <si>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</si>
  <si>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</si>
  <si>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</si>
  <si>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</si>
  <si>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</si>
  <si>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</si>
  <si>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</si>
  <si>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</si>
  <si>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</si>
  <si>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</si>
  <si>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</si>
  <si>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</si>
  <si>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</si>
  <si>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</si>
  <si>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</si>
  <si>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</si>
  <si>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</si>
  <si>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</si>
  <si>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</si>
  <si>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</si>
  <si>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</si>
  <si>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</si>
  <si>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</si>
  <si>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</si>
  <si>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</si>
  <si>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</si>
  <si>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</si>
  <si>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</si>
  <si>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</si>
  <si>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</si>
  <si>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</si>
  <si>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</si>
  <si>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</si>
  <si>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</si>
  <si>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</si>
  <si>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</si>
  <si>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</si>
  <si>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</si>
  <si>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</si>
  <si>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</si>
  <si>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</si>
  <si>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</si>
  <si>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</si>
  <si>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</si>
  <si>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</si>
  <si>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</si>
  <si>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</si>
  <si>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</si>
  <si>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</si>
  <si>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</si>
  <si>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</si>
  <si>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</si>
  <si>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</si>
  <si>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</si>
  <si>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</si>
  <si>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</si>
  <si>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</si>
  <si>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</si>
  <si>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</si>
  <si>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</si>
  <si>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</si>
  <si>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</si>
  <si>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</si>
  <si>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</si>
  <si>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</si>
  <si>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</si>
  <si>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</si>
  <si>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</si>
  <si>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</si>
  <si>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</si>
  <si>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</si>
  <si>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</si>
  <si>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</si>
  <si>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</si>
  <si>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</si>
  <si>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</si>
  <si>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</si>
  <si>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</si>
  <si>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</si>
  <si>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</si>
  <si>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</si>
  <si>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</si>
  <si>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</si>
  <si>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</si>
  <si>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</si>
  <si>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</si>
  <si>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</si>
  <si>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</si>
  <si>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</si>
  <si>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</si>
  <si>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</si>
  <si>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</si>
  <si>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</si>
  <si>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</si>
  <si>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</si>
  <si>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</si>
  <si>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</si>
  <si>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</si>
  <si>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</si>
  <si>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</si>
  <si>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</si>
  <si>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</si>
  <si>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</si>
  <si>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</si>
  <si>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</si>
  <si>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</si>
  <si>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</si>
  <si>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</si>
  <si>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</si>
  <si>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</si>
  <si>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</si>
  <si>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</si>
  <si>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</si>
  <si>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</si>
  <si>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</si>
  <si>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</si>
  <si>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</si>
  <si>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</si>
  <si>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</si>
  <si>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</si>
  <si>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</si>
  <si>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</si>
  <si>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</si>
  <si>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</si>
  <si>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</si>
  <si>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</si>
  <si>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</si>
  <si>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</si>
  <si>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</si>
  <si>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</si>
  <si>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</si>
  <si>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</si>
  <si>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</si>
  <si>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</si>
  <si>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</si>
  <si>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</si>
  <si>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</si>
  <si>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</si>
  <si>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</si>
  <si>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</si>
  <si>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</si>
  <si>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</si>
  <si>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</si>
  <si>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</si>
  <si>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</si>
  <si>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</si>
  <si>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</si>
  <si>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</si>
  <si>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</si>
  <si>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</si>
  <si>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</si>
  <si>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</si>
  <si>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</si>
  <si>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</si>
  <si>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</si>
  <si>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</si>
  <si>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</si>
  <si>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</si>
  <si>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</si>
  <si>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</si>
  <si>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</si>
  <si>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</si>
  <si>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</si>
  <si>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</si>
  <si>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</si>
  <si>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</si>
  <si>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</si>
  <si>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</si>
  <si>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</si>
  <si>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</si>
  <si>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</si>
  <si>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</si>
  <si>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</si>
  <si>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</si>
  <si>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</si>
  <si>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</si>
  <si>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</si>
  <si>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</si>
  <si>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</si>
  <si>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</si>
  <si>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</si>
  <si>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</si>
  <si>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</si>
  <si>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</si>
  <si>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</si>
  <si>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</si>
  <si>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</si>
  <si>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</si>
  <si>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</si>
  <si>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</si>
  <si>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</si>
  <si>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</si>
  <si>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</si>
  <si>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</si>
  <si>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</si>
  <si>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</si>
  <si>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</si>
  <si>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</si>
  <si>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</si>
  <si>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</si>
  <si>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</si>
  <si>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</si>
  <si>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</si>
  <si>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</si>
  <si>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</si>
  <si>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</si>
  <si>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</si>
  <si>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</si>
  <si>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</si>
  <si>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</si>
  <si>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</si>
  <si>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</si>
  <si>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</si>
  <si>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</si>
  <si>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</si>
  <si>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</si>
  <si>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</si>
  <si>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</si>
  <si>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</si>
  <si>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</si>
  <si>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</si>
  <si>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</si>
  <si>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</si>
  <si>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</si>
  <si>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</si>
  <si>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</si>
  <si>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</si>
  <si>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</si>
  <si>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</si>
  <si>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</si>
  <si>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</si>
  <si>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</si>
  <si>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</si>
  <si>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</si>
  <si>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</si>
  <si>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</si>
  <si>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</si>
  <si>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</si>
  <si>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</si>
  <si>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</si>
  <si>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</si>
  <si>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</si>
  <si>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</si>
  <si>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</si>
  <si>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</si>
  <si>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</si>
  <si>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</si>
  <si>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</si>
  <si>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</si>
  <si>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</si>
  <si>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</si>
  <si>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</si>
  <si>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</si>
  <si>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</si>
  <si>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</si>
  <si>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</si>
  <si>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</si>
  <si>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</si>
  <si>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</si>
  <si>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</si>
  <si>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</si>
  <si>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</si>
  <si>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</si>
  <si>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</si>
  <si>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</si>
  <si>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</si>
  <si>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</si>
  <si>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</si>
  <si>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</si>
  <si>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</si>
  <si>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</si>
  <si>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</si>
  <si>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</si>
  <si>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</si>
  <si>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</si>
  <si>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</si>
  <si>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</si>
  <si>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</si>
  <si>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</si>
  <si>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</si>
  <si>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</si>
  <si>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</si>
  <si>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</si>
  <si>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</si>
  <si>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</si>
  <si>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</si>
  <si>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</si>
  <si>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</si>
  <si>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</si>
  <si>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</si>
  <si>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</si>
  <si>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</si>
  <si>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</si>
  <si>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</si>
  <si>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</si>
  <si>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</si>
  <si>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</si>
  <si>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</si>
  <si>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</si>
  <si>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</si>
  <si>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</si>
  <si>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</si>
  <si>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</si>
  <si>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</si>
  <si>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</si>
  <si>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</si>
  <si>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</si>
  <si>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</si>
  <si>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</si>
  <si>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</si>
  <si>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</si>
  <si>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</si>
  <si>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</si>
  <si>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</si>
  <si>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</si>
  <si>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</si>
  <si>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PORTA DE FERRO, DE ABRIR, TIPO GRADE COM CHAPA, COM GUARNIÇÕES. AF_12/2019</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</si>
  <si>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</si>
  <si>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</si>
  <si>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</si>
  <si>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</si>
  <si>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</si>
  <si>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</si>
  <si>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</si>
  <si>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</si>
  <si>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</si>
  <si>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</si>
  <si>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</si>
  <si>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</si>
  <si>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</si>
  <si>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</si>
  <si>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</si>
  <si>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</si>
  <si>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</si>
  <si>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</si>
  <si>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</si>
  <si>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</si>
  <si>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</si>
  <si>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</si>
  <si>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</si>
  <si>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</si>
  <si>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</si>
  <si>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</si>
  <si>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</si>
  <si>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</si>
  <si>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</si>
  <si>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</si>
  <si>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</si>
  <si>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</si>
  <si>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</si>
  <si>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</si>
  <si>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</si>
  <si>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</si>
  <si>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ALARGAMENTO DE BASE DE TUBULÃO A CÉU ABERTO, ESCAVAÇÃO MANUAL, CONCRETO FEITO EM OBRA E LANÇADO COM JERICA.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</si>
  <si>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</si>
  <si>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</si>
  <si>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</si>
  <si>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</si>
  <si>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</si>
  <si>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MECÂNICO DE ESTACA METÁLICA, PERFIL LAMINADO TIPO  H - FAMÍLIA 250. AF_05/2021</t>
  </si>
  <si>
    <t>ARRASAMENTO MECÂNICO DE ESTACA METÁLICA, PERFIL LAMINADO TIPO  H - FAMÍLIA 310. AF_05/2021</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</si>
  <si>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</si>
  <si>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</si>
  <si>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</si>
  <si>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</si>
  <si>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</si>
  <si>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</si>
  <si>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</si>
  <si>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</si>
  <si>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</si>
  <si>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</si>
  <si>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</si>
  <si>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</si>
  <si>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</si>
  <si>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</si>
  <si>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</si>
  <si>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</si>
  <si>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</si>
  <si>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</si>
  <si>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</si>
  <si>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</si>
  <si>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</si>
  <si>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</si>
  <si>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</si>
  <si>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</si>
  <si>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</si>
  <si>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</si>
  <si>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</si>
  <si>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</si>
  <si>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</si>
  <si>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</si>
  <si>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</si>
  <si>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</si>
  <si>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</si>
  <si>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</si>
  <si>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</si>
  <si>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</si>
  <si>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</si>
  <si>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</si>
  <si>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</si>
  <si>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</si>
  <si>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</si>
  <si>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</si>
  <si>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</si>
  <si>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</si>
  <si>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</si>
  <si>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</si>
  <si>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</si>
  <si>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</si>
  <si>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</si>
  <si>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</si>
  <si>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</si>
  <si>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</si>
  <si>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</si>
  <si>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</si>
  <si>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</si>
  <si>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</si>
  <si>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</si>
  <si>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</si>
  <si>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</si>
  <si>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</si>
  <si>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</si>
  <si>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</si>
  <si>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</si>
  <si>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</si>
  <si>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</si>
  <si>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</si>
  <si>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</si>
  <si>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</si>
  <si>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</si>
  <si>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</si>
  <si>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</si>
  <si>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</si>
  <si>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</si>
  <si>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</si>
  <si>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</si>
  <si>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</si>
  <si>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</si>
  <si>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</si>
  <si>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</si>
  <si>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</si>
  <si>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</si>
  <si>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</si>
  <si>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</si>
  <si>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</si>
  <si>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</si>
  <si>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</si>
  <si>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</si>
  <si>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</si>
  <si>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</si>
  <si>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</si>
  <si>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</si>
  <si>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</si>
  <si>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</si>
  <si>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</si>
  <si>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</si>
  <si>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</si>
  <si>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</si>
  <si>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</si>
  <si>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</si>
  <si>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</si>
  <si>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</si>
  <si>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</si>
  <si>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</si>
  <si>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</si>
  <si>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</si>
  <si>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</si>
  <si>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</si>
  <si>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</si>
  <si>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</si>
  <si>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</si>
  <si>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</si>
  <si>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</si>
  <si>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</si>
  <si>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</si>
  <si>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</si>
  <si>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</si>
  <si>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</si>
  <si>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</si>
  <si>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</si>
  <si>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</si>
  <si>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</si>
  <si>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</si>
  <si>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</si>
  <si>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</si>
  <si>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</si>
  <si>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</si>
  <si>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</si>
  <si>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</si>
  <si>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</si>
  <si>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</si>
  <si>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</si>
  <si>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</si>
  <si>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</si>
  <si>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</si>
  <si>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</si>
  <si>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</si>
  <si>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</si>
  <si>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</si>
  <si>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</si>
  <si>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</si>
  <si>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</si>
  <si>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</si>
  <si>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</si>
  <si>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</si>
  <si>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</si>
  <si>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</si>
  <si>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</si>
  <si>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</si>
  <si>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</si>
  <si>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</si>
  <si>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</si>
  <si>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</si>
  <si>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</si>
  <si>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</si>
  <si>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</si>
  <si>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</si>
  <si>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</si>
  <si>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</si>
  <si>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</si>
  <si>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</si>
  <si>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</si>
  <si>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</si>
  <si>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</si>
  <si>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</si>
  <si>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</si>
  <si>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</si>
  <si>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</si>
  <si>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</si>
  <si>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</si>
  <si>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</si>
  <si>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</si>
  <si>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</si>
  <si>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</si>
  <si>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</si>
  <si>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</si>
  <si>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</si>
  <si>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</si>
  <si>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</si>
  <si>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</si>
  <si>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</si>
  <si>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</si>
  <si>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</si>
  <si>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</si>
  <si>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</si>
  <si>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</si>
  <si>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</si>
  <si>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</si>
  <si>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</si>
  <si>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</si>
  <si>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</si>
  <si>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</si>
  <si>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</si>
  <si>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</si>
  <si>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</si>
  <si>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</si>
  <si>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</si>
  <si>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</si>
  <si>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</si>
  <si>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</si>
  <si>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</si>
  <si>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</si>
  <si>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</si>
  <si>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</si>
  <si>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</si>
  <si>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</si>
  <si>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</si>
  <si>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</si>
  <si>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</si>
  <si>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</si>
  <si>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</si>
  <si>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</si>
  <si>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</si>
  <si>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</si>
  <si>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</si>
  <si>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</si>
  <si>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</si>
  <si>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</si>
  <si>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</si>
  <si>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</si>
  <si>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</si>
  <si>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</si>
  <si>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</si>
  <si>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</si>
  <si>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</si>
  <si>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</si>
  <si>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</si>
  <si>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</si>
  <si>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</si>
  <si>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</si>
  <si>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</si>
  <si>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</si>
  <si>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</si>
  <si>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</si>
  <si>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</si>
  <si>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</si>
  <si>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</si>
  <si>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</si>
  <si>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</si>
  <si>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</si>
  <si>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</si>
  <si>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</si>
  <si>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</si>
  <si>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</si>
  <si>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</si>
  <si>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</si>
  <si>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</si>
  <si>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</si>
  <si>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</si>
  <si>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</si>
  <si>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</si>
  <si>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</si>
  <si>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</si>
  <si>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</si>
  <si>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</si>
  <si>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</si>
  <si>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</si>
  <si>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</si>
  <si>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</si>
  <si>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</si>
  <si>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</si>
  <si>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</si>
  <si>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</si>
  <si>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</si>
  <si>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</si>
  <si>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</si>
  <si>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</si>
  <si>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</si>
  <si>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</si>
  <si>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</si>
  <si>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</si>
  <si>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</si>
  <si>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</si>
  <si>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</si>
  <si>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</si>
  <si>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</si>
  <si>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</si>
  <si>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</si>
  <si>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</si>
  <si>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</si>
  <si>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</si>
  <si>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</si>
  <si>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</si>
  <si>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</si>
  <si>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</si>
  <si>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</si>
  <si>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</si>
  <si>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</si>
  <si>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</si>
  <si>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</si>
  <si>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</si>
  <si>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</si>
  <si>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</si>
  <si>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</si>
  <si>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</si>
  <si>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</si>
  <si>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</si>
  <si>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</si>
  <si>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</si>
  <si>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</si>
  <si>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</si>
  <si>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</si>
  <si>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</si>
  <si>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</si>
  <si>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</si>
  <si>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</si>
  <si>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</si>
  <si>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</si>
  <si>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</si>
  <si>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</si>
  <si>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</si>
  <si>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</si>
  <si>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</si>
  <si>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</si>
  <si>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</si>
  <si>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</si>
  <si>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</si>
  <si>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</si>
  <si>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</si>
  <si>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</si>
  <si>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</si>
  <si>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</si>
  <si>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</si>
  <si>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</si>
  <si>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</si>
  <si>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</si>
  <si>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</si>
  <si>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</si>
  <si>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</si>
  <si>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</si>
  <si>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</si>
  <si>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</si>
  <si>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</si>
  <si>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</si>
  <si>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</si>
  <si>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</si>
  <si>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</si>
  <si>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</si>
  <si>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</si>
  <si>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</si>
  <si>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</si>
  <si>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</si>
  <si>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</si>
  <si>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</si>
  <si>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</si>
  <si>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</si>
  <si>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</si>
  <si>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</si>
  <si>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</si>
  <si>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</si>
  <si>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</si>
  <si>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</si>
  <si>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</si>
  <si>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</si>
  <si>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</si>
  <si>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</si>
  <si>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</si>
  <si>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</si>
  <si>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</si>
  <si>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</si>
  <si>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</si>
  <si>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</si>
  <si>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</si>
  <si>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</si>
  <si>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</si>
  <si>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</si>
  <si>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</si>
  <si>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</si>
  <si>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</si>
  <si>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</si>
  <si>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</si>
  <si>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</si>
  <si>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</si>
  <si>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</si>
  <si>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</si>
  <si>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</si>
  <si>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</si>
  <si>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</si>
  <si>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</si>
  <si>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</si>
  <si>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</si>
  <si>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</si>
  <si>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</si>
  <si>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</si>
  <si>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</si>
  <si>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</si>
  <si>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</si>
  <si>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</si>
  <si>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</si>
  <si>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</si>
  <si>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SUBSTITUIÇÃO DE REATOR PARA ILUMINAÇÃO PÚBLICA (NÃO INCLUI FORNECIMENTO).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</si>
  <si>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</si>
  <si>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</si>
  <si>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</si>
  <si>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</si>
  <si>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SUBSTITUIÇÃO DE LÂMPADA PARA ILUMINAÇÃO PÚBLICA (NÃO INCLUI FORNECIMENTO).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</si>
  <si>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</si>
  <si>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</si>
  <si>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</si>
  <si>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</si>
  <si>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</si>
  <si>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</si>
  <si>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</si>
  <si>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</si>
  <si>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</si>
  <si>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</si>
  <si>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</si>
  <si>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</si>
  <si>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</si>
  <si>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</si>
  <si>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</si>
  <si>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</si>
  <si>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</si>
  <si>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</si>
  <si>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</si>
  <si>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</si>
  <si>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</si>
  <si>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</si>
  <si>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</si>
  <si>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</si>
  <si>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</si>
  <si>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</si>
  <si>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</si>
  <si>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</si>
  <si>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</si>
  <si>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</si>
  <si>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</si>
  <si>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</si>
  <si>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</si>
  <si>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</si>
  <si>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</si>
  <si>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</si>
  <si>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</si>
  <si>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</si>
  <si>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</si>
  <si>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</si>
  <si>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</si>
  <si>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</si>
  <si>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</si>
  <si>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</si>
  <si>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</si>
  <si>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</si>
  <si>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</si>
  <si>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</si>
  <si>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</si>
  <si>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</si>
  <si>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</si>
  <si>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</si>
  <si>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</si>
  <si>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</si>
  <si>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</si>
  <si>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</si>
  <si>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</si>
  <si>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</si>
  <si>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</si>
  <si>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</si>
  <si>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</si>
  <si>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</si>
  <si>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</si>
  <si>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</si>
  <si>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</si>
  <si>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</si>
  <si>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</si>
  <si>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</si>
  <si>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</si>
  <si>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</si>
  <si>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</si>
  <si>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</si>
  <si>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</si>
  <si>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</si>
  <si>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</si>
  <si>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</si>
  <si>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</si>
  <si>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</si>
  <si>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</si>
  <si>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</si>
  <si>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</si>
  <si>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</si>
  <si>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</si>
  <si>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</si>
  <si>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</si>
  <si>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</si>
  <si>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</si>
  <si>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</si>
  <si>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</si>
  <si>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</si>
  <si>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</si>
  <si>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</si>
  <si>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</si>
  <si>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</si>
  <si>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</si>
  <si>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</si>
  <si>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</si>
  <si>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</si>
  <si>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</si>
  <si>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</si>
  <si>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</si>
  <si>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</si>
  <si>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</si>
  <si>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</si>
  <si>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</si>
  <si>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</si>
  <si>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</si>
  <si>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</si>
  <si>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</si>
  <si>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</si>
  <si>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</si>
  <si>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</si>
  <si>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</si>
  <si>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</si>
  <si>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</si>
  <si>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</si>
  <si>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</si>
  <si>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</si>
  <si>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</si>
  <si>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</si>
  <si>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</si>
  <si>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</si>
  <si>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</si>
  <si>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</si>
  <si>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</si>
  <si>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</si>
  <si>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</si>
  <si>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</si>
  <si>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</si>
  <si>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</si>
  <si>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</si>
  <si>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</si>
  <si>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</si>
  <si>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</si>
  <si>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</si>
  <si>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</si>
  <si>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</si>
  <si>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</si>
  <si>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</si>
  <si>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</si>
  <si>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</si>
  <si>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</si>
  <si>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</si>
  <si>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</si>
  <si>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</si>
  <si>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</si>
  <si>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</si>
  <si>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</si>
  <si>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</si>
  <si>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</si>
  <si>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</si>
  <si>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</si>
  <si>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</si>
  <si>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</si>
  <si>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</si>
  <si>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</si>
  <si>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</si>
  <si>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</si>
  <si>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</si>
  <si>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</si>
  <si>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</si>
  <si>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</si>
  <si>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</si>
  <si>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</si>
  <si>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</si>
  <si>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</si>
  <si>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</si>
  <si>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</si>
  <si>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</si>
  <si>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</si>
  <si>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</si>
  <si>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</si>
  <si>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</si>
  <si>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</si>
  <si>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</si>
  <si>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</si>
  <si>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</si>
  <si>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</si>
  <si>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</si>
  <si>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</si>
  <si>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</si>
  <si>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</si>
  <si>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</si>
  <si>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</si>
  <si>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</si>
  <si>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</si>
  <si>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</si>
  <si>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</si>
  <si>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</si>
  <si>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</si>
  <si>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</si>
  <si>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</si>
  <si>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</si>
  <si>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</si>
  <si>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</si>
  <si>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</si>
  <si>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</si>
  <si>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</si>
  <si>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</si>
  <si>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</si>
  <si>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LUVA DE CORRER, PVC, SOLDÁVEL, DN 25MM, INSTALADO EM RAMAL OU SUB-RAMAL DE ÁGUA - FORNECIMENTO E INSTALAÇÃO. AF_12/2014</t>
  </si>
  <si>
    <t>LUVA DE CORRER, CPVC, SOLDÁVEL, DN 22MM, INSTALADO EM RAMAL DE DISTRIBUIÇÃO DE ÁGUA   FORNECIMENTO E INSTALAÇÃO. AF_12/2014</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</si>
  <si>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</si>
  <si>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</si>
  <si>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</si>
  <si>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</si>
  <si>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</si>
  <si>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</si>
  <si>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</si>
  <si>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</si>
  <si>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</si>
  <si>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</si>
  <si>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</si>
  <si>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</si>
  <si>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</si>
  <si>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</si>
  <si>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</si>
  <si>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</si>
  <si>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</si>
  <si>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</si>
  <si>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</si>
  <si>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</si>
  <si>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</si>
  <si>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</si>
  <si>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</si>
  <si>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</si>
  <si>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</si>
  <si>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</si>
  <si>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</si>
  <si>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</si>
  <si>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</si>
  <si>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</si>
  <si>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</si>
  <si>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</si>
  <si>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</si>
  <si>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</si>
  <si>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</si>
  <si>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</si>
  <si>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</si>
  <si>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</si>
  <si>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</si>
  <si>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</si>
  <si>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</si>
  <si>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</si>
  <si>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</si>
  <si>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</si>
  <si>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</si>
  <si>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</si>
  <si>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</si>
  <si>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</si>
  <si>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</si>
  <si>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</si>
  <si>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</si>
  <si>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</si>
  <si>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</si>
  <si>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</si>
  <si>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</si>
  <si>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</si>
  <si>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</si>
  <si>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</si>
  <si>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</si>
  <si>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</si>
  <si>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</si>
  <si>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</si>
  <si>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</si>
  <si>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</si>
  <si>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</si>
  <si>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</si>
  <si>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</si>
  <si>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</si>
  <si>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</si>
  <si>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</si>
  <si>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</si>
  <si>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</si>
  <si>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</si>
  <si>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</si>
  <si>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</si>
  <si>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</si>
  <si>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</si>
  <si>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</si>
  <si>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</si>
  <si>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</si>
  <si>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</si>
  <si>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</si>
  <si>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</si>
  <si>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</si>
  <si>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</si>
  <si>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</si>
  <si>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</si>
  <si>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</si>
  <si>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</si>
  <si>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</si>
  <si>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</si>
  <si>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</si>
  <si>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</si>
  <si>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</si>
  <si>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</si>
  <si>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</si>
  <si>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</si>
  <si>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</si>
  <si>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</si>
  <si>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</si>
  <si>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</si>
  <si>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</si>
  <si>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</si>
  <si>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</si>
  <si>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</si>
  <si>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</si>
  <si>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</si>
  <si>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</si>
  <si>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</si>
  <si>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</si>
  <si>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</si>
  <si>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</si>
  <si>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</si>
  <si>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</si>
  <si>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</si>
  <si>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</si>
  <si>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</si>
  <si>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</si>
  <si>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</si>
  <si>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</si>
  <si>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</si>
  <si>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</si>
  <si>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</si>
  <si>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</si>
  <si>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</si>
  <si>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</si>
  <si>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</si>
  <si>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</si>
  <si>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</si>
  <si>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</si>
  <si>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</si>
  <si>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</si>
  <si>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</si>
  <si>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</si>
  <si>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</si>
  <si>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</si>
  <si>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</si>
  <si>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</si>
  <si>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</si>
  <si>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</si>
  <si>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</si>
  <si>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</si>
  <si>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</si>
  <si>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</si>
  <si>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</si>
  <si>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</si>
  <si>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</si>
  <si>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</si>
  <si>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</si>
  <si>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</si>
  <si>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</si>
  <si>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</si>
  <si>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</si>
  <si>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</si>
  <si>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</si>
  <si>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</si>
  <si>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</si>
  <si>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</si>
  <si>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</si>
  <si>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</si>
  <si>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</si>
  <si>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</si>
  <si>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</si>
  <si>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</si>
  <si>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</si>
  <si>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</si>
  <si>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</si>
  <si>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</si>
  <si>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</si>
  <si>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</si>
  <si>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</si>
  <si>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</si>
  <si>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</si>
  <si>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</si>
  <si>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</si>
  <si>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</si>
  <si>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</si>
  <si>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</si>
  <si>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</si>
  <si>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</si>
  <si>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</si>
  <si>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</si>
  <si>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</si>
  <si>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</si>
  <si>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</si>
  <si>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</si>
  <si>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</si>
  <si>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</si>
  <si>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</si>
  <si>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</si>
  <si>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</si>
  <si>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</si>
  <si>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</si>
  <si>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</si>
  <si>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</si>
  <si>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</si>
  <si>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</si>
  <si>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</si>
  <si>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</si>
  <si>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</si>
  <si>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</si>
  <si>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</si>
  <si>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</si>
  <si>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</si>
  <si>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</si>
  <si>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</si>
  <si>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</si>
  <si>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</si>
  <si>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</si>
  <si>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</si>
  <si>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</si>
  <si>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</si>
  <si>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</si>
  <si>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</si>
  <si>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</si>
  <si>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</si>
  <si>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</si>
  <si>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</si>
  <si>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</si>
  <si>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</si>
  <si>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</si>
  <si>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</si>
  <si>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</si>
  <si>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</si>
  <si>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</si>
  <si>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</si>
  <si>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</si>
  <si>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</si>
  <si>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</si>
  <si>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</si>
  <si>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</si>
  <si>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</si>
  <si>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</si>
  <si>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</si>
  <si>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</si>
  <si>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</si>
  <si>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</si>
  <si>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</si>
  <si>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</si>
  <si>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</si>
  <si>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</si>
  <si>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</si>
  <si>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</si>
  <si>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</si>
  <si>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</si>
  <si>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</si>
  <si>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</si>
  <si>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</si>
  <si>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</si>
  <si>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</si>
  <si>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</si>
  <si>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</si>
  <si>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</si>
  <si>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</si>
  <si>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</si>
  <si>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</si>
  <si>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</si>
  <si>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</si>
  <si>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</si>
  <si>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</si>
  <si>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</si>
  <si>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</si>
  <si>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</si>
  <si>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</si>
  <si>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</si>
  <si>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</si>
  <si>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</si>
  <si>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</si>
  <si>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</si>
  <si>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</si>
  <si>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</si>
  <si>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</si>
  <si>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</si>
  <si>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</si>
  <si>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</si>
  <si>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</si>
  <si>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</si>
  <si>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</si>
  <si>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</si>
  <si>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</si>
  <si>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</si>
  <si>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</si>
  <si>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</si>
  <si>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</si>
  <si>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</si>
  <si>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</si>
  <si>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</si>
  <si>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</si>
  <si>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</si>
  <si>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</si>
  <si>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</si>
  <si>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</si>
  <si>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</si>
  <si>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</si>
  <si>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</si>
  <si>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</si>
  <si>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</si>
  <si>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</si>
  <si>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</si>
  <si>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</si>
  <si>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</si>
  <si>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</si>
  <si>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</si>
  <si>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</si>
  <si>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</si>
  <si>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</si>
  <si>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</si>
  <si>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</si>
  <si>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</si>
  <si>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</si>
  <si>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</si>
  <si>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SIFÃO DO TIPO FLEXÍVEL EM PVC 1  X 1.1/2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</si>
  <si>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</si>
  <si>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</si>
  <si>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</si>
  <si>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</si>
  <si>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</si>
  <si>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</si>
  <si>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</si>
  <si>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</si>
  <si>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</si>
  <si>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</si>
  <si>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</si>
  <si>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</si>
  <si>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</si>
  <si>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</si>
  <si>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APARELHO MISTURADOR DE MESA PARA PIA DE COZINHA, PADRÃO MÉDIO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</si>
  <si>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</si>
  <si>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</si>
  <si>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</si>
  <si>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</si>
  <si>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</si>
  <si>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</si>
  <si>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</si>
  <si>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</si>
  <si>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</si>
  <si>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</si>
  <si>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</si>
  <si>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</si>
  <si>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</si>
  <si>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</si>
  <si>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</si>
  <si>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</si>
  <si>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</si>
  <si>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</si>
  <si>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</si>
  <si>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</si>
  <si>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</si>
  <si>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</si>
  <si>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</si>
  <si>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</si>
  <si>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</si>
  <si>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</si>
  <si>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</si>
  <si>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</si>
  <si>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</si>
  <si>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</si>
  <si>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</si>
  <si>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</si>
  <si>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</si>
  <si>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</si>
  <si>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</si>
  <si>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</si>
  <si>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</si>
  <si>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</si>
  <si>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</si>
  <si>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</si>
  <si>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</si>
  <si>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</si>
  <si>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</si>
  <si>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</si>
  <si>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</si>
  <si>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</si>
  <si>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</si>
  <si>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</si>
  <si>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</si>
  <si>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</si>
  <si>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</si>
  <si>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</si>
  <si>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</si>
  <si>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</si>
  <si>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</si>
  <si>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</si>
  <si>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</si>
  <si>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</si>
  <si>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</si>
  <si>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</si>
  <si>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</si>
  <si>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</si>
  <si>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</si>
  <si>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</si>
  <si>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</si>
  <si>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</si>
  <si>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</si>
  <si>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</si>
  <si>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</si>
  <si>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</si>
  <si>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</si>
  <si>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</si>
  <si>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</si>
  <si>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</si>
  <si>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</si>
  <si>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</si>
  <si>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</si>
  <si>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</si>
  <si>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</si>
  <si>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</si>
  <si>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</si>
  <si>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</si>
  <si>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</si>
  <si>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</si>
  <si>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</si>
  <si>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</si>
  <si>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</si>
  <si>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</si>
  <si>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</si>
  <si>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</si>
  <si>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</si>
  <si>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</si>
  <si>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</si>
  <si>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</si>
  <si>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</si>
  <si>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</si>
  <si>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</si>
  <si>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</si>
  <si>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</si>
  <si>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</si>
  <si>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</si>
  <si>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</si>
  <si>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</si>
  <si>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</si>
  <si>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</si>
  <si>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</si>
  <si>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</si>
  <si>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</si>
  <si>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</si>
  <si>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</si>
  <si>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</si>
  <si>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</si>
  <si>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</si>
  <si>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</si>
  <si>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</si>
  <si>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</si>
  <si>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</si>
  <si>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</si>
  <si>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</si>
  <si>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</si>
  <si>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</si>
  <si>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</si>
  <si>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</si>
  <si>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</si>
  <si>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</si>
  <si>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</si>
  <si>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</si>
  <si>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</si>
  <si>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</si>
  <si>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</si>
  <si>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</si>
  <si>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</si>
  <si>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</si>
  <si>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</si>
  <si>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</si>
  <si>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</si>
  <si>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</si>
  <si>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</si>
  <si>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</si>
  <si>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</si>
  <si>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</si>
  <si>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</si>
  <si>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</si>
  <si>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</si>
  <si>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</si>
  <si>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</si>
  <si>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</si>
  <si>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</si>
  <si>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</si>
  <si>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</si>
  <si>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</si>
  <si>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</si>
  <si>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</si>
  <si>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</si>
  <si>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</si>
  <si>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</si>
  <si>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</si>
  <si>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</si>
  <si>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</si>
  <si>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</si>
  <si>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</si>
  <si>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</si>
  <si>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</si>
  <si>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</si>
  <si>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</si>
  <si>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</si>
  <si>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</si>
  <si>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</si>
  <si>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</si>
  <si>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</si>
  <si>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</si>
  <si>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</si>
  <si>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</si>
  <si>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</si>
  <si>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</si>
  <si>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</si>
  <si>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</si>
  <si>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</si>
  <si>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</si>
  <si>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</si>
  <si>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</si>
  <si>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</si>
  <si>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</si>
  <si>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</si>
  <si>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</si>
  <si>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</si>
  <si>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</si>
  <si>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</si>
  <si>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</si>
  <si>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</si>
  <si>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</si>
  <si>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</si>
  <si>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</si>
  <si>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</si>
  <si>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</si>
  <si>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</si>
  <si>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</si>
  <si>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</si>
  <si>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</si>
  <si>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</si>
  <si>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</si>
  <si>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</si>
  <si>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</si>
  <si>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</si>
  <si>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</si>
  <si>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</si>
  <si>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</si>
  <si>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</si>
  <si>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</si>
  <si>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</si>
  <si>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</si>
  <si>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</si>
  <si>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</si>
  <si>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</si>
  <si>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</si>
  <si>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</si>
  <si>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</si>
  <si>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</si>
  <si>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</si>
  <si>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</si>
  <si>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</si>
  <si>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</si>
  <si>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</si>
  <si>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</si>
  <si>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</si>
  <si>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</si>
  <si>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</si>
  <si>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</si>
  <si>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</si>
  <si>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</si>
  <si>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</si>
  <si>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</si>
  <si>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</si>
  <si>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</si>
  <si>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</si>
  <si>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</si>
  <si>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</si>
  <si>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</si>
  <si>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</si>
  <si>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</si>
  <si>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</si>
  <si>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</si>
  <si>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</si>
  <si>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</si>
  <si>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</si>
  <si>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</si>
  <si>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</si>
  <si>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</si>
  <si>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</si>
  <si>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</si>
  <si>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</si>
  <si>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</si>
  <si>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</si>
  <si>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</si>
  <si>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</si>
  <si>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</si>
  <si>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</si>
  <si>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</si>
  <si>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</si>
  <si>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</si>
  <si>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</si>
  <si>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</si>
  <si>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</si>
  <si>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</si>
  <si>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</si>
  <si>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</si>
  <si>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</si>
  <si>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</si>
  <si>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</si>
  <si>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</si>
  <si>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</si>
  <si>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</si>
  <si>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</si>
  <si>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</si>
  <si>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</si>
  <si>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</si>
  <si>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</si>
  <si>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</si>
  <si>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</si>
  <si>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</si>
  <si>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</si>
  <si>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</si>
  <si>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</si>
  <si>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</si>
  <si>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</si>
  <si>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</si>
  <si>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</si>
  <si>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</si>
  <si>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</si>
  <si>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</si>
  <si>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</si>
  <si>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</si>
  <si>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</si>
  <si>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</si>
  <si>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</si>
  <si>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T</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</si>
  <si>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</si>
  <si>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</si>
  <si>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</si>
  <si>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</si>
  <si>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</si>
  <si>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</si>
  <si>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</si>
  <si>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</si>
  <si>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</si>
  <si>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</si>
  <si>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</si>
  <si>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</si>
  <si>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</si>
  <si>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</si>
  <si>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</si>
  <si>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</si>
  <si>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</si>
  <si>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</si>
  <si>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</si>
  <si>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</si>
  <si>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</si>
  <si>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</si>
  <si>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</si>
  <si>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</si>
  <si>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</si>
  <si>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</si>
  <si>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</si>
  <si>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</si>
  <si>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</si>
  <si>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</si>
  <si>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</si>
  <si>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</si>
  <si>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</si>
  <si>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</si>
  <si>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</si>
  <si>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</si>
  <si>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</si>
  <si>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</si>
  <si>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</si>
  <si>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</si>
  <si>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</si>
  <si>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</si>
  <si>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</si>
  <si>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</si>
  <si>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</si>
  <si>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</si>
  <si>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</si>
  <si>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</si>
  <si>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</si>
  <si>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</si>
  <si>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</si>
  <si>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</si>
  <si>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</si>
  <si>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</si>
  <si>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</si>
  <si>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</si>
  <si>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</si>
  <si>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</si>
  <si>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</si>
  <si>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</si>
  <si>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</si>
  <si>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</si>
  <si>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</si>
  <si>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</si>
  <si>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</si>
  <si>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</si>
  <si>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</si>
  <si>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</si>
  <si>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</si>
  <si>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</si>
  <si>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</si>
  <si>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</si>
  <si>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</si>
  <si>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</si>
  <si>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</si>
  <si>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</si>
  <si>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</si>
  <si>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</si>
  <si>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</si>
  <si>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</si>
  <si>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</si>
  <si>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</si>
  <si>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</si>
  <si>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</si>
  <si>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</si>
  <si>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</si>
  <si>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</si>
  <si>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</si>
  <si>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</si>
  <si>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</si>
  <si>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</si>
  <si>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</si>
  <si>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</si>
  <si>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</si>
  <si>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</si>
  <si>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</si>
  <si>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</si>
  <si>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</si>
  <si>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</si>
  <si>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</si>
  <si>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</si>
  <si>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</si>
  <si>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</si>
  <si>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</si>
  <si>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</si>
  <si>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</si>
  <si>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</si>
  <si>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</si>
  <si>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</si>
  <si>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</si>
  <si>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</si>
  <si>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</si>
  <si>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</si>
  <si>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</si>
  <si>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</si>
  <si>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</si>
  <si>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</si>
  <si>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</si>
  <si>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</si>
  <si>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</si>
  <si>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</si>
  <si>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</si>
  <si>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</si>
  <si>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</si>
  <si>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</si>
  <si>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</si>
  <si>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</si>
  <si>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</si>
  <si>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</si>
  <si>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</si>
  <si>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</si>
  <si>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</si>
  <si>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</si>
  <si>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</si>
  <si>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</si>
  <si>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</si>
  <si>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</si>
  <si>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</si>
  <si>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</si>
  <si>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</si>
  <si>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</si>
  <si>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</si>
  <si>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</si>
  <si>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</si>
  <si>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</si>
  <si>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</si>
  <si>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</si>
  <si>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</si>
  <si>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</si>
  <si>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</si>
  <si>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</si>
  <si>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</si>
  <si>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</si>
  <si>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</si>
  <si>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</si>
  <si>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</si>
  <si>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</si>
  <si>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</si>
  <si>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</si>
  <si>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</si>
  <si>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</si>
  <si>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</si>
  <si>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</si>
  <si>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</si>
  <si>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</si>
  <si>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</si>
  <si>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RODAPÉ BORRACHA LISO, ALTURA = 7CM, ESPESSURA = 2 MM, PARA ARGAMASSA. AF_09/2020</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</si>
  <si>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</si>
  <si>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</si>
  <si>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</si>
  <si>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</si>
  <si>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</si>
  <si>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</si>
  <si>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</si>
  <si>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</si>
  <si>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</si>
  <si>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</si>
  <si>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</si>
  <si>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</si>
  <si>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</si>
  <si>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</si>
  <si>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</si>
  <si>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</si>
  <si>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</si>
  <si>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</si>
  <si>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</si>
  <si>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</si>
  <si>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</si>
  <si>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</si>
  <si>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</si>
  <si>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</si>
  <si>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</si>
  <si>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</si>
  <si>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</si>
  <si>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</si>
  <si>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</si>
  <si>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</si>
  <si>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</si>
  <si>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</si>
  <si>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</si>
  <si>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</si>
  <si>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</si>
  <si>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</si>
  <si>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</si>
  <si>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</si>
  <si>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</si>
  <si>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</si>
  <si>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</si>
  <si>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</si>
  <si>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</si>
  <si>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</si>
  <si>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</si>
  <si>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</si>
  <si>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</si>
  <si>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</si>
  <si>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</si>
  <si>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</si>
  <si>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</si>
  <si>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</si>
  <si>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</si>
  <si>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</si>
  <si>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</si>
  <si>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</si>
  <si>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</si>
  <si>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</si>
  <si>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</si>
  <si>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</si>
  <si>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</si>
  <si>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</si>
  <si>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</si>
  <si>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</si>
  <si>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</si>
  <si>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</si>
  <si>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</si>
  <si>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</si>
  <si>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</si>
  <si>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</si>
  <si>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</si>
  <si>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</si>
  <si>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</si>
  <si>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</si>
  <si>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</si>
  <si>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</si>
  <si>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</si>
  <si>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</si>
  <si>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</si>
  <si>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</si>
  <si>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</si>
  <si>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</si>
  <si>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</si>
  <si>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</si>
  <si>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</si>
  <si>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</si>
  <si>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</si>
  <si>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</si>
  <si>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</si>
  <si>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</si>
  <si>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</si>
  <si>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</si>
  <si>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</si>
  <si>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</si>
  <si>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</si>
  <si>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</si>
  <si>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</si>
  <si>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</si>
  <si>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</si>
  <si>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</si>
  <si>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</si>
  <si>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</si>
  <si>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</si>
  <si>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</si>
  <si>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</si>
  <si>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</si>
  <si>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</si>
  <si>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</si>
  <si>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</si>
  <si>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</si>
  <si>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</si>
  <si>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</si>
  <si>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</si>
  <si>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</si>
  <si>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</si>
  <si>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</si>
  <si>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</si>
  <si>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</si>
  <si>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</si>
  <si>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</si>
  <si>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</si>
  <si>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</si>
  <si>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</si>
  <si>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</si>
  <si>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</si>
  <si>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</si>
  <si>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</si>
  <si>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</si>
  <si>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</si>
  <si>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</si>
  <si>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</si>
  <si>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</si>
  <si>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</si>
  <si>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</si>
  <si>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</si>
  <si>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</si>
  <si>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</si>
  <si>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</si>
  <si>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</si>
  <si>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</si>
  <si>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</si>
  <si>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</si>
  <si>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</si>
  <si>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</si>
  <si>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</si>
  <si>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</si>
  <si>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</si>
  <si>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</si>
  <si>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</si>
  <si>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</si>
  <si>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</si>
  <si>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</si>
  <si>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</si>
  <si>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</si>
  <si>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</si>
  <si>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</si>
  <si>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</si>
  <si>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</si>
  <si>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</si>
  <si>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</si>
  <si>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</si>
  <si>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</si>
  <si>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</si>
  <si>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</si>
  <si>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</si>
  <si>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</si>
  <si>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</si>
  <si>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</si>
  <si>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</si>
  <si>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</si>
  <si>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</si>
  <si>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</si>
  <si>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</si>
  <si>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</si>
  <si>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</si>
  <si>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</si>
  <si>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</si>
  <si>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</si>
  <si>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</si>
  <si>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</si>
  <si>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</si>
  <si>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</si>
  <si>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</si>
  <si>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</si>
  <si>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</si>
  <si>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</si>
  <si>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</si>
  <si>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</si>
  <si>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</si>
  <si>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</si>
  <si>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</si>
  <si>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</si>
  <si>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</si>
  <si>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</si>
  <si>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</si>
  <si>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</si>
  <si>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</si>
  <si>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</si>
  <si>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</si>
  <si>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</si>
  <si>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</si>
  <si>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</si>
  <si>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</si>
  <si>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</si>
  <si>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</si>
  <si>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</si>
  <si>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</si>
  <si>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</si>
  <si>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</si>
  <si>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</si>
  <si>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</si>
  <si>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</si>
  <si>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</si>
  <si>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</si>
  <si>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</si>
  <si>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</si>
  <si>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</si>
  <si>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</si>
  <si>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</si>
  <si>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</si>
  <si>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</si>
  <si>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</si>
  <si>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</si>
  <si>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</si>
  <si>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</si>
  <si>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</si>
  <si>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</si>
  <si>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</si>
  <si>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</si>
  <si>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</si>
  <si>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</si>
  <si>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</si>
  <si>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</si>
  <si>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</si>
  <si>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</si>
  <si>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</si>
  <si>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</si>
  <si>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</si>
  <si>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</si>
  <si>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</si>
  <si>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</si>
  <si>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</si>
  <si>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</si>
  <si>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</si>
  <si>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</si>
  <si>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</si>
  <si>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</si>
  <si>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</si>
  <si>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</si>
  <si>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</si>
  <si>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</si>
  <si>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</si>
  <si>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</si>
  <si>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</si>
  <si>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</si>
  <si>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</si>
  <si>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</si>
  <si>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</si>
  <si>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</si>
  <si>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</si>
  <si>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</si>
  <si>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</si>
  <si>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</si>
  <si>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</si>
  <si>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</si>
  <si>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</si>
  <si>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</si>
  <si>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</si>
  <si>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</si>
  <si>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</si>
  <si>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SERVIÇOS TÉCNICOS ESPECIALIZADOS PARA ACOMPANHAMENTO DE EXECUÇÃO DE FUNDAÇÕES PROFUNDAS E ESTRUTURAS DE CONTENÇÃO</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</si>
  <si>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</si>
  <si>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</si>
  <si>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</si>
  <si>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</si>
  <si>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</si>
  <si>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</si>
  <si>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</si>
  <si>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</si>
  <si>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</si>
  <si>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</si>
  <si>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</si>
  <si>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</si>
  <si>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</si>
  <si>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</si>
  <si>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</si>
  <si>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</si>
  <si>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</si>
  <si>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</si>
  <si>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</si>
  <si>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</si>
  <si>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</si>
  <si>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</si>
  <si>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</si>
  <si>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</si>
  <si>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</si>
  <si>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</si>
  <si>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</si>
  <si>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</si>
  <si>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</si>
  <si>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</si>
  <si>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</si>
  <si>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</si>
  <si>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</si>
  <si>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</si>
  <si>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</si>
  <si>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</si>
  <si>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</si>
  <si>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</si>
  <si>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</si>
  <si>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</si>
  <si>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</si>
  <si>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</si>
  <si>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</si>
  <si>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</si>
  <si>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</si>
  <si>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</si>
  <si>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</si>
  <si>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</si>
  <si>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</si>
  <si>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</si>
  <si>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</si>
  <si>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</si>
  <si>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</si>
  <si>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</si>
  <si>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</si>
  <si>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</si>
  <si>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</si>
  <si>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</si>
  <si>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</si>
  <si>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</si>
  <si>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</si>
  <si>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</si>
  <si>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</si>
  <si>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</si>
  <si>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</si>
  <si>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</si>
  <si>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</si>
  <si>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</si>
  <si>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</si>
  <si>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</si>
  <si>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</si>
  <si>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</si>
  <si>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</si>
  <si>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</si>
  <si>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</si>
  <si>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</si>
  <si>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</si>
  <si>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</si>
  <si>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</si>
  <si>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</si>
  <si>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</si>
  <si>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</si>
  <si>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</si>
  <si>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</si>
  <si>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</si>
  <si>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</si>
  <si>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</si>
  <si>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</si>
  <si>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</si>
  <si>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</si>
  <si>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</si>
  <si>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</si>
  <si>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</si>
  <si>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</si>
  <si>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</si>
  <si>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</si>
  <si>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</si>
  <si>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</si>
  <si>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</si>
  <si>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</si>
  <si>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</si>
  <si>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</si>
  <si>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</si>
  <si>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</si>
  <si>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</si>
  <si>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</si>
  <si>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</si>
  <si>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</si>
  <si>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</si>
  <si>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</si>
  <si>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</si>
  <si>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</si>
  <si>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</si>
  <si>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</si>
  <si>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</si>
  <si>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</si>
  <si>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</si>
  <si>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</si>
  <si>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</si>
  <si>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</si>
  <si>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</si>
  <si>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</si>
  <si>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</si>
  <si>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</si>
  <si>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</si>
  <si>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</si>
  <si>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</si>
  <si>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</si>
  <si>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</si>
  <si>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</si>
  <si>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</si>
  <si>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</si>
  <si>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</si>
  <si>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</si>
  <si>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</si>
  <si>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</si>
  <si>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</si>
  <si>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</si>
  <si>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</si>
  <si>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</si>
  <si>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</si>
  <si>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</si>
  <si>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</si>
  <si>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</si>
  <si>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</si>
  <si>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</si>
  <si>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</si>
  <si>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</si>
  <si>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</si>
  <si>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</si>
  <si>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</si>
  <si>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</si>
  <si>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</si>
  <si>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</si>
  <si>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</si>
  <si>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</si>
  <si>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</si>
  <si>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</si>
  <si>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</si>
  <si>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</si>
  <si>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</si>
  <si>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</si>
  <si>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</si>
  <si>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</si>
  <si>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</si>
  <si>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</si>
  <si>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</si>
  <si>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</si>
  <si>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</si>
  <si>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</si>
  <si>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</si>
  <si>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</si>
  <si>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</si>
  <si>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</si>
  <si>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</si>
  <si>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</si>
  <si>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</si>
  <si>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</si>
  <si>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</si>
  <si>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</si>
  <si>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</si>
  <si>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</si>
  <si>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</si>
  <si>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</si>
  <si>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</si>
  <si>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</si>
  <si>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</si>
  <si>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</si>
  <si>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</si>
  <si>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</si>
  <si>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</si>
  <si>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</si>
  <si>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</si>
  <si>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</si>
  <si>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</si>
  <si>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</si>
  <si>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</si>
  <si>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</si>
  <si>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</si>
  <si>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</si>
  <si>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</si>
  <si>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</si>
  <si>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</si>
  <si>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</si>
  <si>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</si>
  <si>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</si>
  <si>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</si>
  <si>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</si>
  <si>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</si>
  <si>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</si>
  <si>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</si>
  <si>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</si>
  <si>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</si>
  <si>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</si>
  <si>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</si>
  <si>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</si>
  <si>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</si>
  <si>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</si>
  <si>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</si>
  <si>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</si>
  <si>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</si>
  <si>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</si>
  <si>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</si>
  <si>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</si>
  <si>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</si>
  <si>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</si>
  <si>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</si>
  <si>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</si>
  <si>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</si>
  <si>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</si>
  <si>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</si>
  <si>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ESCRITORIO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</si>
  <si>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</si>
  <si>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</si>
  <si>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</si>
  <si>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</si>
  <si>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</si>
  <si>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</si>
  <si>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</si>
  <si>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</si>
  <si>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</si>
  <si>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</si>
  <si>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</si>
  <si>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</si>
  <si>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</si>
  <si>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</si>
  <si>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</si>
  <si>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</si>
  <si>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</si>
  <si>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</si>
  <si>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</si>
  <si>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</si>
  <si>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</si>
  <si>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</si>
  <si>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</si>
  <si>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</si>
  <si>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</si>
  <si>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</si>
  <si>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</si>
  <si>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</si>
  <si>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</si>
  <si>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</si>
  <si>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</si>
  <si>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</si>
  <si>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</si>
  <si>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</si>
  <si>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</si>
  <si>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</si>
  <si>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</si>
  <si>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</si>
  <si>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</si>
  <si>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</si>
  <si>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</si>
  <si>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</si>
  <si>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</si>
  <si>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</si>
  <si>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</si>
  <si>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</si>
  <si>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</si>
  <si>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</si>
  <si>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</si>
  <si>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</si>
  <si>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</si>
  <si>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</si>
  <si>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</si>
  <si>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</si>
  <si>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</si>
  <si>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</si>
  <si>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</si>
  <si>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</si>
  <si>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</si>
  <si>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</si>
  <si>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</si>
  <si>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</si>
  <si>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</si>
  <si>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</si>
  <si>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</si>
  <si>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</si>
  <si>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</si>
  <si>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</si>
  <si>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</si>
  <si>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</si>
  <si>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</si>
  <si>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</si>
  <si>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</si>
  <si>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</si>
  <si>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</si>
  <si>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</si>
  <si>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</si>
  <si>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</si>
  <si>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</si>
  <si>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</si>
  <si>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</si>
  <si>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</si>
  <si>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</si>
  <si>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</si>
  <si>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</si>
  <si>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</si>
  <si>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</si>
  <si>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</si>
  <si>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</si>
  <si>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</si>
  <si>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</si>
  <si>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</si>
  <si>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</si>
  <si>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</si>
  <si>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</si>
  <si>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</si>
  <si>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</si>
  <si>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</si>
  <si>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</si>
  <si>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</si>
  <si>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</si>
  <si>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PROJETISTA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</si>
  <si>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</si>
  <si>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</si>
  <si>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</si>
  <si>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</si>
  <si>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</si>
  <si>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</si>
  <si>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</si>
  <si>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</si>
  <si>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</si>
  <si>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</si>
  <si>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</si>
  <si>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</si>
  <si>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</si>
  <si>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</si>
  <si>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</si>
  <si>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</si>
  <si>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</si>
  <si>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</si>
  <si>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</si>
  <si>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AJUDANTE DE PINTOR COM ENCARGOS COMPLEMENTARES</t>
  </si>
  <si>
    <t>AUXILIAR DE AZULEJISTA COM ENCARGOS COMPLEMENTARES</t>
  </si>
  <si>
    <t>MONTADOR DE ELETROELETRÔNICOS COM ENCARGOS COMPLEMENTARES</t>
  </si>
  <si>
    <t>MECÂNICO DE REFRIGERAÇÃO COM ENCARGOS COMPLEMENTARES</t>
  </si>
  <si>
    <t>TÉCNICO EM SEGURANÇA DO TRABALHO COM ENCARGOS COMPLEMENTARES</t>
  </si>
  <si>
    <t>CURSO DE CAPACITAÇÃO PARA TÉCNICO EM SEGURANÇA DO TRABALHO (ENCARGOS COMPLEMENTARES) - MENSALISTA</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</si>
  <si>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</si>
  <si>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</si>
  <si>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</si>
  <si>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</si>
  <si>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</si>
  <si>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</si>
  <si>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</si>
  <si>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</si>
  <si>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</si>
  <si>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</si>
  <si>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</si>
  <si>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</si>
  <si>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</si>
  <si>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</si>
  <si>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</si>
  <si>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</si>
  <si>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</si>
  <si>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</si>
  <si>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</si>
  <si>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</si>
  <si>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</si>
  <si>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</si>
  <si>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</si>
  <si>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</si>
  <si>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</si>
  <si>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</si>
  <si>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</si>
  <si>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</si>
  <si>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</si>
  <si>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</si>
  <si>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</si>
  <si>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</si>
  <si>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</si>
  <si>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</si>
  <si>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</si>
  <si>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</si>
  <si>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</si>
  <si>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</si>
  <si>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</si>
  <si>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</si>
  <si>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</si>
  <si>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</si>
  <si>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</si>
  <si>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</si>
  <si>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</si>
  <si>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</si>
  <si>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</si>
  <si>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</si>
  <si>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</si>
  <si>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</si>
  <si>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</si>
  <si>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</si>
  <si>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</si>
  <si>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</si>
  <si>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</si>
  <si>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</si>
  <si>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</si>
  <si>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</si>
  <si>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</si>
  <si>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</si>
  <si>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</si>
  <si>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</si>
  <si>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</si>
  <si>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</si>
  <si>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</si>
  <si>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</si>
  <si>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</si>
  <si>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</si>
  <si>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</si>
  <si>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</si>
  <si>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</si>
  <si>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</si>
  <si>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</si>
  <si>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</si>
  <si>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</si>
  <si>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</si>
  <si>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</si>
  <si>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</si>
  <si>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</si>
  <si>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</si>
  <si>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</si>
  <si>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</si>
  <si>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</si>
  <si>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</si>
  <si>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</si>
  <si>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</si>
  <si>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</si>
  <si>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</si>
  <si>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</si>
  <si>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</si>
  <si>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</si>
  <si>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INSTALADOR DE TUBULAÇÕES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</si>
  <si>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</si>
  <si>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</si>
  <si>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</si>
  <si>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</si>
  <si>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</si>
  <si>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</si>
  <si>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</si>
  <si>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</si>
  <si>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</si>
  <si>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</si>
  <si>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</si>
  <si>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</si>
  <si>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</si>
  <si>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</si>
  <si>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</si>
  <si>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</si>
  <si>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</si>
  <si>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</si>
  <si>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</si>
  <si>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</si>
  <si>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</si>
  <si>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</si>
  <si>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</si>
  <si>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</si>
  <si>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</si>
  <si>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</si>
  <si>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CDHU/CPOS</t>
  </si>
  <si>
    <t>SINAPI-SP</t>
  </si>
  <si>
    <t>SIURB-SP</t>
  </si>
  <si>
    <t>FDE-SP</t>
  </si>
  <si>
    <t>SICRO-SP</t>
  </si>
  <si>
    <t>OBRA:</t>
  </si>
  <si>
    <t>PROPRIETÁRIO:</t>
  </si>
  <si>
    <t>ENDEREÇO:</t>
  </si>
  <si>
    <t>RESP. TÉCNICO:</t>
  </si>
  <si>
    <t>N° CREA:</t>
  </si>
  <si>
    <t>A.R.T. N°:</t>
  </si>
  <si>
    <t>Referência</t>
  </si>
  <si>
    <t>Un</t>
  </si>
  <si>
    <t>Material</t>
  </si>
  <si>
    <t>Mão de Obra</t>
  </si>
  <si>
    <t>Custo Total</t>
  </si>
  <si>
    <t>SERVICO TECNICO ESPECIALIZADO</t>
  </si>
  <si>
    <t>Parecer técnico</t>
  </si>
  <si>
    <t>01.02.071</t>
  </si>
  <si>
    <t>Parecer técnico de fundações, contenções e recomendações gerais, para empreendimentos com área construída até 1.000 m²</t>
  </si>
  <si>
    <t>01.02.081</t>
  </si>
  <si>
    <t>Parecer técnico de fundações, contenções e recomendações gerais, para empreendimentos com área construída de 1.001 a 2.000 m²</t>
  </si>
  <si>
    <t>01.02.091</t>
  </si>
  <si>
    <t>Parecer técnico de fundações, contenções e recomendações gerais, para empreendimentos com área construída de 2.001 a 5.000 m²</t>
  </si>
  <si>
    <t>01.02.101</t>
  </si>
  <si>
    <t>Parecer técnico de fundações, contenções e recomendações gerais, para empreendimentos com área construída de 5.001 a 10.000 m²</t>
  </si>
  <si>
    <t>01.02.111</t>
  </si>
  <si>
    <t>Parecer técnico de fundações, contenções e recomendações gerais, para empreendimentos com área construída acima de 10.000 m²</t>
  </si>
  <si>
    <t>Projeto de instalações elétricas</t>
  </si>
  <si>
    <t>01.06.021</t>
  </si>
  <si>
    <t>Elaboração de projeto de adequação de entrada de energia elétrica junto a concessionária, com medição em baixa tensão e demanda até 75 kVA</t>
  </si>
  <si>
    <t>01.06.031</t>
  </si>
  <si>
    <t>Elaboração de projeto de adequação de entrada de energia elétrica junto a concessionária, com medição em média tensão, subestação simplificada e demanda de 75 kVA a 300 kVA</t>
  </si>
  <si>
    <t>01.06.032</t>
  </si>
  <si>
    <t>01.06.041</t>
  </si>
  <si>
    <t>Elaboração de projeto de adequação de entrada de energia elétrica junto a concessionária, com medição em média tensão e demanda acima de 300 kVA a 2 MVA</t>
  </si>
  <si>
    <t>Projeto executivo</t>
  </si>
  <si>
    <t>01.17.031</t>
  </si>
  <si>
    <t>Projeto executivo de arquitetura em formato A1</t>
  </si>
  <si>
    <t>01.17.041</t>
  </si>
  <si>
    <t>Projeto executivo de arquitetura em formato A0</t>
  </si>
  <si>
    <t>01.17.051</t>
  </si>
  <si>
    <t>Projeto executivo de estrutura em formato A1</t>
  </si>
  <si>
    <t>01.17.061</t>
  </si>
  <si>
    <t>Projeto executivo de estrutura em formato A0</t>
  </si>
  <si>
    <t>01.17.071</t>
  </si>
  <si>
    <t>Projeto executivo de instalações hidráulicas em formato A1</t>
  </si>
  <si>
    <t>01.17.081</t>
  </si>
  <si>
    <t>Projeto executivo de instalações hidráulicas em formato A0</t>
  </si>
  <si>
    <t>01.17.111</t>
  </si>
  <si>
    <t>Projeto executivo de instalações elétricas em formato A1</t>
  </si>
  <si>
    <t>01.17.121</t>
  </si>
  <si>
    <t>Projeto executivo de instalações elétricas em formato A0</t>
  </si>
  <si>
    <t>01.17.151</t>
  </si>
  <si>
    <t>Projeto executivo de climatização em formato A1</t>
  </si>
  <si>
    <t>01.17.161</t>
  </si>
  <si>
    <t>Projeto executivo de climatização em formato A0</t>
  </si>
  <si>
    <t>01.17.171</t>
  </si>
  <si>
    <t>Projeto executivo de chuveiros automáticos em formato A1</t>
  </si>
  <si>
    <t>01.17.181</t>
  </si>
  <si>
    <t>Projeto executivo de chuveiros automáticos em formato A0</t>
  </si>
  <si>
    <t>Levantamento topográfico e geofísico</t>
  </si>
  <si>
    <t>01.20.010</t>
  </si>
  <si>
    <t>Taxa de mobilização e desmobilização de equipamentos para execução de levantamento topográfico</t>
  </si>
  <si>
    <t>TX</t>
  </si>
  <si>
    <t>01.20.691</t>
  </si>
  <si>
    <t>Levantamento planimétrico cadastral com áreas ocupadas predominantemente por comunidades - área até 20.000 m² (mínimo de 3.500 m²)</t>
  </si>
  <si>
    <t>01.20.701</t>
  </si>
  <si>
    <t>Levantamento planimétrico cadastral com áreas ocupadas predominantemente por comunidades - área acima de 20.000 m² até 200.000 m²</t>
  </si>
  <si>
    <t>01.20.711</t>
  </si>
  <si>
    <t>Levantamento planimétrico cadastral com áreas ocupadas predominantemente por comunidades - área acima de 200.000 m²</t>
  </si>
  <si>
    <t>01.20.721</t>
  </si>
  <si>
    <t>Levantamento planimétrico cadastral com áreas até 50% de ocupação - área até 20.000 m² (mínimo de 3.500 m²)</t>
  </si>
  <si>
    <t>Levantamento planimétrico cadastral com áreas até 50% de ocupação - área acima de 20.000 m² até 200.000 m²</t>
  </si>
  <si>
    <t>Levantamento planimétrico cadastral com áreas até 50% de ocupação - área acima de 200.000 m²</t>
  </si>
  <si>
    <t>Levantamento planimétrico cadastral com áreas acima de 50% de ocupação - área até 20.000 m² (mínimo de 4.000 m²)</t>
  </si>
  <si>
    <t>Levantamento planimétrico cadastral com áreas acima de 50% de ocupação - área acima de 20.000 m² até 200.000 m²</t>
  </si>
  <si>
    <t>Levantamento planimétrico cadastral com áreas acima de 50% de ocupação - área acima de 200.000 m²</t>
  </si>
  <si>
    <t>Levantamento planialtimétrico cadastral com áreas ocupadas predominantemente por comunidades - área até 20.000 m² (mínimo de 3.500 m²)</t>
  </si>
  <si>
    <t>Levantamento planialtimétrico cadastral com áreas ocupadas predominantemente por comunidades - área acima de 20.000 m² até 200.000 m²</t>
  </si>
  <si>
    <t>Levantamento planialtimétrico cadastral com áreas ocupadas predominantemente por comunidades - área acima de 200.000 m²</t>
  </si>
  <si>
    <t>Levantamento planialtimétrico cadastral com áreas até 50% de ocupação - área até 20.000 m² (mínimo de 4.000 m²)</t>
  </si>
  <si>
    <t>Levantamento planialtimétrico cadastral com áreas até 50% de ocupação - área acima de 20.000 m² até 200.000 m²</t>
  </si>
  <si>
    <t>Levantamento planialtimétrico cadastral com áreas até 50% de ocupação - área acima de 200.000 m²</t>
  </si>
  <si>
    <t>Levantamento planialtimétrico cadastral com áreas acima de 50% de ocupação - área até 20.000 m² (mínimo de 3.500 m²)</t>
  </si>
  <si>
    <t>Levantamento planialtimétrico cadastral com áreas acima de 50% de ocupação - área acima de 20.000 m² até 200.000 m²</t>
  </si>
  <si>
    <t>Levantamento planialtimétrico cadastral com áreas acima de 50% de ocupação - área acima de 200.000 m²</t>
  </si>
  <si>
    <t>Levantamento planialtimétrico cadastral em área rural até 2 alqueires (mínimo de 10.000 m²)</t>
  </si>
  <si>
    <t>Levantamento planialtimétrico cadastral em área rural acima de 2 até 5 alqueires</t>
  </si>
  <si>
    <t>Levantamento planialtimétrico cadastral em área rural acima de 5 até 10 alqueires</t>
  </si>
  <si>
    <t>Levantamento planialtimétrico cadastral em área rural acima de 10 alqueires</t>
  </si>
  <si>
    <t>Transporte de referência de nível (RN) - classe IIN (mínimo de 2 km)</t>
  </si>
  <si>
    <t>KM</t>
  </si>
  <si>
    <t>Implantação de marcos através de levantamento com GPS (mínimo de 3 marcos)</t>
  </si>
  <si>
    <t>Estudo geotecnico (sondagem)</t>
  </si>
  <si>
    <t>Taxa de mobilização e desmobilização de equipamentos para execução de sondagem</t>
  </si>
  <si>
    <t>Taxa de mobilização e desmobilização de equipamentos para execução de sondagem rotativa</t>
  </si>
  <si>
    <t>Sondagem do terreno a trado</t>
  </si>
  <si>
    <t>Sondagem do terreno à percussão (mínimo de 30 m)</t>
  </si>
  <si>
    <t>Sondagem do terreno rotativa em solo</t>
  </si>
  <si>
    <t>Sondagem do terreno rotativa em rocha</t>
  </si>
  <si>
    <t>Sondagem do terreno à percussão com a utilização de torquímetro (mínimo de 30 m)</t>
  </si>
  <si>
    <t>Tratamento, recuperação e trabalhos especiais em concreto</t>
  </si>
  <si>
    <t>Taxa de mobilização e desmobilização de equipamentos para execução de corte em concreto armado</t>
  </si>
  <si>
    <t>Limpeza de armadura com escova de aço</t>
  </si>
  <si>
    <t>Preparo de ponte de aderência com adesivo a base de epóxi</t>
  </si>
  <si>
    <t>Tratamento de armadura com produto anticorrosivo a base de zinco</t>
  </si>
  <si>
    <t>Corte de concreto deteriorado inclusive remoção dos detritos</t>
  </si>
  <si>
    <t>Demarcação de área com disco de corte diamantado</t>
  </si>
  <si>
    <t>Demolição de concreto armado com preservação de armadura, para reforço e recuperação estrutural</t>
  </si>
  <si>
    <t>Taxa de mobilização e desmobilização de equipamentos para execução de perfuração em concreto</t>
  </si>
  <si>
    <t>Furação para até 10mm x 100mm em concreto armado, inclusive colagem de armadura (para até 8mm)</t>
  </si>
  <si>
    <t>Furação para 12,5mm x 100mm em concreto armado, inclusive colagem de armadura (para 10mm)</t>
  </si>
  <si>
    <t>Furação para 16mm x 100mm em concreto armado, inclusive colagem de armadura (para 12,5mm)</t>
  </si>
  <si>
    <t>Furação para até 10mm x 150mm em concreto armado, inclusive colagem de armadura (para até 8mm)</t>
  </si>
  <si>
    <t>Furação para 12,5mm x 150mm em concreto armado, inclusive colagem de armadura (para 10mm)</t>
  </si>
  <si>
    <t>Furação para 16mm x 150mm em concreto armado, inclusive colagem de armadura (para 12,5mm)</t>
  </si>
  <si>
    <t>Furação para 20mm x 150mm em concreto armado, inclusive colagem de armadura (para 16mm)</t>
  </si>
  <si>
    <t>Furação para até 10mm x 200mm em concreto armado, inclusive colagem de armadura (para 8mm)</t>
  </si>
  <si>
    <t>Furação para 12,5mm x 200mm em concreto armado, inclusive colagem de armadura (para 10mm)</t>
  </si>
  <si>
    <t>Furação para 16mm x 200mm em concreto armado, inclusive colagem de armadura (para 12,5mm)</t>
  </si>
  <si>
    <t>Furação para 20mm x 200mm em concreto armado, inclusive colagem de armadura (para 16mm)</t>
  </si>
  <si>
    <t>Corte vertical em concreto armado, espessura de 15 cm</t>
  </si>
  <si>
    <t>Taxa de mobilização e desmobilização para reforço estrutural com fibra de carbono</t>
  </si>
  <si>
    <t>Preparação de substrato para colagem de fibra de carbono, mediante lixamento e/ou apicoamento e escovação</t>
  </si>
  <si>
    <t>Fibra de carbono para reforço estrutural de alta resistência - 300 g/m²</t>
  </si>
  <si>
    <t>Estudo e programa ambientais</t>
  </si>
  <si>
    <t>Projeto e implementação de gerenciamento integrado de resíduos sólidos e gestão de perdas</t>
  </si>
  <si>
    <t>Projeto e implementação de educação ambiental</t>
  </si>
  <si>
    <t>Projeto e implementação de controle ambiental de obra</t>
  </si>
  <si>
    <t>Laudo de caracterização de vegetação</t>
  </si>
  <si>
    <t>Laudo de caracterização da fauna associada à flora</t>
  </si>
  <si>
    <t>Projeto e implementação de monitoramento da fauna durante a obra</t>
  </si>
  <si>
    <t>Laudo de autodepuração</t>
  </si>
  <si>
    <t>Estudo de impacto de vizinhança, em área urbana até 10.000 m²</t>
  </si>
  <si>
    <t>Poço profundo</t>
  </si>
  <si>
    <t>Taxa de mobilização e desmobilização de equipamentos para execução de perfuração para poço profundo - profundidade até 200 m</t>
  </si>
  <si>
    <t>Taxa de mobilização e desmobilização de equipamentos para execução de perfuração para poço profundo - profundidade acima de 200 m e até 300 m</t>
  </si>
  <si>
    <t>Taxa de mobilização e desmobilização de equipamentos para execução de perfuração para poço profundo - profundidade acima de 300 m</t>
  </si>
  <si>
    <t>Perfuração rotativa para poço profundo em camadas de solos sedimentares, diâmetro de 8 1/2" (215,90 mm)</t>
  </si>
  <si>
    <t>Perfuração rotativa para poço profundo em aluvião, arenito, ou solos sedimentados em geral, diâmetro de 10" (250 mm)</t>
  </si>
  <si>
    <t>Perfuração rotativa para poço profundo em aluvião, arenito, ou solos sedimentados em geral, diâmetro de 12" (300 mm)</t>
  </si>
  <si>
    <t>Perfuração rotativa para poço profundo em aluvião, arenito, ou solos sedimentados em geral, diâmetro de 14" (350 mm)</t>
  </si>
  <si>
    <t>Perfuração rotativa para poço profundo em aluvião, arenito, ou solos sedimentados em geral, diâmetro de 16" (400 mm)</t>
  </si>
  <si>
    <t>Perfuração rotativa para poço profundo em aluvião, arenito, ou solos sedimentados em geral, diâmetro de 18" (450 mm)</t>
  </si>
  <si>
    <t>Perfuração rotativa para poço profundo em aluvião, arenito, ou solos sedimentados em geral, diâmetro de 20" (500 mm)</t>
  </si>
  <si>
    <t>Perfuração rotativa para poço profundo em aluvião, arenito, ou solos sedimentados em geral, diâmetro de 22" (550 mm)</t>
  </si>
  <si>
    <t>Perfuração rotativa para poço profundo em aluvião, arenito, ou solos sedimentados em geral, diâmetro de 26" (650 mm)</t>
  </si>
  <si>
    <t>Perfuração rotativa para poço profundo em solos e/ou rocha metassedimentar alterada em geral, diâmetro de 20" (508 mm)</t>
  </si>
  <si>
    <t>Perfuração roto-pneumática para poço profundo em rocha metassedimentar em geral, diâmetro de 12 1/4" (311,15 mm)</t>
  </si>
  <si>
    <t>Perfuração rotativa para poço profundo em rocha sã (basalto), diâmetro de 14" (350 mm)</t>
  </si>
  <si>
    <t>Perfuração rotativa para poço profundo em rocha alterada (basalto alterado), diâmetro de 8" (200 mm)</t>
  </si>
  <si>
    <t>Perfuração rotativa para poço profundo em rocha alterada (basalto alterado), diâmetro de 10" (250 mm)</t>
  </si>
  <si>
    <t>Perfuração rotativa para poço profundo em rocha alterada (basalto alterado), diâmetro de 12" (300 mm)</t>
  </si>
  <si>
    <t>Perfuração roto-pneumática para poço profundo em rocha sã (basalto), diâmetro de 6" (150 mm)</t>
  </si>
  <si>
    <t>Perfuração roto-pneumática para poço profundo em rocha sã (basalto), diâmetro de 8" (200 mm)</t>
  </si>
  <si>
    <t>Perfuração roto-pneumática para poço profundo em rocha sã (basalto), diâmetro de 10" (250 mm)</t>
  </si>
  <si>
    <t>Perfuração roto-pneumática para poço profundo em rocha sã (basalto), diâmetro de 12" (300 mm)</t>
  </si>
  <si>
    <t>Perfuração roto-pneumática para poço profundo em rocha sã (basalto), diâmetro de 14" (350 mm)</t>
  </si>
  <si>
    <t>Perfuração roto-pneumática para poço profundo em rocha sã (basalto), diâmetro de 18" (450 mm)</t>
  </si>
  <si>
    <t>Revestimento interno de poço profundo tubo liso em aço galvanizado, diâmetro de 6" (152,40 mm) - união solda</t>
  </si>
  <si>
    <t>Revestimento interno de poço profundo tubo PVC geomecânico nervurado standard, diâmetro de 6" (150 mm)</t>
  </si>
  <si>
    <t>Revestimento interno de poço profundo tubo PVC geomecânico nervurado reforçado, diâmetro de 8" (200 mm)</t>
  </si>
  <si>
    <t>Revestimento interno de poço profundo tubo de aço preto, diâmetro de 6" (152,40 mm)</t>
  </si>
  <si>
    <t>Revestimento interno de poço profundo tubo preto DIN 2440, diâmetro de 6" (150 mm)</t>
  </si>
  <si>
    <t>Revestimento interno de poço profundo tubo preto DIN 2440, diâmetro de 8" (200 mm)</t>
  </si>
  <si>
    <t>Revestimento interno de poço profundo tubo de aço preto liso calandrado, diâmetro de 16" (406,40 mm)</t>
  </si>
  <si>
    <t>Revestimento da boca de poço profundo tubo chapa 3/16", diâmetro de 12"</t>
  </si>
  <si>
    <t>Revestimento da boca de poço profundo tubo chapa 3/16", diâmetro de 14"</t>
  </si>
  <si>
    <t>Revestimento da boca de poço profundo tubo chapa 3/16", diâmetro de 16"</t>
  </si>
  <si>
    <t>Revestimento da boca de poço profundo tubo chapa 3/16", diâmetro de 20"</t>
  </si>
  <si>
    <t>Filtro PVC geomecânico nervurado tipo standard para poço profundo, diâmetro de 6" (150 mm)</t>
  </si>
  <si>
    <t>Filtro PVC geomecânico nervurado tipo reforçado para poço profundo, diâmetro de 8" (200 mm)</t>
  </si>
  <si>
    <t>Filtro espiralado galvanizado simples (standard) para poço profundo, diâmetro de 6" (152,40 mm)</t>
  </si>
  <si>
    <t>Filtro espiralado galvanizado reforçado para poço profundo, diâmetro de 6" (152,40 mm)</t>
  </si>
  <si>
    <t>Filtro espiralado em aço inoxidável reforçado para poço profundo, diâmetro de 6" (152,40 mm)</t>
  </si>
  <si>
    <t>Filtro galvanizado tipo NOLD para poço profundo, diâmetro de 6" (150 mm)</t>
  </si>
  <si>
    <t>Pré-filtro tipo pérola para poço profundo</t>
  </si>
  <si>
    <t>Pré-filtro tipo Jacareí para poço profundo</t>
  </si>
  <si>
    <t>Perfilagem ótica (filmagem / endoscopia) para poço profundo</t>
  </si>
  <si>
    <t>Perfilagem elétrica de poço profundo</t>
  </si>
  <si>
    <t>Taxa de mobilização e desmobilização de equipamentos para execução de bombeamento, limpeza, desenvolvimento e teste de vazão</t>
  </si>
  <si>
    <t>Limpeza e desenvolvimento do poço profundo</t>
  </si>
  <si>
    <t>Ensaio de vazão (bombeamento) para poço profundo, com bomba submersa</t>
  </si>
  <si>
    <t>Ensaio de vazão escalonado para poço profundo</t>
  </si>
  <si>
    <t>Ensaio de recuperação de nível para poço profundo</t>
  </si>
  <si>
    <t>Desinfecção de poço profundo</t>
  </si>
  <si>
    <t>Análise físico-química e bacteriológica da água para poço profundo</t>
  </si>
  <si>
    <t>CJ</t>
  </si>
  <si>
    <t>Centralizador de coluna para poço profundo, diâmetro de 4" ou 6"</t>
  </si>
  <si>
    <t>Cimentação de boca do poço profundo, entre perfuração de maior diâmetro (cimentação do espaço anular)</t>
  </si>
  <si>
    <t>Laje de proteção em concreto armado para poço profundo (área mínimo de 3,00 m²)</t>
  </si>
  <si>
    <t>Lacre do poço profundo (tampa)</t>
  </si>
  <si>
    <t>Licença de perfuração para poço profundo</t>
  </si>
  <si>
    <t>Outorga de direito de uso para poço profundo</t>
  </si>
  <si>
    <t>Parecer técnico junto a CETESB</t>
  </si>
  <si>
    <t>INICIO, APOIO E ADMINISTRACAO DA OBRA</t>
  </si>
  <si>
    <t>Construção provisória</t>
  </si>
  <si>
    <t>Construção provisória em madeira - fornecimento e montagem</t>
  </si>
  <si>
    <t>Sanitário/vestiário provisório em alvenaria</t>
  </si>
  <si>
    <t>Banheiro químico modelo Standard, com manutenção conforme exigências da CETESB</t>
  </si>
  <si>
    <t>UNMES</t>
  </si>
  <si>
    <t>Desmobilização de construção provisória</t>
  </si>
  <si>
    <t>Container</t>
  </si>
  <si>
    <t>Locação de container tipo alojamento - área mínima de 13,80 m²</t>
  </si>
  <si>
    <t>Locação de container tipo escritório com 1 vaso sanitário, 1 lavatório e 1 ponto para chuveiro - área mínima de 13,80 m²</t>
  </si>
  <si>
    <t>Locação de container tipo sanitário com 2 vasos sanitários, 2 lavatórios, 2 mictórios e 4 pontos para chuveiro - área mínima de 13,80 m²</t>
  </si>
  <si>
    <t>Locação de container tipo depósito - área mínima de 13,80 m²</t>
  </si>
  <si>
    <t>Locação de container tipo guarita - área mínima de 4,60 m²</t>
  </si>
  <si>
    <t>Tapume, vedação e proteções diversas</t>
  </si>
  <si>
    <t>Proteção de superfícies em geral com plástico bolha</t>
  </si>
  <si>
    <t>Proteção de fachada com tela de nylon</t>
  </si>
  <si>
    <t>Fechamento provisório de vãos em chapa de madeira compensada</t>
  </si>
  <si>
    <t>Tapume móvel para fechamento de áreas</t>
  </si>
  <si>
    <t>Tapume fixo para fechamento de áreas, com portão</t>
  </si>
  <si>
    <t>Locação de quadros metálicos para plataforma de proteção, inclusive o madeiramento</t>
  </si>
  <si>
    <t>M2MES</t>
  </si>
  <si>
    <t>Proteção de piso com tecido de aniagem e gesso</t>
  </si>
  <si>
    <t>Tapume fixo em painel OSB - espessura 10 mm</t>
  </si>
  <si>
    <t>Tapume fixo em painel OSB - espessura 12 mm</t>
  </si>
  <si>
    <t>Proteção em madeira e lona plástica para equipamento mecânico ou informática - para obras de reforma</t>
  </si>
  <si>
    <t>Andaime e balancim</t>
  </si>
  <si>
    <t>Montagem e desmontagem de andaime torre metálica com altura até 10 m</t>
  </si>
  <si>
    <t>Montagem e desmontagem de andaime torre metálica com altura superior a 10 m</t>
  </si>
  <si>
    <t>Montagem e desmontagem de andaime tubular fachadeiro com altura até 10 m</t>
  </si>
  <si>
    <t>Montagem e desmontagem de andaime tubular fachadeiro com altura superior a 10 m</t>
  </si>
  <si>
    <t>Balancim elétrico tipo plataforma para transporte vertical, com altura até 60 m</t>
  </si>
  <si>
    <t>Andaime torre metálico (1,5 x 1,5 m) com piso metálico</t>
  </si>
  <si>
    <t>MXMES</t>
  </si>
  <si>
    <t>Andaime tubular fachadeiro com piso metálico e sapatas ajustáveis</t>
  </si>
  <si>
    <t>Alocação de equipe, equipamento e ferramental</t>
  </si>
  <si>
    <t>Locação de plataforma elevatória articulada, com altura aproximada de 12,5m, capacidade de carga de 227 kg, elétrica</t>
  </si>
  <si>
    <t>Locação de plataforma elevatória articulada, com altura aproximada de 20 m, capacidade de carga de 227 kg, diesel</t>
  </si>
  <si>
    <t>Sinalização de obra</t>
  </si>
  <si>
    <t>Placa de identificação para obra</t>
  </si>
  <si>
    <t>Placa em lona com impressão digital e requadro em metalon</t>
  </si>
  <si>
    <t>Placa em lona com impressão digital e estrutura em madeira</t>
  </si>
  <si>
    <t>Limpeza de terreno</t>
  </si>
  <si>
    <t>Limpeza manual do terreno, inclusive troncos até 5 cm de diâmetro, com caminhão à disposição dentro da obra, até o raio de 1 km</t>
  </si>
  <si>
    <t>Limpeza mecanizada do terreno, inclusive troncos até 15 cm de diâmetro, com caminhão à disposição dentro e fora da obra, com transporte no raio de até 1 km</t>
  </si>
  <si>
    <t>Limpeza mecanizada do terreno, inclusive troncos com diâmetro acima de 15 cm até 50 cm, com caminhão à disposição dentro da obra, até o raio de 1 km</t>
  </si>
  <si>
    <t>Corte e derrubada de eucalipto (1° corte) - idade até 4 anos</t>
  </si>
  <si>
    <t>Corte e derrubada de eucalipto (1° corte) - idade acima de 4 anos</t>
  </si>
  <si>
    <t>Locação de obra</t>
  </si>
  <si>
    <t>Locação de obra de edificação</t>
  </si>
  <si>
    <t>Locação de rede de canalização</t>
  </si>
  <si>
    <t>Locação para muros, cercas e alambrados</t>
  </si>
  <si>
    <t>Locação de vias, calçadas, tanques e lagoas</t>
  </si>
  <si>
    <t>DEMOLICAO SEM REAPROVEITAMENTO</t>
  </si>
  <si>
    <t>Demolição de concreto, lastro, mistura e afins</t>
  </si>
  <si>
    <t>Demolição manual de concreto simples</t>
  </si>
  <si>
    <t>Demolição manual de concreto armado</t>
  </si>
  <si>
    <t>Demolição manual de lajes pré-moldadas, incluindo revestimento</t>
  </si>
  <si>
    <t>Demolição mecanizada de concreto armado, inclusive fragmentação, carregamento, transporte até 1 quilômetro e descarregamento</t>
  </si>
  <si>
    <t>Demolição mecanizada de concreto armado, inclusive fragmentação e acomodação do material</t>
  </si>
  <si>
    <t>Demolição mecanizada de concreto simples, inclusive fragmentação, carregamento, transporte até 1 quilômetro e descarregamento</t>
  </si>
  <si>
    <t>Demolição mecanizada de concreto simples, inclusive fragmentação e acomodação do material</t>
  </si>
  <si>
    <t>Demolição mecanizada de pavimento ou piso em concreto, inclusive fragmentação, carregamento, transporte até 1 quilômetro e descarregamento</t>
  </si>
  <si>
    <t>Demolição mecanizada de pavimento ou piso em concreto, inclusive fragmentação e acomodação do material</t>
  </si>
  <si>
    <t>Demolição mecanizada de sarjeta ou sarjetão, inclusive fragmentação, carregamento, transporte até 1 quilômetro e descarregamento</t>
  </si>
  <si>
    <t>Demolição mecanizada de sarjeta ou sarjetão, inclusive fragmentação e acomodação do material</t>
  </si>
  <si>
    <t>Demolição de alvenaria</t>
  </si>
  <si>
    <t>Demolição manual de alvenaria de fundação/embasamento</t>
  </si>
  <si>
    <t>Demolição manual de alvenaria de elevação ou elemento vazado, incluindo revestimento</t>
  </si>
  <si>
    <t>Demolição de revestimento em massa</t>
  </si>
  <si>
    <t>Apicoamento manual de piso, parede ou teto</t>
  </si>
  <si>
    <t>Demolição manual de revestimento em massa de parede ou teto</t>
  </si>
  <si>
    <t>Demolição manual de revestimento em massa de piso</t>
  </si>
  <si>
    <t>Demolição de revestimento cerâmico e ladrilho hidráulico</t>
  </si>
  <si>
    <t>Demolição manual de revestimento cerâmico, incluindo a base</t>
  </si>
  <si>
    <t>Demolição manual de revestimento em ladrilho hidráulico, incluindo a base</t>
  </si>
  <si>
    <t>Demolição manual de rodapé, soleira ou peitoril, em material cerâmico e/ou ladrilho hidráulico, incluindo a base</t>
  </si>
  <si>
    <t>Demolição de revestimento sintético</t>
  </si>
  <si>
    <t>Demolição manual de revestimento sintético, incluindo a base</t>
  </si>
  <si>
    <t>Demolição de revestimento em pedra e blocos maciços</t>
  </si>
  <si>
    <t>Desmonte (levantamento) mecanizado de pavimento em paralelepípedo ou lajota de concreto, inclusive carregamento, transporte até 1 quilômetro e descarregamento</t>
  </si>
  <si>
    <t>Desmonte (levantamento) mecanizado de pavimento em paralelepípedo ou lajota de concreto, inclusive acomodação do material</t>
  </si>
  <si>
    <t>Demolição de revestimento asfáltico</t>
  </si>
  <si>
    <t>Demolição (levantamento) mecanizada de pavimento asfáltico, inclusive carregamento, transporte até 1 quilômetro e descarregamento</t>
  </si>
  <si>
    <t>Demolição (levantamento) mecanizada de pavimento asfáltico, inclusive fragmentação e acomodação do material</t>
  </si>
  <si>
    <t>Fresagem de pavimento asfáltico com espessura até 5 cm, inclusive carregamento, transporte até 1 quilômetro e descarregamento</t>
  </si>
  <si>
    <t>Fresagem de pavimento asfáltico com espessura até 5 cm, inclusive acomodação do material</t>
  </si>
  <si>
    <t>Fresagem de pavimento asfáltico com espessura até 5 cm, inclusive remoção do material fresado até 10 quilômetros e varrição</t>
  </si>
  <si>
    <t>Demolição de forro / divisórias</t>
  </si>
  <si>
    <t>Demolição manual de forro em estuque, inclusive sistema de fixação/tarugamento</t>
  </si>
  <si>
    <t>Demolição manual de forro qualquer, inclusive sistema de fixação/tarugamento</t>
  </si>
  <si>
    <t>Demolição manual de forro em gesso, inclusive sistema de fixação</t>
  </si>
  <si>
    <t>Demolição manual de painéis divisórias, inclusive montantes metálicos</t>
  </si>
  <si>
    <t>Demolição de impermeabilização e afins</t>
  </si>
  <si>
    <t>Demolição manual de camada impermeabilizante</t>
  </si>
  <si>
    <t>Demolição manual de argamassa regularizante, isolante ou protetora e papel Kraft</t>
  </si>
  <si>
    <t>Remoção manual de junta de dilatação ou retração, inclusive apoio</t>
  </si>
  <si>
    <t>Remoção de pintura</t>
  </si>
  <si>
    <t>Remoção de pintura em rodapé, baguete ou moldura com lixa</t>
  </si>
  <si>
    <t>Remoção de pintura em rodapé, baguete ou moldura com produto químico</t>
  </si>
  <si>
    <t>Remoção de pintura em superfícies de madeira e/ou metálicas com produtos químicos</t>
  </si>
  <si>
    <t>Remoção de pintura em superfícies de madeira e/ou metálicas com lixamento</t>
  </si>
  <si>
    <t>Remoção de pintura em massa com produtos químicos</t>
  </si>
  <si>
    <t>Remoção de pintura em massa com lixamento</t>
  </si>
  <si>
    <t>Remoção de sinalização horizontal</t>
  </si>
  <si>
    <t>Remoção de sinalização horizontal existente</t>
  </si>
  <si>
    <t>Remoção de tacha/tachões</t>
  </si>
  <si>
    <t>RETIRADA COM PROVAVEL REAPROVEITAMENTO</t>
  </si>
  <si>
    <t>Retirada de fechamento e elemento divisor</t>
  </si>
  <si>
    <t>Retirada de divisória em placa de madeira ou fibrocimento tarugada</t>
  </si>
  <si>
    <t>Retirada de divisória em placa de madeira ou fibrocimento com montantes metálicos</t>
  </si>
  <si>
    <t>Retirada de divisória em placa de concreto, granito, granilite ou mármore</t>
  </si>
  <si>
    <t>Retirada de fechamento em placas pré-moldadas, inclusive pilares</t>
  </si>
  <si>
    <t>Retirada de barreira de proteção com arame de alta segurança, simples ou duplo</t>
  </si>
  <si>
    <t>Retirada de cerca</t>
  </si>
  <si>
    <t>Retirada de elementos de estrutura (concreto, ferro, alumínio e madeira)</t>
  </si>
  <si>
    <t>Retirada de peças lineares em madeira com seção até 60 cm²</t>
  </si>
  <si>
    <t>Retirada de peças lineares em madeira com seção superior a 60 cm²</t>
  </si>
  <si>
    <t>Retirada de estrutura em madeira tesoura - telhas de barro</t>
  </si>
  <si>
    <t>Retirada de estrutura em madeira tesoura - telhas perfil qualquer</t>
  </si>
  <si>
    <t>Retirada de estrutura em madeira pontaletada - telhas de barro</t>
  </si>
  <si>
    <t>Retirada de estrutura em madeira pontaletada - telhas perfil qualquer</t>
  </si>
  <si>
    <t>Retirada de estrutura metálica</t>
  </si>
  <si>
    <t>Retirada de telhamento e proteção</t>
  </si>
  <si>
    <t>Retirada de telhamento em barro</t>
  </si>
  <si>
    <t>Retirada de telhamento perfil e material qualquer, exceto barro</t>
  </si>
  <si>
    <t>Retirada de cumeeira ou espigão em barro</t>
  </si>
  <si>
    <t>Retirada de cumeeira, espigão ou rufo perfil qualquer</t>
  </si>
  <si>
    <t>Retirada de domo de acrílico, inclusive perfis metálicos de fixação</t>
  </si>
  <si>
    <t>Retirada de revestimento em pedra e blocos maciços</t>
  </si>
  <si>
    <t>Retirada de revestimento em pedra, granito ou mármore, em parede ou fachada</t>
  </si>
  <si>
    <t>Retirada de revestimento em pedra, granito ou mármore, em piso</t>
  </si>
  <si>
    <t>Retirada de soleira ou peitoril em pedra, granito ou mármore</t>
  </si>
  <si>
    <t>Retirada de degrau em pedra, granito ou mármore</t>
  </si>
  <si>
    <t>Retirada de rodapé em pedra, granito ou mármore</t>
  </si>
  <si>
    <t>Retirada de revestimentos em madeira</t>
  </si>
  <si>
    <t>Retirada de revestimento em lambris de madeira</t>
  </si>
  <si>
    <t>Retirada de piso em tacos de madeira</t>
  </si>
  <si>
    <t>Retirada de soalho somente o tablado</t>
  </si>
  <si>
    <t>Retirada de soalho inclusive vigamento</t>
  </si>
  <si>
    <t>Retirada de degrau em madeira</t>
  </si>
  <si>
    <t>Retirada de rodapé inclusive cordão em madeira</t>
  </si>
  <si>
    <t>Retirada de revestimentos sintéticos e metálicos</t>
  </si>
  <si>
    <t>Retirada de revestimento em lambris metálicos</t>
  </si>
  <si>
    <t>Retirada de piso em material sintético assentado a cola</t>
  </si>
  <si>
    <t>Retirada de degrau em material sintético assentado a cola</t>
  </si>
  <si>
    <t>Retirada de rodapé inclusive cordão em material sintético</t>
  </si>
  <si>
    <t>Retirada de piso elevado telescópico metálico, inclusive estrutura de sustentação</t>
  </si>
  <si>
    <t>Retirada de forro, brise e fachada</t>
  </si>
  <si>
    <t>Retirada de forro qualquer em placas ou tiras fixadas</t>
  </si>
  <si>
    <t>Retirada de forro qualquer em placas ou tiras apoiadas</t>
  </si>
  <si>
    <t>Retirada de sistema de fixação ou tarugamento de forro</t>
  </si>
  <si>
    <t>Retirada de esquadria e elemento de madeira</t>
  </si>
  <si>
    <t>Retirada de folha de esquadria em madeira</t>
  </si>
  <si>
    <t>Retirada de guarnição, moldura e peças lineares em madeira, fixadas</t>
  </si>
  <si>
    <t>Retirada de batente com guarnição e peças lineares em madeira, chumbados</t>
  </si>
  <si>
    <t>Retirada de elemento em madeira e sistema de fixação tipo quadro, lousa, etc.</t>
  </si>
  <si>
    <t>Retirada de armário em madeira ou metal</t>
  </si>
  <si>
    <t>Retirada de esquadria e elementos metálicos</t>
  </si>
  <si>
    <t>Retirada de esquadria metálica em geral</t>
  </si>
  <si>
    <t>Retirada de folha de esquadria metálica</t>
  </si>
  <si>
    <t>Retirada de batente, corrimão ou peças lineares metálicas, chumbados</t>
  </si>
  <si>
    <t>Retirada de batente, corrimão ou peças lineares metálicas, fixados</t>
  </si>
  <si>
    <t>Retirada de guarda-corpo ou gradil em geral</t>
  </si>
  <si>
    <t>Retirada de escada de marinheiro com ou sem guarda-corpo</t>
  </si>
  <si>
    <t>Retirada de poste ou sistema de sustentação para alambrado ou fechamento</t>
  </si>
  <si>
    <t>Retirada de entelamento metálico em geral</t>
  </si>
  <si>
    <t>Retirada de ferragens e acessórios para esquadrias</t>
  </si>
  <si>
    <t>Retirada de fechadura ou fecho de embutir</t>
  </si>
  <si>
    <t>Retirada de fechadura ou fecho de sobrepor</t>
  </si>
  <si>
    <t>Retirada de dobradiça</t>
  </si>
  <si>
    <t>Retirada de peça ou acessório complementar em geral de esquadria</t>
  </si>
  <si>
    <t>Retirada de aparelhos, metais sanitários e registro</t>
  </si>
  <si>
    <t>Retirada de aparelho sanitário incluindo acessórios</t>
  </si>
  <si>
    <t>Retirada de bancada incluindo pertences</t>
  </si>
  <si>
    <t>Retirada de complemento sanitário chumbado</t>
  </si>
  <si>
    <t>Retirada de complemento sanitário fixado ou de sobrepor</t>
  </si>
  <si>
    <t>Retirada de registro ou válvula embutidos</t>
  </si>
  <si>
    <t>Retirada de registro ou válvula aparentes</t>
  </si>
  <si>
    <t>Retirada de purificador/bebedouro</t>
  </si>
  <si>
    <t>Retirada de torneira ou chuveiro</t>
  </si>
  <si>
    <t>Retirada de sifão ou metais sanitários diversos</t>
  </si>
  <si>
    <t>Retirada de caixa de descarga de sobrepor ou acoplada</t>
  </si>
  <si>
    <t>Retirada de aparelhos elétricos e hidráulicos</t>
  </si>
  <si>
    <t>Retirada de conjunto motor-bomba</t>
  </si>
  <si>
    <t>Retirada de motor de bomba de recalque</t>
  </si>
  <si>
    <t>Retirada de impermeabilização e afins</t>
  </si>
  <si>
    <t>Retirada de isolamento térmico com material monolítico</t>
  </si>
  <si>
    <t>Retirada de isolamento térmico com material em panos</t>
  </si>
  <si>
    <t>Retirada de vidro</t>
  </si>
  <si>
    <t>Retirada de vidro ou espelho com raspagem da massa ou retirada de baguete</t>
  </si>
  <si>
    <t>Retirada de esquadria em vidro</t>
  </si>
  <si>
    <t>Retirada em instalação elétrica - letra A ate B</t>
  </si>
  <si>
    <t>Remoção de aparelho de iluminação ou projetor fixo em teto, piso ou parede</t>
  </si>
  <si>
    <t>Remoção de aparelho de iluminação ou projetor fixo em poste ou braço</t>
  </si>
  <si>
    <t>Remoção de suporte tipo braquet</t>
  </si>
  <si>
    <t>Remoção de barramento de cobre</t>
  </si>
  <si>
    <t>Remoção de base de disjuntor tipo QUIK-LAG</t>
  </si>
  <si>
    <t>Remoção de base de fusível tipo Diazed</t>
  </si>
  <si>
    <t>Remoção de base e haste de para-raios</t>
  </si>
  <si>
    <t>Remoção de base ou chave para fusível NH tipo tripolar</t>
  </si>
  <si>
    <t>Remoção de base ou chave para fusível NH tipo unipolar</t>
  </si>
  <si>
    <t>Remoção de braçadeira para passagem de cordoalha</t>
  </si>
  <si>
    <t>Remoção de bucha de passagem interna ou externa</t>
  </si>
  <si>
    <t>Remoção de bucha de passagem para neutro</t>
  </si>
  <si>
    <t>Retirada em instalação elétrica - letra C</t>
  </si>
  <si>
    <t>Remoção de cabeçote em rede de telefonia</t>
  </si>
  <si>
    <t>Remoção de cabo de aço e esticadores de para-raios</t>
  </si>
  <si>
    <t>Remoção de caixa de entrada de energia padrão medição indireta completa</t>
  </si>
  <si>
    <t>Remoção de caixa de entrada de energia padrão residencial completa</t>
  </si>
  <si>
    <t>Remoção de caixa de entrada telefônica completa</t>
  </si>
  <si>
    <t>Remoção de caixa de medição padrão completa</t>
  </si>
  <si>
    <t>Remoção de caixa estampada</t>
  </si>
  <si>
    <t>Remoção de caixa para fusível ou tomada instalada em perfilado</t>
  </si>
  <si>
    <t>Remoção de caixa para transformador de corrente</t>
  </si>
  <si>
    <t>Remoção de cantoneira metálica</t>
  </si>
  <si>
    <t>Remoção de captor de para-raios tipo Franklin</t>
  </si>
  <si>
    <t>Remoção de chapa de ferro para bucha de passagem</t>
  </si>
  <si>
    <t>Remoção de chave automática da boia</t>
  </si>
  <si>
    <t>Remoção de chave base de mármore ou ardósia</t>
  </si>
  <si>
    <t>Remoção de chave de ação rápida comando frontal montado em painel</t>
  </si>
  <si>
    <t>Remoção de chave fusível indicadora tipo Matheus</t>
  </si>
  <si>
    <t>Remoção de chave seccionadora tripolar seca mecanismo de manobra frontal</t>
  </si>
  <si>
    <t>Remoção de chave tipo Pacco rotativo</t>
  </si>
  <si>
    <t>Remoção de cinta de fixação de eletroduto ou sela para cruzeta em poste</t>
  </si>
  <si>
    <t>Remoção de condulete</t>
  </si>
  <si>
    <t>Remoção de condutor aparente diâmetro externo acima de 6,5 mm</t>
  </si>
  <si>
    <t>Remoção de condutor aparente diâmetro externo até 6,5 mm</t>
  </si>
  <si>
    <t>Remoção de condutor embutido diâmetro externo acima de 6,5 mm</t>
  </si>
  <si>
    <t>Remoção de condutor embutido diâmetro externo até 6,5 mm</t>
  </si>
  <si>
    <t>Remoção de condutor especial</t>
  </si>
  <si>
    <t>Remoção de cordoalha ou cabo de cobre nu</t>
  </si>
  <si>
    <t>Remoção de contator magnético para comando de bomba</t>
  </si>
  <si>
    <t>Remoção de corrente para pendentes</t>
  </si>
  <si>
    <t>Remoção de cruzeta de ferro para fixação de projetores</t>
  </si>
  <si>
    <t>Remoção de cruzeta de madeira</t>
  </si>
  <si>
    <t>Retirada em instalação elétrica - letra D ate I</t>
  </si>
  <si>
    <t>Remoção de disjuntor de volume normal ou reduzido</t>
  </si>
  <si>
    <t>Remoção de disjuntor a seco aberto tripolar, 600 V de 800 A</t>
  </si>
  <si>
    <t>Remoção de disjuntor termomagnético</t>
  </si>
  <si>
    <t>Remoção de fundo de quadro de distribuição ou caixa de passagem</t>
  </si>
  <si>
    <t>Remoção de gancho de sustentação de luminária em perfilado</t>
  </si>
  <si>
    <t>Remoção de interruptores, tomadas, botão de campainha ou cigarra</t>
  </si>
  <si>
    <t>Remoção de isolador tipo castanha e gancho de sustentação</t>
  </si>
  <si>
    <t>Remoção de isolador tipo disco completo e gancho de suspensão</t>
  </si>
  <si>
    <t>Remoção de isolador tipo pino, inclusive o pino</t>
  </si>
  <si>
    <t>Remoção de isolador galvanizado uso geral</t>
  </si>
  <si>
    <t>Retirada em instalação elétrica - letra J ate N</t>
  </si>
  <si>
    <t>Remoção de janela de ventilação, iluminação ou ventilação e iluminação padrão</t>
  </si>
  <si>
    <t>Remoção de lâmpada</t>
  </si>
  <si>
    <t>Remoção de luz de obstáculo</t>
  </si>
  <si>
    <t>Remoção de manopla de comando de disjuntor</t>
  </si>
  <si>
    <t>Remoção de mão francesa</t>
  </si>
  <si>
    <t>Remoção de terminal modular (mufla) tripolar ou unipolar</t>
  </si>
  <si>
    <t>Retirada em instalação elétrica - letra O ate S</t>
  </si>
  <si>
    <t>Remoção de óleo de disjuntor ou transformador</t>
  </si>
  <si>
    <t>Remoção de pára-raios tipo cristal-valve em cabine primária</t>
  </si>
  <si>
    <t>Remoção de pára-raios tipo cristal-valve em poste singelo ou estaleiro</t>
  </si>
  <si>
    <t>Remoção de perfilado</t>
  </si>
  <si>
    <t>Remoção de porta de quadro ou painel</t>
  </si>
  <si>
    <t>Remoção de poste de concreto</t>
  </si>
  <si>
    <t>Remoção de poste metálico</t>
  </si>
  <si>
    <t>Remoção de poste de madeira</t>
  </si>
  <si>
    <t>Remoção de quadro de distribuição, chamada ou caixa de passagem</t>
  </si>
  <si>
    <t>Remoção de reator para lâmpada</t>
  </si>
  <si>
    <t>Remoção de reator para lâmpada fixo em poste</t>
  </si>
  <si>
    <t>Remoção de relé</t>
  </si>
  <si>
    <t>Remoção de roldana</t>
  </si>
  <si>
    <t>Remoção de soquete</t>
  </si>
  <si>
    <t>Remoção de suporte de transformador em poste singelo ou estaleiro</t>
  </si>
  <si>
    <t>Retirada em instalação elétrica - letra T ate o final</t>
  </si>
  <si>
    <t>Remoção de terminal ou conector para cabos</t>
  </si>
  <si>
    <t>Remoção de transformador de potência em cabine primária</t>
  </si>
  <si>
    <t>Remoção de transformador de potencial completo (pequeno)</t>
  </si>
  <si>
    <t>Remoção de transformador de potência trifásico até 225 kVA, a óleo, em poste singelo</t>
  </si>
  <si>
    <t>Remoção de tubulação elétrica aparente com diâmetro externo acima de 50 mm</t>
  </si>
  <si>
    <t>Remoção de tubulação elétrica aparente com diâmetro externo até 50 mm</t>
  </si>
  <si>
    <t>Remoção de tubulação elétrica embutida com diâmetro externo acima de 50 mm</t>
  </si>
  <si>
    <t>Remoção de tubulação elétrica embutida com diâmetro externo até 50 mm</t>
  </si>
  <si>
    <t>Remoção de vergalhão</t>
  </si>
  <si>
    <t>Retirada em instalação hidráulica</t>
  </si>
  <si>
    <t>Remoção de calha ou rufo</t>
  </si>
  <si>
    <t>Remoção de condutor aparente</t>
  </si>
  <si>
    <t>Remoção de tubulação hidráulica em geral, incluindo conexões, caixas e ralos</t>
  </si>
  <si>
    <t>Remoção de hidrante de parede completo</t>
  </si>
  <si>
    <t>Remoção de reservatório em fibrocimento até 1000 litros</t>
  </si>
  <si>
    <t>Retirada em instalação de combate a incêndio</t>
  </si>
  <si>
    <t>Retirada de bico de sprinkler</t>
  </si>
  <si>
    <t>Retirada de sistema e equipamento de conforto mecânico</t>
  </si>
  <si>
    <t>Retirada de aparelho de ar condicionado portátil</t>
  </si>
  <si>
    <t>Retirada diversa de pecas pre-moldadas</t>
  </si>
  <si>
    <t>Retirada manual de guia pré-moldada, inclusive limpeza, carregamento, transporte até 1 quilômetro e descarregamento</t>
  </si>
  <si>
    <t>Retirada de soleira ou peitoril em geral</t>
  </si>
  <si>
    <t>Retirada manual de guia pré-moldada, inclusive limpeza e empilhamento</t>
  </si>
  <si>
    <t>Retirada manual de paralelepípedo ou lajota de concreto, inclusive limpeza, carregamento, transporte até 1 quilômetro e descarregamento</t>
  </si>
  <si>
    <t>Retirada manual de paralelepípedo ou lajota de concreto, inclusive limpeza e empilhamento</t>
  </si>
  <si>
    <t>Retirada de dispositivos viários</t>
  </si>
  <si>
    <t>Retirada de placa de solo</t>
  </si>
  <si>
    <t>TRANSPORTE E MOVIMENTACAO, DENTRO E FORA DA OBRA</t>
  </si>
  <si>
    <t>Transporte de material solto</t>
  </si>
  <si>
    <t>Transporte manual horizontal e/ou vertical de entulho até o local de despejo - ensacado</t>
  </si>
  <si>
    <t>Transporte comercial, carreteiro e aluguel</t>
  </si>
  <si>
    <t>Remoção de entulho separado de obra com caçamba metálica - terra, alvenaria, concreto, argamassa, madeira, papel, plástico ou metal</t>
  </si>
  <si>
    <t>Remoção de entulho de obra com caçamba metálica - material volumoso e misturado por alvenaria, terra, madeira, papel, plástico e metal</t>
  </si>
  <si>
    <t>Remoção de entulho de obra com caçamba metálica - material rejeitado e misturado por vegetação, isopor, manta asfáltica e lã de vidro</t>
  </si>
  <si>
    <t>Remoção de entulho de obra com caçamba metálica - gesso e/ou drywall</t>
  </si>
  <si>
    <t>Transporte mecanizado de material solto</t>
  </si>
  <si>
    <t>Transporte de entulho, para distâncias superiores ao 3° km até o 5° km</t>
  </si>
  <si>
    <t>Transporte de entulho, para distâncias superiores ao 5° km até o 10° km</t>
  </si>
  <si>
    <t>Transporte de entulho, para distâncias superiores ao 10° km até o 15° km</t>
  </si>
  <si>
    <t>Transporte de entulho, para distâncias superiores ao 15° km até o 20° km</t>
  </si>
  <si>
    <t>Transporte de entulho, para distâncias superiores ao 20° km</t>
  </si>
  <si>
    <t>Carregamento mecanizado de entulho fragmentado, com caminhão à disposição dentro da obra, até o raio de 1 km</t>
  </si>
  <si>
    <t>Taxas de recolhimento</t>
  </si>
  <si>
    <t>Taxa de destinação de resíduo sólido em aterro, tipo inerte</t>
  </si>
  <si>
    <t>Taxa de destinação de resíduo sólido em aterro, tipo solo/terra</t>
  </si>
  <si>
    <t>Transporte mecanizado de solo</t>
  </si>
  <si>
    <t>Carregamento mecanizado de solo de 1ª e 2ª categoria</t>
  </si>
  <si>
    <t>Transporte de solo de 1ª e 2ª categoria por caminhão até o 2° km</t>
  </si>
  <si>
    <t>Transporte de solo de 1ª e 2ª categoria por caminhão para distâncias superiores ao 2° km até o 3° km</t>
  </si>
  <si>
    <t>Transporte de solo de 1ª e 2ª categoria por caminhão para distâncias superiores ao 3° km até o 5° km</t>
  </si>
  <si>
    <t>Transporte de solo de 1ª e 2ª categoria por caminhão para distâncias superiores ao 5° km até o 10° km</t>
  </si>
  <si>
    <t>Transporte de solo de 1ª e 2ª categoria por caminhão para distâncias superiores ao 10° km até o 15° km</t>
  </si>
  <si>
    <t>Transporte de solo de 1ª e 2ª categoria por caminhão para distâncias superiores ao 15° km até o 20° km</t>
  </si>
  <si>
    <t>Transporte de solo de 1ª e 2ª categoria por caminhão para distâncias superiores ao 20° km</t>
  </si>
  <si>
    <t>Transporte de solo brejoso por caminhão até o 2° km</t>
  </si>
  <si>
    <t>Transporte de solo brejoso por caminhão para distâncias superiores ao 2° km até o 3° km</t>
  </si>
  <si>
    <t>Transporte de solo brejoso por caminhão para distâncias superiores ao 3° km até o 5° km</t>
  </si>
  <si>
    <t>Transporte de solo brejoso por caminhão para distâncias superiores ao 5° km até o 10° km</t>
  </si>
  <si>
    <t>Transporte de solo brejoso por caminhão para distâncias superiores ao 10° km até o 15° km</t>
  </si>
  <si>
    <t>Transporte de solo brejoso por caminhão para distâncias superiores ao 15° km até o 20° km</t>
  </si>
  <si>
    <t>Transporte de solo brejoso por caminhão para distâncias superiores ao 20° km</t>
  </si>
  <si>
    <t>SERVICO EM SOLO E ROCHA, MANUAL</t>
  </si>
  <si>
    <t>Escavação manual em campo aberto de solo, exceto rocha</t>
  </si>
  <si>
    <t>Escavação manual em solo de 1ª e 2ª categoria em campo aberto</t>
  </si>
  <si>
    <t>Escavação manual em solo brejoso em campo aberto</t>
  </si>
  <si>
    <t>Escavação manual em valas e buracos de solo, exceto rocha</t>
  </si>
  <si>
    <t>Escavação manual em solo de 1ª e 2ª categoria em vala ou cava até 1,5 m</t>
  </si>
  <si>
    <t>Escavação manual em solo de 1ª e 2ª categoria em vala ou cava além de 1,5 m</t>
  </si>
  <si>
    <t>Reaterro manual sem fornecimento de material</t>
  </si>
  <si>
    <t>Reaterro manual para simples regularização sem compactação</t>
  </si>
  <si>
    <t>Reaterro manual apiloado sem controle de compactação</t>
  </si>
  <si>
    <t>Reaterro manual com adição de 2% de cimento</t>
  </si>
  <si>
    <t>Aterro manual sem fornecimento de material</t>
  </si>
  <si>
    <t>Aterro manual apiloado de área interna com maço de 30 kg</t>
  </si>
  <si>
    <t>Carga / carregamento e descarga manual</t>
  </si>
  <si>
    <t>Carga manual de solo</t>
  </si>
  <si>
    <t>SERVICO EM SOLO E ROCHA, MECANIZADO</t>
  </si>
  <si>
    <t>Escavação ou corte mecanizados em campo aberto de solo, exceto rocha</t>
  </si>
  <si>
    <t>Escavação e carga mecanizada para exploração de solo em jazida</t>
  </si>
  <si>
    <t>Escavação e carga mecanizada em solo de 1ª categoria, em campo aberto</t>
  </si>
  <si>
    <t>Escavação e carga mecanizada em solo de 2ª categoria, em campo aberto</t>
  </si>
  <si>
    <t>Carga e remoção de terra até a distância média de 1 km</t>
  </si>
  <si>
    <t>Escavação mecanizada de valas e buracos em solo, exceto rocha</t>
  </si>
  <si>
    <t>Escavação mecanizada de valas ou cavas com profundidade de até 2 m</t>
  </si>
  <si>
    <t>Escavação mecanizada de valas ou cavas com profundidade de até 3 m</t>
  </si>
  <si>
    <t>Escavação mecanizada de valas ou cavas com profundidade de até 4 m</t>
  </si>
  <si>
    <t>Escavação mecanizada de valas ou cavas com profundidade acima de 4 m, com escavadeira hidráulica</t>
  </si>
  <si>
    <t>Escavação mecanizada em solo brejoso ou turfa</t>
  </si>
  <si>
    <t>Escavação e carga mecanizada em solo brejoso ou turfa</t>
  </si>
  <si>
    <t>Escavação e carga mecanizada em solo vegetal superficial</t>
  </si>
  <si>
    <t>Escavação ou carga mecanizada em campo aberto</t>
  </si>
  <si>
    <t>Escavação e carga mecanizada em campo aberto, com rompedor hidráulico, em rocha</t>
  </si>
  <si>
    <t>Apiloamento e nivelamento mecanizado de solo</t>
  </si>
  <si>
    <t>Espalhamento de solo em bota-fora com compactação sem controle</t>
  </si>
  <si>
    <t>Reaterro mecanizado sem fornecimento de material</t>
  </si>
  <si>
    <t>Reaterro compactado mecanizado de vala ou cava com compactador</t>
  </si>
  <si>
    <t>Reaterro compactado mecanizado de vala ou cava com rolo, mínimo de 95% PN</t>
  </si>
  <si>
    <t>Aterro mecanizado sem fornecimento de material</t>
  </si>
  <si>
    <t>Compactação de aterro mecanizado mínimo de 95% PN, sem fornecimento de solo em áreas fechadas</t>
  </si>
  <si>
    <t>Compactação de aterro mecanizado mínimo de 95% PN, sem fornecimento de solo em campo aberto</t>
  </si>
  <si>
    <t>Compactação de aterro mecanizado a 100% PN, sem fornecimento de solo em campo aberto</t>
  </si>
  <si>
    <t>Aterro mecanizado por compensação, solo de 1ª categoria em campo aberto, sem compactação do aterro</t>
  </si>
  <si>
    <t>ESCORAMENTO, CONTENCAO E DRENAGEM</t>
  </si>
  <si>
    <t>Escoramento</t>
  </si>
  <si>
    <t>Escoramento de solo contínuo</t>
  </si>
  <si>
    <t>Escoramento de solo descontínuo</t>
  </si>
  <si>
    <t>Escoramento de solo pontaletado</t>
  </si>
  <si>
    <t>Escoramento de solo especial</t>
  </si>
  <si>
    <t>Escoramento com estacas pranchas metálicas - profundidade até 4 m</t>
  </si>
  <si>
    <t>Escoramento com estacas pranchas metálicas - profundidade até 6 m</t>
  </si>
  <si>
    <t>Escoramento com estacas pranchas metálicas - profundidade até 8 m</t>
  </si>
  <si>
    <t>Cimbramento</t>
  </si>
  <si>
    <t>Cimbramento em madeira com estroncas de eucalipto</t>
  </si>
  <si>
    <t>Cimbramento em perfil metálico para obras de arte</t>
  </si>
  <si>
    <t>Cimbramento tubular metálico</t>
  </si>
  <si>
    <t>M3MES</t>
  </si>
  <si>
    <t>Montagem e desmontagem de cimbramento tubular metálico</t>
  </si>
  <si>
    <t>Descimbramento</t>
  </si>
  <si>
    <t>Descimbramento em madeira</t>
  </si>
  <si>
    <t>Manta, filtro e dreno</t>
  </si>
  <si>
    <t>Geomembrana em polietileno de alta densidade PEAD de 1 mm</t>
  </si>
  <si>
    <t>Dreno com pedra britada</t>
  </si>
  <si>
    <t>Dreno com areia grossa</t>
  </si>
  <si>
    <t>Manta geotêxtil com resistência à tração longitudinal de 10kN/m e transversal de 9kN/m</t>
  </si>
  <si>
    <t>Manta geotêxtil com resistência à tração longitudinal de 16kN/m e transversal de 14kN/m</t>
  </si>
  <si>
    <t>Manta geotêxtil com resistência à tração longitudinal de 31kN/m e transversal de 27kN/m</t>
  </si>
  <si>
    <t>Barbaca</t>
  </si>
  <si>
    <t>Barbacã em tubo de PVC com diâmetro 50 mm</t>
  </si>
  <si>
    <t>Barbacã em tubo de PVC com diâmetro 75 mm</t>
  </si>
  <si>
    <t>Barbacã em tubo de PVC com diâmetro 100 mm</t>
  </si>
  <si>
    <t>Esgotamento</t>
  </si>
  <si>
    <t>Taxa de mobilização e desmobilização de equipamentos para execução de rebaixamento de lençol freático</t>
  </si>
  <si>
    <t>Locação de conjunto de bombeamento a vácuo para rebaixamento de lençol freático, com até 50 ponteiras e potência até 15 HP, mínimo 30 dias</t>
  </si>
  <si>
    <t>CJxDI</t>
  </si>
  <si>
    <t>Ponteiras filtrantes, profundidade até 5 m</t>
  </si>
  <si>
    <t>Esgotamento de águas superficiais com bomba de superfície ou submersa</t>
  </si>
  <si>
    <t>HPXh</t>
  </si>
  <si>
    <t>Contenção</t>
  </si>
  <si>
    <t>Enrocamento com pedra arrumada</t>
  </si>
  <si>
    <t>Enrocamento com pedra assentada</t>
  </si>
  <si>
    <t>Gabião tipo caixa em tela metálica, altura de 0,5 m, com revestimento liga zinco/alumínio, malha hexagonal 8/10 cm, fio diâmetro 2,7 mm, independente do formato ou utilização</t>
  </si>
  <si>
    <t>Gabião tipo caixa em tela metálica, altura de 1 m, com revestimento liga zinco/alumínio, malha hexagonal 8/10 cm, fio diâmetro 2,7 mm, independente do formato ou utilização</t>
  </si>
  <si>
    <t>FORMA</t>
  </si>
  <si>
    <t>Forma em tabua</t>
  </si>
  <si>
    <t>Forma em madeira comum para fundação</t>
  </si>
  <si>
    <t>Forma em madeira comum para estrutura</t>
  </si>
  <si>
    <t>Forma em madeira comum para caixão perdido</t>
  </si>
  <si>
    <t>Desmontagem de forma em madeira para estrutura de laje, com tábuas</t>
  </si>
  <si>
    <t>Desmontagem de forma em madeira para estrutura de vigas, com tábuas</t>
  </si>
  <si>
    <t>Forma em madeira compensada</t>
  </si>
  <si>
    <t>Forma plana em compensado para estrutura convencional</t>
  </si>
  <si>
    <t>Forma plana em compensado para estrutura aparente</t>
  </si>
  <si>
    <t>Forma curva em compensado para estrutura aparente</t>
  </si>
  <si>
    <t>Forma plana em compensado para obra de arte, sem cimbramento</t>
  </si>
  <si>
    <t>Forma em compensado para encamisamento de tubulão</t>
  </si>
  <si>
    <t>Forma ripada de 5 cm na vertical</t>
  </si>
  <si>
    <t>Forma plana em compensado para estrutura convencional com cimbramento tubular metálico</t>
  </si>
  <si>
    <t>Forma plana em compensado para estrutura aparente com cimbramento tubular metálico</t>
  </si>
  <si>
    <t>Forma curva em compensado para estrutura convencional com cimbramento tubular metálico</t>
  </si>
  <si>
    <t>Forma em papelão</t>
  </si>
  <si>
    <t>Forma em tubo de papelão com diâmetro de 25 cm</t>
  </si>
  <si>
    <t>Forma em tubo de papelão com diâmetro de 30 cm</t>
  </si>
  <si>
    <t>Forma em tubo de papelão com diâmetro de 35 cm</t>
  </si>
  <si>
    <t>Forma em tubo de papelão com diâmetro de 40 cm</t>
  </si>
  <si>
    <t>Forma em tubo de papelão com diâmetro de 45 cm</t>
  </si>
  <si>
    <t>Forma em polipropileno</t>
  </si>
  <si>
    <t>Forma em polipropileno (cubeta) e acessórios para laje nervurada com dimensões variáveis - locação</t>
  </si>
  <si>
    <t>ARMADURA E CORDOALHA ESTRUTURAL</t>
  </si>
  <si>
    <t>Armadura em barra</t>
  </si>
  <si>
    <t>Armadura em barra de aço CA-25 fyk = 250 MPa</t>
  </si>
  <si>
    <t>Armadura em barra de aço CA-50 (A ou B) fyk = 500 MPa</t>
  </si>
  <si>
    <t>Armadura em barra de aço CA-60 (A ou B) fyk = 600 MPa</t>
  </si>
  <si>
    <t>Armadura em tela</t>
  </si>
  <si>
    <t>Armadura em tela soldada de aço</t>
  </si>
  <si>
    <t>CONCRETO, MASSA E LASTRO</t>
  </si>
  <si>
    <t>Concreto usinado com controle fck - fornecimento do material</t>
  </si>
  <si>
    <t>Concreto usinado, fck = 20 MPa</t>
  </si>
  <si>
    <t>Concreto usinado, fck = 25 MPa</t>
  </si>
  <si>
    <t>Concreto usinado, fck = 30 MPa</t>
  </si>
  <si>
    <t>Concreto usinado, fck = 35 MPa</t>
  </si>
  <si>
    <t>Concreto usinado, fck = 40 MPa</t>
  </si>
  <si>
    <t>Concreto usinado, fck = 20 MPa - para bombeamento</t>
  </si>
  <si>
    <t>Concreto usinado, fck = 25 MPa - para bombeamento</t>
  </si>
  <si>
    <t>Concreto usinado, fck = 30 MPa - para bombeamento</t>
  </si>
  <si>
    <t>Concreto usinado, fck = 35 MPa - para bombeamento</t>
  </si>
  <si>
    <t>Concreto usinado, fck = 40 MPa - para bombeamento</t>
  </si>
  <si>
    <t>Concreto usinado, fck = 30 MPa - para bombeamento em estaca hélice contínua</t>
  </si>
  <si>
    <t>Concreto usinado, fck = 25 MPa - para perfil extrudado</t>
  </si>
  <si>
    <t>Concreto usinado não estrutural - fornecimento do material</t>
  </si>
  <si>
    <t>Concreto usinado não estrutural mínimo 150 kg cimento / m³</t>
  </si>
  <si>
    <t>Concreto usinado não estrutural mínimo 200 kg cimento / m³</t>
  </si>
  <si>
    <t>Concreto usinado não estrutural mínimo 300 kg cimento / m³</t>
  </si>
  <si>
    <t>Concreto executado no local com controle fck - fornecimento do material</t>
  </si>
  <si>
    <t>Concreto preparado no local, fck = 20 MPa</t>
  </si>
  <si>
    <t>Concreto não estrutural executado no local - fornecimento do material</t>
  </si>
  <si>
    <t>Concreto não estrutural executado no local, mínimo 150 kg cimento / m³</t>
  </si>
  <si>
    <t>Concreto não estrutural executado no local, mínimo 200 kg cimento / m³</t>
  </si>
  <si>
    <t>Concreto não estrutural executado no local, mínimo 300 kg cimento / m³</t>
  </si>
  <si>
    <t>Concreto e argamassa especial</t>
  </si>
  <si>
    <t>Argamassa em solo e cimento a 5% em peso</t>
  </si>
  <si>
    <t>Argamassa graute</t>
  </si>
  <si>
    <t>Concreto ciclópico - fornecimento e aplicação (com 30% de pedra rachão), concreto fck 15 Mpa</t>
  </si>
  <si>
    <t>Execução de concreto projetado - consumo de cimento 350 kg/m³</t>
  </si>
  <si>
    <t>Argamassas especiais</t>
  </si>
  <si>
    <t>Argamassa de cimento e areia, fck = 20 MPa, consumo de cimento 600 kg/m³ - material para injeção em estaca raiz</t>
  </si>
  <si>
    <t>Lançamento e aplicação</t>
  </si>
  <si>
    <t>Lançamento, espalhamento e adensamento de concreto ou massa em lastro e/ou enchimento</t>
  </si>
  <si>
    <t>Lançamento e adensamento de concreto ou massa em fundação</t>
  </si>
  <si>
    <t>Lançamento e adensamento de concreto ou massa em estrutura</t>
  </si>
  <si>
    <t>Lançamento e adensamento de concreto ou massa por bombeamento</t>
  </si>
  <si>
    <t>Nivelamento de piso em concreto com acabadora de superfície</t>
  </si>
  <si>
    <t>Lastro e enchimento</t>
  </si>
  <si>
    <t>Lastro de areia</t>
  </si>
  <si>
    <t>Lastro de pedra britada</t>
  </si>
  <si>
    <t>Enchimento de laje com concreto celular com densidade de 1.200 kg/m³</t>
  </si>
  <si>
    <t>Enchimento de laje com tijolos cerâmicos furados</t>
  </si>
  <si>
    <t>Enchimento de nichos em geral, com material proveniente de entulho</t>
  </si>
  <si>
    <t>Lastro e/ou fundação em rachão mecanizado</t>
  </si>
  <si>
    <t>Lastro e/ou fundação em rachão manual</t>
  </si>
  <si>
    <t>Enchimento de nichos em geral, com areia</t>
  </si>
  <si>
    <t>Colchão de areia</t>
  </si>
  <si>
    <t>Enchimento de nichos com poliestireno expandido do tipo P-1</t>
  </si>
  <si>
    <t>Enchimento de nichos com poliestireno expandido do tipo EPS-5F</t>
  </si>
  <si>
    <t>Reparos, conservações e complementos - GRUPO 11</t>
  </si>
  <si>
    <t>Corte de junta de dilatação, com serra de disco diamantado para pisos</t>
  </si>
  <si>
    <t>Selante endurecedor de concreto antipó</t>
  </si>
  <si>
    <t>Reparo superficial com argamassa polimérica (tixotrópica), bicomponente</t>
  </si>
  <si>
    <t>Tratamento de fissuras estáveis (não ativas) em elementos de concreto</t>
  </si>
  <si>
    <t>FUNDACAO PROFUNDA</t>
  </si>
  <si>
    <t>Broca</t>
  </si>
  <si>
    <t>Broca em concreto armado diâmetro de 20 cm - completa</t>
  </si>
  <si>
    <t>Broca em concreto armado diâmetro de 25 cm - completa</t>
  </si>
  <si>
    <t>Broca em concreto armado diâmetro de 30 cm - completa</t>
  </si>
  <si>
    <t>Estaca pre-moldada de concreto</t>
  </si>
  <si>
    <t>Taxa de mobilização e desmobilização de equipamentos para execução de estaca pré-moldada</t>
  </si>
  <si>
    <t>Estaca escavada mecanicamente</t>
  </si>
  <si>
    <t>Taxa de mobilização e desmobilização de equipamentos para execução de estaca escavada</t>
  </si>
  <si>
    <t>Estaca escavada mecanicamente, diâmetro de 25 cm até 20 t</t>
  </si>
  <si>
    <t>Estaca escavada mecanicamente, diâmetro de 30 cm até 30 t</t>
  </si>
  <si>
    <t>Estaca escavada mecanicamente, diâmetro de 35 cm até 40 t</t>
  </si>
  <si>
    <t>Estaca escavada mecanicamente, diâmetro de 40 cm até 50 t</t>
  </si>
  <si>
    <t>Estaca tipo STRAUSS</t>
  </si>
  <si>
    <t>Taxa de mobilização e desmobilização de equipamentos para execução de estaca tipo Strauss</t>
  </si>
  <si>
    <t>Estaca tipo Strauss, diâmetro de 25 cm até 20 t</t>
  </si>
  <si>
    <t>Estaca tipo Strauss, diâmetro de 32 cm até 30 t</t>
  </si>
  <si>
    <t>Estaca tipo Strauss, diâmetro de 38 cm até 40 t</t>
  </si>
  <si>
    <t>Estaca tipo Strauss, diâmetro de 45 cm até 60 t</t>
  </si>
  <si>
    <t>Estaca tipo RAIZ</t>
  </si>
  <si>
    <t>Taxa de mobilização e desmobilização de equipamentos para execução de estaca tipo Raiz em solo</t>
  </si>
  <si>
    <t>Estaca tipo Raiz, diâmetro de 10 cm para 10 t, em solo</t>
  </si>
  <si>
    <t>Estaca tipo Raiz, diâmetro de 12 cm para 15 t, em solo</t>
  </si>
  <si>
    <t>Estaca tipo Raiz, diâmetro de 15 cm para 25 t, em solo</t>
  </si>
  <si>
    <t>Estaca tipo Raiz, diâmetro de 16 cm para 35 t, em solo</t>
  </si>
  <si>
    <t>Estaca tipo Raiz, diâmetro de 20 cm para 50 t, em solo</t>
  </si>
  <si>
    <t>Estaca tipo Raiz, diâmetro de 25 cm para 80 t, em solo</t>
  </si>
  <si>
    <t>Estaca tipo Raiz, diâmetro de 31 cm para 100 t, em solo</t>
  </si>
  <si>
    <t>Estaca tipo Raiz, diâmetro de 40 cm para 130 t, em solo</t>
  </si>
  <si>
    <t>Estaca tipo Raiz, diâmetro de 31 cm, sem armação, em solo</t>
  </si>
  <si>
    <t>Estaca tipo Raiz, diâmetro de 45 cm, sem armação, em solo</t>
  </si>
  <si>
    <t>Taxa de mobilização e desmobilização de equipamentos para execução de estaca tipo Raiz em rocha</t>
  </si>
  <si>
    <t>Estaca tipo Raiz, diâmetro de 31 cm, sem armação, em rocha</t>
  </si>
  <si>
    <t>Estaca tipo Raiz, diâmetro de 41 cm, sem armação, em rocha</t>
  </si>
  <si>
    <t>Estaca tipo Raiz, diâmetro de 45 cm, sem armação, em rocha</t>
  </si>
  <si>
    <t>Estaca tipo Raiz, diâmetro de 15 cm para 25 t, sem armação e sem argamassa, em rocha</t>
  </si>
  <si>
    <t>Injeção de argamassa de cimento e areia em estaca raiz - sobreconsumo</t>
  </si>
  <si>
    <t>Tubulão</t>
  </si>
  <si>
    <t>Taxa de mobilização e desmobilização de equipamentos para execução de tubulão escavado mecanicamente</t>
  </si>
  <si>
    <t>Abertura de fuste mecanizado diâmetro de 50 cm</t>
  </si>
  <si>
    <t>Abertura de fuste mecanizado diâmetro de 60 cm</t>
  </si>
  <si>
    <t>Abertura de fuste mecanizado diâmetro de 80 cm</t>
  </si>
  <si>
    <t>Escavação manual em campo aberto para tubulão, fuste e/ou base</t>
  </si>
  <si>
    <t>Estaca hélice continua</t>
  </si>
  <si>
    <t>Taxa de mobilização e desmobilização de equipamentos para execução de estaca tipo hélice contínua em solo</t>
  </si>
  <si>
    <t>Estaca tipo hélice contínua, diâmetro de 25 cm em solo</t>
  </si>
  <si>
    <t>Estaca tipo hélice contínua, diâmetro de 30 cm em solo</t>
  </si>
  <si>
    <t>Estaca tipo hélice contínua, diâmetro de 35 cm em solo</t>
  </si>
  <si>
    <t>Estaca tipo hélice contínua, diâmetro de 40 cm em solo</t>
  </si>
  <si>
    <t>Estaca tipo hélice contínua, diâmetro de 50 cm em solo</t>
  </si>
  <si>
    <t>Estaca tipo hélice contínua, diâmetro de 60 cm em solo</t>
  </si>
  <si>
    <t>Estaca tipo hélice contínua, diâmetro de 70 cm em solo</t>
  </si>
  <si>
    <t>Estaca tipo hélice contínua, diâmetro de 80 cm em solo</t>
  </si>
  <si>
    <t>Estaca escavada com injeção ou micro estaca</t>
  </si>
  <si>
    <t>Taxa de mobilização e desmobilização de equipamentos para execução de estacas escavadas com injeção ou microestaca</t>
  </si>
  <si>
    <t>Estaca escavada com injeção ou microestaca, diâmetro de 16 cm</t>
  </si>
  <si>
    <t>Estaca escavada com injeção ou microestaca, diâmetro de 20 cm</t>
  </si>
  <si>
    <t>Estaca escavada com injeção ou microestaca, diâmetro de 25 cm</t>
  </si>
  <si>
    <t>LAJE E PAINEL DE FECHAMENTO PRE-FABRICADOS</t>
  </si>
  <si>
    <t>Laje pre-fabricada mista em vigotas treplicadas e lajotas</t>
  </si>
  <si>
    <t>Laje pré-fabricada mista vigota treliçada/lajota cerâmica - LT 12 (8+4) e capa com concreto de 25 MPa</t>
  </si>
  <si>
    <t>Laje pré-fabricada mista vigota treliçada/lajota cerâmica - LT 16 (12+4) e capa com concreto de 25 MPa</t>
  </si>
  <si>
    <t>Laje pré-fabricada mista vigota treliçada/lajota cerâmica - LT 20 (16+4) e capa com concreto de 25 MPa</t>
  </si>
  <si>
    <t>Laje pré-fabricada mista vigota treliçada/lajota cerâmica - LT 24 (20+4) e capa com concreto de 25 MPa</t>
  </si>
  <si>
    <t>Laje pré-fabricada mista vigota treliçada/lajota cerâmica - LT 30 (24+6) e capa com concreto de 25 MPa</t>
  </si>
  <si>
    <t>Laje pré-fabricada unidirecional em viga treliçada/lajota em EPS LT 12 (8 + 4), com capa de concreto de 25 MPa</t>
  </si>
  <si>
    <t>Laje pré-fabricada unidirecional em viga treliçada/lajota em EPS LT 16 (12 + 4), com capa de concreto de 25 MPa</t>
  </si>
  <si>
    <t>Laje pré-fabricada unidirecional em viga treliçada/lajota em EPS LT 20 (16 + 4), com capa de concreto de 25 MPa</t>
  </si>
  <si>
    <t>Laje pré-fabricada unidirecional em viga treliçada/lajota em EPS LT 25 (20 + 5), com capa de concreto de 25 MPa</t>
  </si>
  <si>
    <t>Laje pré-fabricada unidirecional em viga treliçada/lajota em EPS LT 30 (25 + 5), com capa de concreto de 25 MPa</t>
  </si>
  <si>
    <t>Laje pre-fabricada mista em vigotas protendidas e lajotas</t>
  </si>
  <si>
    <t>Laje pré-fabricada mista vigota protendida/lajota cerâmica - LP 12 (8+4) e capa com concreto de 25 MPa</t>
  </si>
  <si>
    <t>Laje pré-fabricada mista vigota protendida/lajota cerâmica - LP 16 (12+4) e capa com concreto de 25 MPa</t>
  </si>
  <si>
    <t>Laje pré-fabricada mista vigota protendida/lajota cerâmica - LP 20 (16+4) e capa com concreto de 25 MPa</t>
  </si>
  <si>
    <t>Laje pré-fabricada mista vigota protendida/lajota cerâmica - LP 25 (20+5) e capa com concreto de 25 MPa</t>
  </si>
  <si>
    <t>Pre-laje</t>
  </si>
  <si>
    <t>Pré-laje em painel pré-fabricado treliçado, com EPS, H= 12 cm</t>
  </si>
  <si>
    <t>Pré-laje em painel pré-fabricado treliçado, com EPS, H= 16 cm</t>
  </si>
  <si>
    <t>Pré-laje em painel pré-fabricado treliçado, com EPS, H= 20 cm</t>
  </si>
  <si>
    <t>Pré-laje em painel pré-fabricado treliçado, com EPS, H= 25 cm</t>
  </si>
  <si>
    <t>Pré-laje em painel pré-fabricado treliçado, H= 12 cm</t>
  </si>
  <si>
    <t>Pré-laje em painel pré-fabricado treliçado, H= 16 cm</t>
  </si>
  <si>
    <t>ALVENARIA E ELEMENTO DIVISOR</t>
  </si>
  <si>
    <t>Alvenaria de fundação (embasamento)</t>
  </si>
  <si>
    <t>Alvenaria de embasamento em tijolo maciço comum</t>
  </si>
  <si>
    <t>Alvenaria de embasamento em bloco de concreto de 14 x 19 x 39 cm - classe A</t>
  </si>
  <si>
    <t>Alvenaria de embasamento em bloco de concreto de 19 x 19 x 39 cm - classe A</t>
  </si>
  <si>
    <t>Alvenaria com tijolo maciço comum ou especial</t>
  </si>
  <si>
    <t>Alvenaria de elevação de 1/4 tijolo maciço comum</t>
  </si>
  <si>
    <t>Alvenaria de elevação de 1/2 tijolo maciço comum</t>
  </si>
  <si>
    <t>Alvenaria de elevação de 1 tijolo maciço comum</t>
  </si>
  <si>
    <t>Alvenaria de elevação de 1 1/2 tijolo maciço comum</t>
  </si>
  <si>
    <t>Alvenaria de elevação de 1/2 tijolo maciço aparente</t>
  </si>
  <si>
    <t>Alvenaria de elevação de 1 tijolo maciço aparente</t>
  </si>
  <si>
    <t>Alvenaria com tijolo laminado aparente</t>
  </si>
  <si>
    <t>Alvenaria de elevação de 1/4 tijolo laminado</t>
  </si>
  <si>
    <t>Alvenaria de elevação de 1/2 tijolo laminado</t>
  </si>
  <si>
    <t>Alvenaria de elevação de 1 tijolo laminado</t>
  </si>
  <si>
    <t>Alvenaria com bloco cerâmico de vedação</t>
  </si>
  <si>
    <t>Alvenaria com bloco cerâmico estrutural</t>
  </si>
  <si>
    <t>Alvenaria com bloco de concreto de vedação</t>
  </si>
  <si>
    <t>Alvenaria com bloco de concreto estrutural</t>
  </si>
  <si>
    <t>Alvenaria de concreto celular ou silico calcário</t>
  </si>
  <si>
    <t>Alvenaria em bloco de concreto celular autoclavado de 10 cm, uso revestido - classe C25</t>
  </si>
  <si>
    <t>Pecas moldadas no local (vergas, pilaretes, etc.)</t>
  </si>
  <si>
    <t>Vergas, contravergas e pilaretes de concreto armado</t>
  </si>
  <si>
    <t>Cimalha em concreto com pingadeira</t>
  </si>
  <si>
    <t>Elementos vazados (concreto, cerâmica e vidros)</t>
  </si>
  <si>
    <t>Elemento vazado em concreto, tipo quadriculado de 39 x 39 x 10 cm</t>
  </si>
  <si>
    <t>Elemento vazado em concreto, tipo veneziana de 39 x 39 x 10 cm</t>
  </si>
  <si>
    <t>Elemento vazado em vidro, tipo veneziana capelinha de 20 x 10 x 10 cm</t>
  </si>
  <si>
    <t>Elemento vazado em vidro, tipo veneziana de 20 x 20 x 6 cm</t>
  </si>
  <si>
    <t>Divisória e fechamento</t>
  </si>
  <si>
    <t>Divisória em placas de granito com espessura de 3 cm</t>
  </si>
  <si>
    <t>Divisória em placas de granilite com espessura de 3 cm</t>
  </si>
  <si>
    <t>Divisória sanitária em painel laminado melamínico estrutural com perfis em alumínio, inclusive ferragem completa para vão de porta</t>
  </si>
  <si>
    <t>Divisória em placas de gesso acartonado, resistência ao fogo 30 minutos, espessura 100/70mm - 1RU / 1RU</t>
  </si>
  <si>
    <t>Divisória em placas de granilite com espessura de 4 cm</t>
  </si>
  <si>
    <t>Divisória em placas duplas de gesso acartonado, resistência ao fogo 60 minutos, espessura 98/48mm - 2ST / 2ST LM</t>
  </si>
  <si>
    <t>Divisória e fechamento.</t>
  </si>
  <si>
    <t>Fechamento em placa cimentícia com espessura de 12 mm</t>
  </si>
  <si>
    <t>Reparos, conservações e complementos - GRUPO 14</t>
  </si>
  <si>
    <t>Recolocação de divisórias em chapas com montantes metálicos</t>
  </si>
  <si>
    <t>Tela galvanizada para fixação de alvenaria com dimensão de 6x50cm</t>
  </si>
  <si>
    <t>Tela galvanizada para fixação de alvenaria com dimensão de 7,5x50cm</t>
  </si>
  <si>
    <t>Tela galvanizada para fixação de alvenaria com dimensão de 10,5x50cm</t>
  </si>
  <si>
    <t>Tela galvanizada para fixação de alvenaria com dimensão de 12x50cm</t>
  </si>
  <si>
    <t>Tela galvanizada para fixação de alvenaria com dimensão de 17x50cm</t>
  </si>
  <si>
    <t>ESTRUTURA EM MADEIRA, FERRO, ALUMINIO E CONCRETO</t>
  </si>
  <si>
    <t>Estrutura em madeira para cobertura</t>
  </si>
  <si>
    <t>Estrutura de madeira tesourada para telha de barro - vãos até 7,00 m</t>
  </si>
  <si>
    <t>Estrutura pontaletada para telhas de barro</t>
  </si>
  <si>
    <t>Estrutura pontaletada para telhas onduladas</t>
  </si>
  <si>
    <t>Estrutura em terças para telhas de barro</t>
  </si>
  <si>
    <t>Estrutura em terças para telhas perfil e material qualquer, exceto barro</t>
  </si>
  <si>
    <t>Estrutura em terças para telhas perfil trapezoidal</t>
  </si>
  <si>
    <t>Estrutura em aço</t>
  </si>
  <si>
    <t>Fornecimento e montagem de estrutura em aço ASTM-A36, sem pintura</t>
  </si>
  <si>
    <t>Montagem de estrutura metálica em aço, sem pintura</t>
  </si>
  <si>
    <t>Fornecimento e montagem de estrutura em aço patinável, sem pintura</t>
  </si>
  <si>
    <t>Estrutura pre-fabricada de concreto</t>
  </si>
  <si>
    <t>Placas, vigas e pilares em concreto armado pré-moldado - fck= 40 MPa</t>
  </si>
  <si>
    <t>Mobiliário em concreto armado pré-moldado - fck= 40 MPa</t>
  </si>
  <si>
    <t>Placas, vigas e pilares em concreto armado pré-moldado - fck= 35 MPa</t>
  </si>
  <si>
    <t>Placas, vigas e pilares em concreto armado pré-moldado - fck= 25 MPa</t>
  </si>
  <si>
    <t>Mobiliário em concreto armado pré-moldado - fck= 25 MPa</t>
  </si>
  <si>
    <t>Reparos, conservações e complementos - GRUPO 15</t>
  </si>
  <si>
    <t>Fornecimento de peças diversas para estrutura em madeira</t>
  </si>
  <si>
    <t>Recolocação de peças lineares em madeira com seção até 60 cm²</t>
  </si>
  <si>
    <t>Recolocação de peças lineares em madeira com seção superior a 60 cm²</t>
  </si>
  <si>
    <t>TELHAMENTO</t>
  </si>
  <si>
    <t>Telhamento em barro</t>
  </si>
  <si>
    <t>Telha de barro tipo italiana</t>
  </si>
  <si>
    <t>Telha de barro tipo francesa</t>
  </si>
  <si>
    <t>Telha de barro tipo romana</t>
  </si>
  <si>
    <t>Telha de barro colonial/paulista</t>
  </si>
  <si>
    <t>Telha de barro tipo plan</t>
  </si>
  <si>
    <t>Emboçamento de beiral em telhas de barro</t>
  </si>
  <si>
    <t>Espigão de barro emboçado</t>
  </si>
  <si>
    <t>Telhamento em cimento reforçado com fio sintético (CRFS)</t>
  </si>
  <si>
    <t>Cumeeira universal em cimento reforçado com fio sintético CRFS - perfil ondulado</t>
  </si>
  <si>
    <t>Espigão em cimento reforçado com fio sintético CRFS - perfil ondulado</t>
  </si>
  <si>
    <t>Espigão em cimento reforçado com fio sintético CRFS - perfil modulado</t>
  </si>
  <si>
    <t>Rufo em cimento reforçado com fio sintético CRFS - perfil ondulado</t>
  </si>
  <si>
    <t>Telhamento em madeira ou fibra vegetal</t>
  </si>
  <si>
    <t>Telha em fibra vegetal, perfil ondulado, com espessura de 3 mm</t>
  </si>
  <si>
    <t>Cumeeira em fibra vegetal, lisa, com espessura de 3 mm</t>
  </si>
  <si>
    <t>Telhamento metálico comum</t>
  </si>
  <si>
    <t>Telhamento em chapa de aço pré-pintada com epóxi e poliéster, perfil ondulado, com espessura de 0,50 mm</t>
  </si>
  <si>
    <t>Telhamento em chapa de aço pré-pintada com epóxi e poliéster, perfil ondulado calandrado, com espessura de 0,80 mm</t>
  </si>
  <si>
    <t>Telhamento em chapa de aço pré-pintada com epóxi e poliéster, perfil trapezoidal, com espessura de 0,80 mm e altura de 100 mm</t>
  </si>
  <si>
    <t>Telhamento em chapa de aço pré-pintada com epóxi e poliéster, perfil trapezoidal, com espessura de 0,50 mm e altura de 40 mm</t>
  </si>
  <si>
    <t>Telhamento metálico especial</t>
  </si>
  <si>
    <t>Telhamento em chapa de aço pré-pintada com epóxi e poliéster, tipo sanduíche, espessura de 0,50 mm, com lã de rocha</t>
  </si>
  <si>
    <t>Telhamento em material sintético</t>
  </si>
  <si>
    <t>Telha ondulada translúcida em polipropileno</t>
  </si>
  <si>
    <t>Telha em poliéster reforçado com fibras de vidro, perfil trapezoidal 49</t>
  </si>
  <si>
    <t>Cumeeira para telha de poliéster, tipo perfil trapezoidal 49</t>
  </si>
  <si>
    <t>Telhamento em vidro</t>
  </si>
  <si>
    <t>Telhas de vidro para iluminação tipo francesa</t>
  </si>
  <si>
    <t>Telhas de vidro para iluminação tipo colonial/paulistinha</t>
  </si>
  <si>
    <t>Domos</t>
  </si>
  <si>
    <t>Domo de acrílico fixado em perfis de alumínio</t>
  </si>
  <si>
    <t>Painel, chapas e fechamento</t>
  </si>
  <si>
    <t>Cobertura curva em chapa de policarbonato alveolar bronze de 6 mm</t>
  </si>
  <si>
    <t>Cobertura plana em chapa de policarbonato alveolar de 10 mm</t>
  </si>
  <si>
    <t>Cobertura curva em chapa de policarbonato alveolar bronze de 10 mm</t>
  </si>
  <si>
    <t>Calhas e rufos</t>
  </si>
  <si>
    <t>Calha, rufo, afins em chapa galvanizada nº 24 - corte 0,33 m</t>
  </si>
  <si>
    <t>Calha, rufo, afins em chapa galvanizada nº 24 - corte 0,50 m</t>
  </si>
  <si>
    <t>Calha, rufo, afins em chapa galvanizada nº 24 - corte 1,00 m</t>
  </si>
  <si>
    <t>Calha, rufo, afins em chapa galvanizada nº 26 - corte 0,33 m</t>
  </si>
  <si>
    <t>Calha, rufo, afins em chapa galvanizada nº 26 - corte 0,50 m</t>
  </si>
  <si>
    <t>Rufo pré-moldado em concreto, de 14 x 50 x 18,5 cm</t>
  </si>
  <si>
    <t>Rufo pré-moldado em concreto, de 20 x 50 x 26 cm</t>
  </si>
  <si>
    <t>Rufo pré-moldado em concreto, largura 24 cm</t>
  </si>
  <si>
    <t>Reparos, conservações e complementos - GRUPO 16</t>
  </si>
  <si>
    <t>Recolocação de cumeeiras e espigões de barro</t>
  </si>
  <si>
    <t>Recolocação de telha de barro tipo colonial/paulistinha</t>
  </si>
  <si>
    <t>Recolocação de telha de barro tipo plan</t>
  </si>
  <si>
    <t>Recolocação de domo de acrílico, inclusive perfis metálicos de fixação</t>
  </si>
  <si>
    <t>Recolocação de telha em fibrocimento ou CRFS, perfil ondulado</t>
  </si>
  <si>
    <t>REVESTIMENTO EM MASSA OU FUNDIDO NO LOCAL</t>
  </si>
  <si>
    <t>Regularização de base</t>
  </si>
  <si>
    <t>Argamassa de proteção com argila expandida</t>
  </si>
  <si>
    <t>Argamassa de regularização e/ou proteção</t>
  </si>
  <si>
    <t>Lastro de concreto impermeabilizado</t>
  </si>
  <si>
    <t>Regularização de piso com nata de cimento</t>
  </si>
  <si>
    <t>Argamassa de cimento e areia traço 1:3, com adesivo acrílico</t>
  </si>
  <si>
    <t>Revestimento em argamassa</t>
  </si>
  <si>
    <t>Chapisco</t>
  </si>
  <si>
    <t>Chapisco 1:4 com areia grossa</t>
  </si>
  <si>
    <t>Chapisco fino peneirado</t>
  </si>
  <si>
    <t>Chapisco rústico com pedra britada nº 1</t>
  </si>
  <si>
    <t>Emboço comum</t>
  </si>
  <si>
    <t>Emboço desempenado com espuma de poliéster</t>
  </si>
  <si>
    <t>Emboço desempenado com argamassa industrializada</t>
  </si>
  <si>
    <t>Reboco</t>
  </si>
  <si>
    <t>Barra lisa com acabamento em nata de cimento</t>
  </si>
  <si>
    <t>Revestimento em cimentado</t>
  </si>
  <si>
    <t>Cimentado desempenado</t>
  </si>
  <si>
    <t>Cimentado desempenado e alisado (queimado)</t>
  </si>
  <si>
    <t>Cimentado desempenado e alisado com corante (queimado)</t>
  </si>
  <si>
    <t>Cimentado semi-áspero</t>
  </si>
  <si>
    <t>Cimentado áspero com caneluras</t>
  </si>
  <si>
    <t>Degrau em cimentado</t>
  </si>
  <si>
    <t>Rodapé em cimentado desempenado e alisado com altura 5 cm</t>
  </si>
  <si>
    <t>Rodapé em cimentado desempenado e alisado com altura 7 cm</t>
  </si>
  <si>
    <t>Rodapé em cimentado desempenado e alisado com altura 10 cm</t>
  </si>
  <si>
    <t>Rodapé em cimentado desempenado e alisado com altura 15 cm</t>
  </si>
  <si>
    <t>Revestimento em gesso</t>
  </si>
  <si>
    <t>Revestimento em gesso liso desempenado sobre emboço</t>
  </si>
  <si>
    <t>Revestimento em gesso liso desempenado sobre bloco</t>
  </si>
  <si>
    <t>Revestimento em concreto</t>
  </si>
  <si>
    <t>Piso com requadro em concreto simples sem controle de fck</t>
  </si>
  <si>
    <t>Piso com requadro em concreto simples com controle de fck= 20 MPa</t>
  </si>
  <si>
    <t>Piso com requadro em concreto simples com controle de fck= 25 MPa</t>
  </si>
  <si>
    <t>Soleira em concreto simples</t>
  </si>
  <si>
    <t>Peitoril em concreto simples</t>
  </si>
  <si>
    <t>Revestimento em granilite fundido no local</t>
  </si>
  <si>
    <t>Piso em granilite moldado no local</t>
  </si>
  <si>
    <t>Soleira em granilite moldado no local</t>
  </si>
  <si>
    <t>Degrau em granilite moldado no local</t>
  </si>
  <si>
    <t>Rodapé qualquer em granilite moldado no local até 10 cm</t>
  </si>
  <si>
    <t>Piso em placas de granilite, acabamento encerado</t>
  </si>
  <si>
    <t>Revestimento industrial fundido no local</t>
  </si>
  <si>
    <t>Piso em alta resistência moldado no local 12 mm</t>
  </si>
  <si>
    <t>Soleira em alta resistência moldada no local</t>
  </si>
  <si>
    <t>Degrau em alta resistência 8 mm</t>
  </si>
  <si>
    <t>Degrau em alta resistência 12 mm</t>
  </si>
  <si>
    <t>Rodapé qualquer em alta resistência moldado no local até 10 cm</t>
  </si>
  <si>
    <t>Revestimento especial fundido no local</t>
  </si>
  <si>
    <t>Massa raspada</t>
  </si>
  <si>
    <t>Revestimento em granito lavado tipo Fulget uso externo</t>
  </si>
  <si>
    <t>Revestimento texturizado acrílico com microagregados minerais</t>
  </si>
  <si>
    <t>Reparos e conservações em massa e concreto - GRUPO 17</t>
  </si>
  <si>
    <t>Reparos em piso de granilite - estucamento e polimento</t>
  </si>
  <si>
    <t>Reparos em degrau e espelho de granilite - estucamento e polimento</t>
  </si>
  <si>
    <t>Reparos em rodapé de granilite - estucamento e polimento</t>
  </si>
  <si>
    <t>Faixa antiderrapante definitiva para degraus, soleiras, patamares ou pisos</t>
  </si>
  <si>
    <t>Resina acrílica para piso de granilite</t>
  </si>
  <si>
    <t>Resina epóxi para piso de granilite</t>
  </si>
  <si>
    <t>Resina acrílica para degrau de granilite</t>
  </si>
  <si>
    <t>Resina epóxi para degrau de granilite</t>
  </si>
  <si>
    <t>REVESTIMENTO CERAMICO</t>
  </si>
  <si>
    <t>Plaqueta laminada para revestimento</t>
  </si>
  <si>
    <t>Placa cerâmica esmaltada prensada</t>
  </si>
  <si>
    <t>Placa cerâmica esmaltada antiderrapante PEI-5 para área interna com saída para o exterior, grupo de absorção BIIa, resistência química A, assentado com argamassa colante industrializada</t>
  </si>
  <si>
    <t>Rodapé em placa cerâmica esmaltada antiderrapante PEI-5 para área interna com saída para o exterior, grupo de absorção BIIa, resistência química A, assentado com argamassa colante industrializada</t>
  </si>
  <si>
    <t>Rodapé em placa cerâmica esmaltada rústica PEI-5 para área interna com saída para o exterior, grupo de absorção BIIb, resistência química B, assentado com argamassa colante industrializada</t>
  </si>
  <si>
    <t>Assentamento de pisos e revestimentos cerâmicos com argamassa mista</t>
  </si>
  <si>
    <t>Rejuntamento em placas cerâmicas com cimento branco, juntas acima de 5 até 10 mm</t>
  </si>
  <si>
    <t>Rejuntamento de rodapé em placas cerâmicas com argamassa industrializada para rejunte, altura até 10 cm, juntas acima de 3 até 5 mm</t>
  </si>
  <si>
    <t>Placa ceramica nao esmaltada extrudada</t>
  </si>
  <si>
    <t>Rejuntamento em placa cerâmica extrudada antiácida, espessura de 14 mm, com argamassa industrializada bicomponente, à base de resina furânica, juntas acima de 3 até 6 mm</t>
  </si>
  <si>
    <t>Rejuntamento de rodapé em placa cerâmica extrudada antiácida de 9 mm, com argamassa industrializada bicomponente à base de resina furânica, juntas acima de 3 até 6 mm</t>
  </si>
  <si>
    <t>Rejuntamento de rodapé em placa cerâmica extrudada antiácida de 9 mm, com argamassa sintética  industrializada tricomponente à base de resina epóxi, juntas acima de 3 até 6 mm</t>
  </si>
  <si>
    <t>Revestimento em porcelanato</t>
  </si>
  <si>
    <t>Revestimento em porcelanato esmaltado antiderrapante para área externa e ambiente com alto tráfego, grupo de absorção BIa, assentado com argamassa colante industrializada, rejuntado</t>
  </si>
  <si>
    <t>Revestimento em porcelanato esmaltado acetinado para área interna e ambiente com acesso ao exterior, grupo de absorção BIa, resistência química B, assentado com argamassa colante industrializada, rejuntado</t>
  </si>
  <si>
    <t>Rodapé em porcelanato esmaltado acetinado para área interna e ambiente com acesso ao exterior, grupo de absorção BIa, resistência química B, assentado com argamassa colante industrializada, rejuntado</t>
  </si>
  <si>
    <t>Revestimento em porcelanato técnico polido para área interna e ambiente de médio tráfego, grupo de absorção BIa, coeficiente de atrito I, assentado com argamassa colante industrializada, rejuntado</t>
  </si>
  <si>
    <t>Revestimento em placa ceramica esmaltada</t>
  </si>
  <si>
    <t>Revestimento em placa cerâmica esmaltada de 15x15 cm, tipo monocolor, assentado e rejuntado com argamassa industrializada</t>
  </si>
  <si>
    <t>Revestimento em placa cerâmica esmaltada de 20x20 cm, tipo monocolor, assentado e rejuntado com argamassa industrializada</t>
  </si>
  <si>
    <t>Revestimento em pastilha e mosaico</t>
  </si>
  <si>
    <t>Revestimento ceramico nao esmaltado extrudado</t>
  </si>
  <si>
    <t>REVESTIMENTO EM PEDRA</t>
  </si>
  <si>
    <t>Granito</t>
  </si>
  <si>
    <t>Revestimento em granito, espessura de 2 cm, acabamento polido</t>
  </si>
  <si>
    <t>Degrau e espelho de granito, espessura de 2 cm, acabamento polido</t>
  </si>
  <si>
    <t>Marmore</t>
  </si>
  <si>
    <t>Revestimento em mármore travertino nacional, espessura de 2 cm, assente com massa</t>
  </si>
  <si>
    <t>Degrau e espelho em mármore branco, espessura de 2 cm</t>
  </si>
  <si>
    <t>Degrau e espelho em mármore travertino nacional, espessura de 2 cm</t>
  </si>
  <si>
    <t>Rodapé em mármore branco, espessura de 2 cm e altura de 7 cm</t>
  </si>
  <si>
    <t>Pedra</t>
  </si>
  <si>
    <t>Revestimento em pedra mineira comum</t>
  </si>
  <si>
    <t>Revestimento em pedra Miracema</t>
  </si>
  <si>
    <t>Rodapé em pedra Miracema, altura de 11,5 cm</t>
  </si>
  <si>
    <t>Rodapé em pedra mineira simples, altura de 10 cm</t>
  </si>
  <si>
    <t>Revestimento em pedra ardósia selecionada</t>
  </si>
  <si>
    <t>Rodapé em pedra ardósia, altura de 7 cm</t>
  </si>
  <si>
    <t>Peitoril e/ou soleira em ardósia, espessura de 2 cm e largura até 20 cm</t>
  </si>
  <si>
    <t>Reparos, conservacoes e complementos - GRUPO 19</t>
  </si>
  <si>
    <t>Recolocação de mármore, pedras e granitos, assentes com massa</t>
  </si>
  <si>
    <t>REVESTIMENTO EM MADEIRA</t>
  </si>
  <si>
    <t>Lambris de madeira</t>
  </si>
  <si>
    <t>Lambril em madeira macho/fêmea tarugado, exceto pinus</t>
  </si>
  <si>
    <t>Soalho de madeira</t>
  </si>
  <si>
    <t>Soalho em tábua de madeira aparelhada</t>
  </si>
  <si>
    <t>Tacos</t>
  </si>
  <si>
    <t>Piso em tacos de Ipê colado</t>
  </si>
  <si>
    <t>Rodape de madeira</t>
  </si>
  <si>
    <t>Rodapé de madeira de 7 x 1,5 cm</t>
  </si>
  <si>
    <t>Cordão de madeira</t>
  </si>
  <si>
    <t>Reparos, conservacoes e complementos - GRUPO 20</t>
  </si>
  <si>
    <t>Recolocação de soalho em madeira</t>
  </si>
  <si>
    <t>Recolocação de tacos soltos com cola</t>
  </si>
  <si>
    <t>Recolocação de rodapé e cordão de madeira</t>
  </si>
  <si>
    <t>Raspagem com calafetação e aplicação de verniz</t>
  </si>
  <si>
    <t>REVESTIMENTO SINTETICO E METALICO</t>
  </si>
  <si>
    <t>Revestimento em borracha</t>
  </si>
  <si>
    <t>Revestimento em borracha sintética preta, espessura de 4 mm - colado</t>
  </si>
  <si>
    <t>Revestimento em grama sintética, com espessura de 20 a 32 mm</t>
  </si>
  <si>
    <t>Revestimento vinilico</t>
  </si>
  <si>
    <t>Revestimento metalico</t>
  </si>
  <si>
    <t>Piso elevado tipo telescópico em chapa de aço, sem revestimento</t>
  </si>
  <si>
    <t>Forracao e carpete</t>
  </si>
  <si>
    <t>Revestimento em cimento reforcado com fio sintetico (CRFS)</t>
  </si>
  <si>
    <t>Piso em painel com miolo de madeira contraplacado por lâminas de madeira e externamente por chapas em CRFS, espessura de 40 mm</t>
  </si>
  <si>
    <t>Revestimento sintetico</t>
  </si>
  <si>
    <t>Revestimento em laminado melamínico dissipativo</t>
  </si>
  <si>
    <t>Rodape sintetico</t>
  </si>
  <si>
    <t>Rodapé de poliestireno, espessura de 7 cm</t>
  </si>
  <si>
    <t>Rodapé de poliestireno, espessura de 8 cm</t>
  </si>
  <si>
    <t>Rodapé em borracha sintética preta, altura até 7 cm - colado</t>
  </si>
  <si>
    <t>Rodapé de cordão de poliamida</t>
  </si>
  <si>
    <t>Degrau sintetico</t>
  </si>
  <si>
    <t>Degrau (piso e espelho) em borracha sintética preta com testeira - colado</t>
  </si>
  <si>
    <t>Reparos, conservacoes e complementos - GRUPO 21</t>
  </si>
  <si>
    <t>Recolocação de piso sintético com cola</t>
  </si>
  <si>
    <t>Recolocação de piso sintético argamassado</t>
  </si>
  <si>
    <t>Furação de piso elevado telescópico em chapa de aço</t>
  </si>
  <si>
    <t>Recolocação de rodapé e cordões sintéticos</t>
  </si>
  <si>
    <t>Fita adesiva antiderrapante com largura de 5 cm</t>
  </si>
  <si>
    <t>Fita adesiva antiderrapante fosforescente, alto tráfego, largura de 5 cm</t>
  </si>
  <si>
    <t>Cantoneira de sobrepor em PVC de 4 x 4 cm</t>
  </si>
  <si>
    <t>Canto externo de acabamento em PVC</t>
  </si>
  <si>
    <t>Cantoneira em alumínio antiderrapante de 50 x 30 mm</t>
  </si>
  <si>
    <t>FORRO, BRISE E FACHADA</t>
  </si>
  <si>
    <t>Forro de madeira</t>
  </si>
  <si>
    <t>Forro em tábuas aparelhadas macho e fêmea de pinus</t>
  </si>
  <si>
    <t>Forro em tábuas aparelhadas macho e fêmea de pinus tarugado</t>
  </si>
  <si>
    <t>Forro de gesso</t>
  </si>
  <si>
    <t>Forro em placa de gesso liso fixo</t>
  </si>
  <si>
    <t>Forro sintetico</t>
  </si>
  <si>
    <t>Forro modular removível em PVC de 618mm x 1243mm</t>
  </si>
  <si>
    <t>Forro em lâmina de PVC</t>
  </si>
  <si>
    <t>Forro metalico</t>
  </si>
  <si>
    <t>Forro metálico removível, em painéis de 625mm x 625mm, tipo colmeia</t>
  </si>
  <si>
    <t>Brise-soleil</t>
  </si>
  <si>
    <t>Brise em placa cimentícia, montado em perfil e chapa metálica</t>
  </si>
  <si>
    <t>Reparos, conservacoes e complementos - GRUPO 22</t>
  </si>
  <si>
    <t>Placa em lã de vidro revestida em PVC, auto extinguível</t>
  </si>
  <si>
    <t>Recolocação de forros fixados</t>
  </si>
  <si>
    <t>Recolocação de forros apoiados ou encaixados</t>
  </si>
  <si>
    <t>Abertura para vão de luminária em forro de PVC modular</t>
  </si>
  <si>
    <t>ESQUADRIA, MARCENARIA E ELEMENTO EM MADEIRA</t>
  </si>
  <si>
    <t>Janela e veneziana em madeira</t>
  </si>
  <si>
    <t>Caixilho em madeira maxim-ar</t>
  </si>
  <si>
    <t>Caixilho em madeira tipo veneziana de correr</t>
  </si>
  <si>
    <t>Porta macho / femea montada com batente</t>
  </si>
  <si>
    <t>Acréscimo de bandeira - porta macho e fêmea com batente de madeira</t>
  </si>
  <si>
    <t>Porta macho e fêmea com batente de madeira - 70 x 210 cm</t>
  </si>
  <si>
    <t>Porta macho e fêmea com batente de madeira - 80 x 210 cm</t>
  </si>
  <si>
    <t>Porta macho e fêmea com batente de madeira - 90 x 210 cm</t>
  </si>
  <si>
    <t>Porta macho e fêmea com batente de madeira - 120 x 210 cm</t>
  </si>
  <si>
    <t>Porta lisa laminada montada com batente</t>
  </si>
  <si>
    <t>Porta em laminado fenólico melamínico com acabamento liso, batente metálico - 90 x 210 cm</t>
  </si>
  <si>
    <t>Marcenaria em geral</t>
  </si>
  <si>
    <t>Estrado em madeira</t>
  </si>
  <si>
    <t>Faixa/batedor de proteção em madeira aparelhada natural de 10 x 2,5 cm</t>
  </si>
  <si>
    <t>Painel em compensado naval, espessura de 25 mm</t>
  </si>
  <si>
    <t>Porta lisa com balcão, batente de madeira, completa - 80 x 210 cm</t>
  </si>
  <si>
    <t>Lousa em laminado melamínico, branco - linha comercial</t>
  </si>
  <si>
    <t>Porta acústica de madeira</t>
  </si>
  <si>
    <t>Porta lisa comum montada com batente</t>
  </si>
  <si>
    <t>Acréscimo de bandeira - porta lisa comum com batente de madeira</t>
  </si>
  <si>
    <t>Porta lisa com batente madeira - 60 x 210 cm</t>
  </si>
  <si>
    <t>Porta lisa com batente madeira - 70 x 210 cm</t>
  </si>
  <si>
    <t>Porta lisa com batente madeira - 80 x 210 cm</t>
  </si>
  <si>
    <t>Porta lisa com batente madeira - 90 x 210 cm</t>
  </si>
  <si>
    <t>Porta lisa com batente madeira - 110 x 210 cm</t>
  </si>
  <si>
    <t>Porta lisa com batente madeira - 120 x 210 cm</t>
  </si>
  <si>
    <t>Porta lisa com batente madeira - 160 x 210 cm</t>
  </si>
  <si>
    <t>Porta lisa com batente metálico - 60 x 160 cm</t>
  </si>
  <si>
    <t>Porta lisa com batente metálico - 80 x 160 cm</t>
  </si>
  <si>
    <t>Porta lisa com batente metálico - 70 x 210 cm</t>
  </si>
  <si>
    <t>Porta lisa com batente metálico - 80 x 210 cm</t>
  </si>
  <si>
    <t>Porta lisa com batente metálico - 90 x 210 cm</t>
  </si>
  <si>
    <t>Porta lisa com batente metálico - 120 x 210 cm</t>
  </si>
  <si>
    <t>Porta lisa com batente metálico - 160 x 210 cm</t>
  </si>
  <si>
    <t>Porta lisa com batente metálico - 60 x 180 cm</t>
  </si>
  <si>
    <t>Porta lisa com batente metálico - 60 x 210 cm</t>
  </si>
  <si>
    <t>Porta lisa com batente madeira, 2 folhas - 140 x 210 cm</t>
  </si>
  <si>
    <t>Porta lisa para acabamento em verniz montada com batente</t>
  </si>
  <si>
    <t>Acréscimo de bandeira - porta lisa para acabamento em verniz, com batente de madeira</t>
  </si>
  <si>
    <t>Porta comum completa - uso coletivo (padrao dimensional medio)</t>
  </si>
  <si>
    <t>Porta lisa de madeira, interna "PIM", para acabamento em pintura, padrão dimensional médio, com ferragens, completo - 80 x 210 cm</t>
  </si>
  <si>
    <t>Porta comum completa - uso publico (padrao dimensional medio/pesado)</t>
  </si>
  <si>
    <t>Porta lisa de madeira, interna, resistente a umidade "PIM RU", para acabamento revestido ou em pintura, para divisória sanitária, padrão dimensional médio/pesado, com ferragens, completo - 80 x 190 cm</t>
  </si>
  <si>
    <t>Porta lisa de madeira, interna, resistente a umidade "PIM RU", para acabamento em pintura, tipo acessível, padrão dimensional médio/pesado, com ferragens, completo - 90 x 210 cm</t>
  </si>
  <si>
    <t>Reparos, conservacoes e complementos - GRUPO 23</t>
  </si>
  <si>
    <t>Recolocação de batentes de madeira</t>
  </si>
  <si>
    <t>Recolocação de folhas de porta ou janela</t>
  </si>
  <si>
    <t>Recolocação de guarnição ou molduras</t>
  </si>
  <si>
    <t>Batente de madeira para porta</t>
  </si>
  <si>
    <t>Visor fixo e requadro de madeira para porta, para receber vidro</t>
  </si>
  <si>
    <t>Guarnição de madeira</t>
  </si>
  <si>
    <t>Acréscimo de visor completo em porta de madeira</t>
  </si>
  <si>
    <t>Folha de porta veneziana maciça, sob medida</t>
  </si>
  <si>
    <t>Folha de porta lisa folheada com madeira, sob medida</t>
  </si>
  <si>
    <t>Folha de porta em madeira para receber vidro, sob medida</t>
  </si>
  <si>
    <t>Folha de porta lisa comum - 60 x 210 cm</t>
  </si>
  <si>
    <t>Folha de porta lisa comum - 70 x 210 cm</t>
  </si>
  <si>
    <t>Folha de porta lisa comum - 80 x 210 cm</t>
  </si>
  <si>
    <t>Folha de porta lisa comum - 90 x 210 cm</t>
  </si>
  <si>
    <t>Folha de porta em madeira com tela de proteção tipo mosqueteira</t>
  </si>
  <si>
    <t>ESQUADRIA, SERRALHERIA E ELEMENTO EM FERRO</t>
  </si>
  <si>
    <t>Caixilho em ferro</t>
  </si>
  <si>
    <t>Caixilho em ferro fixo, sob medida</t>
  </si>
  <si>
    <t>Caixilho em ferro basculante, sob medida</t>
  </si>
  <si>
    <t>Caixilho em ferro de correr, sob medida</t>
  </si>
  <si>
    <t>Caixilho em ferro com ventilação permanente, sob medida</t>
  </si>
  <si>
    <t>Caixilho em ferro tipo veneziana, linha comercial</t>
  </si>
  <si>
    <t>Caixilho em ferro tipo veneziana, sob medida</t>
  </si>
  <si>
    <t>Caixilho removível em tela de aço galvanizado, tipo ondulada com malha de 1", fio 12, com requadro tubular de aço carbono, sob medida</t>
  </si>
  <si>
    <t>Caixilho fixo em tela de aço galvanizado tipo ondulada com malha de 1/2", fio 12, com requadro em cantoneira de aço carbono, sob medida</t>
  </si>
  <si>
    <t>Caixilho tipo guichê em chapa de aço</t>
  </si>
  <si>
    <t>Portas, portoes e gradis</t>
  </si>
  <si>
    <t>Porta em ferro de abrir, para receber vidro, sob medida</t>
  </si>
  <si>
    <t>Porta/portão tipo gradil sob medida</t>
  </si>
  <si>
    <t>Porta/portão de abrir em chapa, sob medida</t>
  </si>
  <si>
    <t>Porta de ferro de abrir tipo veneziana, linha comercial</t>
  </si>
  <si>
    <t>Portão tubular em tela de aço galvanizado até 2,50 m de altura, completo</t>
  </si>
  <si>
    <t>Porta/portão de correr em tela ondulada de aço galvanizado, sob medida</t>
  </si>
  <si>
    <t>Porta/portão de correr em chapa cega dupla, sob medida</t>
  </si>
  <si>
    <t>Porta em ferro de correr, para receber vidro, sob medida</t>
  </si>
  <si>
    <t>Grade de proteção para caixilhos</t>
  </si>
  <si>
    <t>Porta de abrir em tela ondulada de aço galvanizado, completa</t>
  </si>
  <si>
    <t>Portinhola de abrir em chapa, para ´passa pacote´, completa, sob medida</t>
  </si>
  <si>
    <t>Grade em barra chata soldada de 1 1/2´ x 1/4´, sob medida</t>
  </si>
  <si>
    <t>Porta de enrolar manual, cega ou vazada</t>
  </si>
  <si>
    <t>Portão de 2 folhas tubular diâmetro de 3´, com tela em aço galvanizado de 2´, altura acima de 3,00 m, completo</t>
  </si>
  <si>
    <t>Portão basculante em chapa metálica, estruturado com perfis metálicos</t>
  </si>
  <si>
    <t>Porta de abrir em chapa dupla com visor, batente envolvente, completa</t>
  </si>
  <si>
    <t>Elementos em ferro</t>
  </si>
  <si>
    <t>Guarda-corpo tubular com tela em aço galvanizado, diâmetro de 1 1/2´</t>
  </si>
  <si>
    <t>Alçapão/tampa em chapa de ferro com porta cadeado</t>
  </si>
  <si>
    <t>Corrimão tubular em aço galvanizado, diâmetro 1 1/2´</t>
  </si>
  <si>
    <t>Corrimão tubular em aço galvanizado, diâmetro 2´</t>
  </si>
  <si>
    <t>Porta de enrolar automatizada, em chapa de aço galvanizada microperfurada, com pintura eletrostática, com controle remoto</t>
  </si>
  <si>
    <t>Esquadria, serralheria de seguranca</t>
  </si>
  <si>
    <t>Portão de segurança de abrir em grade de aço SAE 1045 chapeado, para muralha, diâmetro 1´, completo, sem têmpera e revenimento</t>
  </si>
  <si>
    <t>Porta de segurança de abrir em grade de aço SAE 1045 chapeada, com isolamento acústico, diâmetro 1´, completa, com têmpera e revenimento</t>
  </si>
  <si>
    <t>Portão de segurança de abrir em grade de aço SAE 1045 chapeado, para muralha, diâmetro 1´, completo, com têmpera e revenimento</t>
  </si>
  <si>
    <t>Porta de segurança de correr suspensa em grade de aço SAE 1045, chapeada, diâmetro de 1´, completa, sem têmpera e revenimento</t>
  </si>
  <si>
    <t>Porta de segurança de correr suspensa em grade de aço SAE 1045 chapeada, diâmetro de 1´, completa, com têmpera e revenimento</t>
  </si>
  <si>
    <t>Porta de segurança de correr em grade de aço SAE 1045 chapeada, diâmetro de 1´, completa, sem têmpera e revenimento</t>
  </si>
  <si>
    <t>Caixilho de segurança em aço SAE 1010/1020 tipo fixo e de correr, para receber vidro, com bandeira tipo veneziana</t>
  </si>
  <si>
    <t>Esquadria, serralheria e elemento em ferro.</t>
  </si>
  <si>
    <t>Portas, portoes e gradis.</t>
  </si>
  <si>
    <t>Esquadria, serralheria e elemento em aco inoxidavel</t>
  </si>
  <si>
    <t>Corrimão em tubo de aço inoxidável escovado, diâmetro de 1 1/2"</t>
  </si>
  <si>
    <t>Reparos, conservacoes e complementos - GRUPO 24</t>
  </si>
  <si>
    <t>Recolocação de esquadrias metálicas</t>
  </si>
  <si>
    <t>Recolocação de batentes</t>
  </si>
  <si>
    <t>Recolocação de escada de marinheiro</t>
  </si>
  <si>
    <t>Solda MIG em esquadrias metálicas</t>
  </si>
  <si>
    <t>Brete para instalação lateral em grade de segurança</t>
  </si>
  <si>
    <t>Batente em chapa dobrada para portas</t>
  </si>
  <si>
    <t>Chapa de ferro nº 14, inclusive soldagem</t>
  </si>
  <si>
    <t>Tela ondulada em aço galvanizado fio 10 BWG, malha de 1´</t>
  </si>
  <si>
    <t>Tela em aço galvanizado fio 16 BWG, malha de 1´ - tipo alambrado</t>
  </si>
  <si>
    <t>ESQUADRIA, SERRALHERIA E ELEMENTO EM ALUMINIO</t>
  </si>
  <si>
    <t>Caixilho em aluminio</t>
  </si>
  <si>
    <t>Caixilho em alumínio fixo, sob medida</t>
  </si>
  <si>
    <t>Caixilho em alumínio basculante com vidro, linha comercial</t>
  </si>
  <si>
    <t>Caixilho em alumínio basculante, sob medida</t>
  </si>
  <si>
    <t>Caixilho em alumínio maxim-ar com vidro, linha comercial</t>
  </si>
  <si>
    <t>Caixilho em alumínio maxim-ar, sob medida</t>
  </si>
  <si>
    <t>Caixilho em alumínio de correr com vidro, linha comercial</t>
  </si>
  <si>
    <t>Caixilho em alumínio de correr, sob medida</t>
  </si>
  <si>
    <t>Caixilho em alumínio tipo veneziana com vidro, linha comercial</t>
  </si>
  <si>
    <t>Caixilho em alumínio tipo veneziana, sob medida</t>
  </si>
  <si>
    <t>Caixilho guilhotina em alumínio anodizado, sob medida</t>
  </si>
  <si>
    <t>Caixilho fixo em alumínio, sob medida - branco</t>
  </si>
  <si>
    <t>Caixilho em alumínio maxim-ar com vidro - branco</t>
  </si>
  <si>
    <t>Caixilho em alumínio basculante com vidro - branco</t>
  </si>
  <si>
    <t>Caixilho em alumínio de correr com vidro - branco</t>
  </si>
  <si>
    <t>Caixilho em alumínio anodizado fixo</t>
  </si>
  <si>
    <t>Caixilho em alumínio anodizado maxim-ar</t>
  </si>
  <si>
    <t>Caixilho em alumínio fixo, tipo fachada</t>
  </si>
  <si>
    <t>Caixilho em alumínio maxim-ar, tipo fachada</t>
  </si>
  <si>
    <t>Caixilho em alumínio para pele de vidro, tipo fachada</t>
  </si>
  <si>
    <t>Gradil em alumínio natural, sob medida</t>
  </si>
  <si>
    <t>Caixilho fixo tipo veneziana em alumínio anodizado, sob medida - branco</t>
  </si>
  <si>
    <t>Caixilho em alumínio anodizado fixo, sob medida - bronze/preto</t>
  </si>
  <si>
    <t>Caixilho em alumínio anodizado basculante, sob medida - bronze/preto</t>
  </si>
  <si>
    <t>Caixilho em alumínio anodizado maxim-ar, sob medida - bronze/preto</t>
  </si>
  <si>
    <t>Caixilho em alumínio anodizado de correr, sob medida - bronze/preto</t>
  </si>
  <si>
    <t>Porta em aluminio</t>
  </si>
  <si>
    <t>Porta de entrada de abrir em alumínio, sob medida</t>
  </si>
  <si>
    <t>Porta de entrada de correr em alumínio, sob medida</t>
  </si>
  <si>
    <t>Porta de correr em alumínio tipo lambri branco, sob medida</t>
  </si>
  <si>
    <t>Porta veneziana de abrir em alumínio, linha comercial</t>
  </si>
  <si>
    <t>Porta veneziana de abrir em alumínio, sob medida</t>
  </si>
  <si>
    <t>Porta veneziana de abrir em alumínio - cor branca</t>
  </si>
  <si>
    <t>Porta de correr em alumínio com veneziana e vidro - cor branca</t>
  </si>
  <si>
    <t>Porta em alumínio anodizado de abrir, sob medida - bronze/preto</t>
  </si>
  <si>
    <t>Porta em alumínio anodizado de correr, sob medida - bronze/preto</t>
  </si>
  <si>
    <t>Porta de abrir em alumínio tipo lambri, sob medida - cor branca</t>
  </si>
  <si>
    <t>Reparos, conservacoes e complementos - GRUPO 25</t>
  </si>
  <si>
    <t>ESQUADRIA E ELEMENTO EM VIDRO</t>
  </si>
  <si>
    <t>Vidro comum e laminado</t>
  </si>
  <si>
    <t>Vidro liso transparente de 3 mm</t>
  </si>
  <si>
    <t>Vidro liso transparente de 4 mm</t>
  </si>
  <si>
    <t>Vidro liso transparente de 5 mm</t>
  </si>
  <si>
    <t>Vidro liso transparente de 6 mm</t>
  </si>
  <si>
    <t>Vidro liso laminado colorido de 6 mm</t>
  </si>
  <si>
    <t>Vidro liso laminado colorido de 10 mm</t>
  </si>
  <si>
    <t>Vidro liso laminado leitoso de 6 mm</t>
  </si>
  <si>
    <t>Vidro liso laminado incolor de 6 mm</t>
  </si>
  <si>
    <t>Vidro liso laminado incolor de 8 mm</t>
  </si>
  <si>
    <t>Vidro liso laminado incolor de 10 mm</t>
  </si>
  <si>
    <t>Vidro fantasia de 3/4 mm</t>
  </si>
  <si>
    <t>Vidro multilaminado de alta segurança, proteção balística nível III</t>
  </si>
  <si>
    <t>Vidro temperado</t>
  </si>
  <si>
    <t>Vidro temperado incolor de 6 mm</t>
  </si>
  <si>
    <t>Vidro temperado incolor de 8 mm</t>
  </si>
  <si>
    <t>Vidro temperado incolor de 10 mm</t>
  </si>
  <si>
    <t>Vidro temperado cinza ou bronze de 6 mm</t>
  </si>
  <si>
    <t>Vidro temperado cinza ou bronze de 8 mm</t>
  </si>
  <si>
    <t>Vidro temperado cinza ou bronze de 10 mm</t>
  </si>
  <si>
    <t>Vidro temperado serigrafado incolor de 8 mm</t>
  </si>
  <si>
    <t>Vidro temperado neutro verde de 10 mm</t>
  </si>
  <si>
    <t>Vidro especial</t>
  </si>
  <si>
    <t>Vidro laminado temperado incolor de 8mm</t>
  </si>
  <si>
    <t>Vidro laminado temperado incolor de 16 mm</t>
  </si>
  <si>
    <t>Espelhos</t>
  </si>
  <si>
    <t>Espelho em vidro cristal liso, espessura de 4 mm</t>
  </si>
  <si>
    <t>Espelho comum de 3 mm com moldura em alumínio</t>
  </si>
  <si>
    <t>Reparos, conservacoes e complementos - GRUPO 26</t>
  </si>
  <si>
    <t>Massa para vidro</t>
  </si>
  <si>
    <t>Recolocação de vidro inclusive emassamento ou recolocação de baguetes</t>
  </si>
  <si>
    <t>ESQUADRIA E ELEMENTO EM MATERIAL ESPECIAL</t>
  </si>
  <si>
    <t>Policarbonato</t>
  </si>
  <si>
    <t>Chapa em policarbonato compacta, cristal, espessura de 6 mm</t>
  </si>
  <si>
    <t>Chapa em policarbonato compacta, cristal, espessura de 10 mm</t>
  </si>
  <si>
    <t>Chapa de policarbonato alveolar de 6 mm</t>
  </si>
  <si>
    <t>Chapa de fibra de vidro</t>
  </si>
  <si>
    <t>Placa de poliéster reforçada com fibra de vidro de 3 mm</t>
  </si>
  <si>
    <t>PVC / VINIL</t>
  </si>
  <si>
    <t>Caixilho de correr em PVC com vidro e persiana</t>
  </si>
  <si>
    <t>Cantoneira adesiva em vinil de alto impacto</t>
  </si>
  <si>
    <t>FERRAGEM COMPLEMENTAR PARA ESQUADRIAS</t>
  </si>
  <si>
    <t>Ferragem para porta</t>
  </si>
  <si>
    <t>Ferragem completa para porta de box de WC tipo livre/ocupado</t>
  </si>
  <si>
    <t>Ferragem adicional para porta vão simples em divisória</t>
  </si>
  <si>
    <t>Ferragem adicional para porta vão duplo em divisória</t>
  </si>
  <si>
    <t>Fechadura eletromagnética para capacidade de atraque de 150 kgf</t>
  </si>
  <si>
    <t>Fechadura elétrica de sobrepor para porta ou portão com peso até 400 kg</t>
  </si>
  <si>
    <t>Mola aérea para porta, com esforço acima de 50 kg até 60 kg</t>
  </si>
  <si>
    <t>Mola aérea para porta, com esforço acima de 60 kg até 80 kg</t>
  </si>
  <si>
    <t>Mola aérea hidráulica, para porta com largura até 1,60 m</t>
  </si>
  <si>
    <t>Fechadura tipo alavanca com chave para porta corta-fogo</t>
  </si>
  <si>
    <t>Visor tipo olho mágico</t>
  </si>
  <si>
    <t>Cadeado</t>
  </si>
  <si>
    <t>Cadeado de latão com cilindro - trava dupla - 25/27mm</t>
  </si>
  <si>
    <t>Cadeado de latão com cilindro - trava dupla - 35/36mm</t>
  </si>
  <si>
    <t>Cadeado de latão com cilindro - trava dupla - 50mm</t>
  </si>
  <si>
    <t>Cadeado de latão com cilindro - trava dupla - 60mm</t>
  </si>
  <si>
    <t>Reparos, conservacoes e complementos - GRUPO 28</t>
  </si>
  <si>
    <t>Recolocação de fechaduras de embutir</t>
  </si>
  <si>
    <t>Barra antipânico de sobrepor para porta de 1 folha</t>
  </si>
  <si>
    <t>Recolocação de fechaduras e fechos de sobrepor</t>
  </si>
  <si>
    <t>Barra antipânico de sobrepor e maçaneta livre para porta de 1 folha</t>
  </si>
  <si>
    <t>Recolocação de dobradiças</t>
  </si>
  <si>
    <t>Ferragem para portão de tapume</t>
  </si>
  <si>
    <t>Dobradiça tipo gonzo, diâmetro de 1 1/2´ com abas de 2´ x 3/8´</t>
  </si>
  <si>
    <t>Brete para instalação superior em porta chapa/grade de segurança</t>
  </si>
  <si>
    <t>Ferrolho de segurança para adaptação em portas de celas</t>
  </si>
  <si>
    <t>Maçaneta tipo alavanca, acionamento com chave, para porta corta-fogo</t>
  </si>
  <si>
    <t>Dobradiça inferior para porta de vidro temperado</t>
  </si>
  <si>
    <t>Dobradiça superior para porta de vidro temperado</t>
  </si>
  <si>
    <t>Suporte duplo para vidro temperado fixado em alvenaria</t>
  </si>
  <si>
    <t>Dobradiça em aço cromado de 3 1/2", para porta de até 21 kg</t>
  </si>
  <si>
    <t>Dobradiça em aço inoxidável de 3" x 2 1/2", para porta de até 25 kg</t>
  </si>
  <si>
    <t>Dobradiça em latão cromado, com mola tipo vai e vem, de 3"</t>
  </si>
  <si>
    <t>Pivô superior lateral para porta em vidro temperado</t>
  </si>
  <si>
    <t>Mancal inferior com rolamento para porta em vidro temperado</t>
  </si>
  <si>
    <t>Contra fechadura de centro para porta em vidro temperado</t>
  </si>
  <si>
    <t>Fechadura de centro com cilindro para porta em vidro temperado</t>
  </si>
  <si>
    <t>Capa de proteção para fechadura / ferrolho</t>
  </si>
  <si>
    <t>Trinco de piso para porta em vidro temperado</t>
  </si>
  <si>
    <t>Equipamento automatizador de portas deslizantes para folha dupla</t>
  </si>
  <si>
    <t>Barra antipânico para porta dupla com travamentos horizontal e vertical completa, com maçaneta tipo alavanca e chave, para vãos de 1,40 a 1,60 m</t>
  </si>
  <si>
    <t>Veda porta/veda fresta com escova em alumínio branco</t>
  </si>
  <si>
    <t>INSERTE METALICO</t>
  </si>
  <si>
    <t>Cantoneira</t>
  </si>
  <si>
    <t>Cantoneira em alumínio perfil sextavado</t>
  </si>
  <si>
    <t>Perfil em alumínio natural</t>
  </si>
  <si>
    <t>Cantoneira em alumínio perfil ´Y´</t>
  </si>
  <si>
    <t>Cantoneira em aço galvanizado</t>
  </si>
  <si>
    <t>Cantoneira e perfis em ferro</t>
  </si>
  <si>
    <t>Cabos e cordoalhas</t>
  </si>
  <si>
    <t>Cabo em aço galvanizado com alma de aço, diâmetro de 3/16´ (4,76 mm)</t>
  </si>
  <si>
    <t>Cabo em aço galvanizado com alma de aço, diâmetro de 5/16´ (7,94 mm)</t>
  </si>
  <si>
    <t>Cordoalha de aço galvanizado, diâmetro de 1/4´ (6,35 mm)</t>
  </si>
  <si>
    <t>Cabo em aço galvanizado com alma de aço, diâmetro de 3/8´ (9,52 mm)</t>
  </si>
  <si>
    <t>Reparos, conservacoes e complementos - GRUPO 29</t>
  </si>
  <si>
    <t>Alumínio liso para complementos e reparos</t>
  </si>
  <si>
    <t>ACESSIBILIDADE</t>
  </si>
  <si>
    <t>Barra de apoio</t>
  </si>
  <si>
    <t>Barra de apoio reta, para pessoas com mobilidade reduzida, em tubo de aço inoxidável de 1 1/2´ x 800 mm</t>
  </si>
  <si>
    <t>Barra de apoio lateral para lavatório, para pessoas com mobilidade reduzida, em tubo de aço inoxidável de 1.1/4", comprimento 25 a 30 cm</t>
  </si>
  <si>
    <t>Barra de apoio reta, para pessoas com mobilidade reduzida, em tubo de alumínio, comprimento de 800 mm, acabamento com pintura epóxi</t>
  </si>
  <si>
    <t>Aparelhos eletricos, hidraulicos e a gas</t>
  </si>
  <si>
    <t>Purificador de pressão elétrico em chapa eletrozincado pré-pintada e tampo em aço inoxidável, capacidade de refrigeração de 2,75 l/h</t>
  </si>
  <si>
    <t>Purificador de pressão elétrico em chapa eletrozincado pré-pintada e tampo em aço inoxidável, capacidade de refrigeração de 7,2 l/h</t>
  </si>
  <si>
    <t>Revestimento</t>
  </si>
  <si>
    <t>Comunicacao visual e sonora</t>
  </si>
  <si>
    <t>Placa para sinalização tátil (início ou final) em braile para corrimão</t>
  </si>
  <si>
    <t>Placa para sinalização tátil (pavimento) em braile para corrimão</t>
  </si>
  <si>
    <t>Sistema de alarme PNE com indicador audiovisual, sistema sem fio (Wireless), para pessoas com mobilidade reduzida ou cadeirante</t>
  </si>
  <si>
    <t>Sinalização com pictograma para vaga de estacionamento</t>
  </si>
  <si>
    <t>Aparelhos sanitarios</t>
  </si>
  <si>
    <t>Elevador e plataforma</t>
  </si>
  <si>
    <t>Elevador de uso restrito a pessoas com mobilidade reduzida com 02 paradas, capacidade de 225 kg - uso interno em alvenaria</t>
  </si>
  <si>
    <t>Elevador de uso restrito a pessoas com mobilidade reduzida com 03 paradas, capacidade de 225 kg - uso interno em alvenaria</t>
  </si>
  <si>
    <t>Plataforma para elevação até 2,00 m, nas dimensões de 900 x 1400 mm, capacidade de 250 kg - percurso superior a 1,00 m de altura</t>
  </si>
  <si>
    <t>IMPERMEABILIZACAO, PROTECAO E JUNTA</t>
  </si>
  <si>
    <t>Isolamentos termicos / acusticos</t>
  </si>
  <si>
    <t>Lã de vidro e/ou lã de rocha com espessura de 1´</t>
  </si>
  <si>
    <t>Lã de vidro e/ou lã de rocha com espessura de 2´</t>
  </si>
  <si>
    <t>Argila expandida</t>
  </si>
  <si>
    <t>Lâmina refletiva revestida com dupla face em alumínio, dupla malha de reforço e laminação entre camadas, para isolação térmica</t>
  </si>
  <si>
    <t>Isolamento acústico em placas de espuma semirrígida, com uma camada de manta HD, espessura de 50 mm</t>
  </si>
  <si>
    <t>Isolamento acústico em placas de espuma semirrígida incombustível, com superfície em cunhas anecóicas, espessura de 50 mm</t>
  </si>
  <si>
    <t>Junta de dilatacao</t>
  </si>
  <si>
    <t>Junta plástica de 3/4´ x 1/8´</t>
  </si>
  <si>
    <t>Junta de latão bitola de 1/8´</t>
  </si>
  <si>
    <t>Junta a base de asfalto oxidado a quente</t>
  </si>
  <si>
    <t>CM3</t>
  </si>
  <si>
    <t>Mangueira plástica flexível para junta de dilatação</t>
  </si>
  <si>
    <t>Junta de dilatação elástica a base de poliuretano</t>
  </si>
  <si>
    <t>Perfil de acabamento com borracha termoplástica vulcanizada contínua flexível, para junta de dilatação de embutir - piso-parede</t>
  </si>
  <si>
    <t>Junta de dilatacao estrutural</t>
  </si>
  <si>
    <t>Junta estrutural com perfilado termoplástico em PVC, perfil O-12</t>
  </si>
  <si>
    <t>Junta estrutural com perfilado termoplástico em PVC, perfil O-22</t>
  </si>
  <si>
    <t>Junta estrutural com perfil elastomérico para fissuras, painéis e estruturas em geral, movimentação máxima 15 mm</t>
  </si>
  <si>
    <t>Junta elástica estrutural de neoprene</t>
  </si>
  <si>
    <t>Apoios e afins</t>
  </si>
  <si>
    <t>Chapa de aço em bitolas medias</t>
  </si>
  <si>
    <t>Apoio em placa de neoprene fretado</t>
  </si>
  <si>
    <t>DM3</t>
  </si>
  <si>
    <t>Envelope de concreto e protecao de tubos</t>
  </si>
  <si>
    <t>Proteção anticorrosiva, a base de resina epóxi com alcatrão, para ramais sob a terra, com DN acima de 2´ até 3´</t>
  </si>
  <si>
    <t>Proteção anticorrosiva, com fita adesiva, para ramais sob a terra, com DN até 1´</t>
  </si>
  <si>
    <t>Isolante termico para tubos e dutos</t>
  </si>
  <si>
    <t>Proteção para isolamento térmico em alumínio</t>
  </si>
  <si>
    <t>Isolamento térmico em espuma elastomérica, espessura de 19 a 26 mm, para tubulação de 1 3/8´ (cobre) ou 1´ (ferro)</t>
  </si>
  <si>
    <t>Impermeabilizacao flexivel com manta</t>
  </si>
  <si>
    <t>Impermeabilização em manta asfáltica plastomérica com armadura, tipo III, espessura de 4 mm, face exposta em geotêxtil com membrana acrílica</t>
  </si>
  <si>
    <t>Impermeabilizacao flexivel com membranas</t>
  </si>
  <si>
    <t>Impermeabilização em membrana à base de resina termoplástica e cimentos aditivados com reforço em tela poliéster</t>
  </si>
  <si>
    <t>Impermeabilizacao rigida</t>
  </si>
  <si>
    <t>Impermeabilização em argamassa impermeável com aditivo hidrófugo</t>
  </si>
  <si>
    <t>Reparos, conservacoes e complementos - GRUPO 32</t>
  </si>
  <si>
    <t>Recolocação de argila expandida</t>
  </si>
  <si>
    <t>Aplicação de papel Kraft</t>
  </si>
  <si>
    <t>PINTURA</t>
  </si>
  <si>
    <t>Preparo de base</t>
  </si>
  <si>
    <t>Estucamento e lixamento de concreto deteriorado</t>
  </si>
  <si>
    <t>Estucamento e lixamento de concreto</t>
  </si>
  <si>
    <t>Imunizante para madeira</t>
  </si>
  <si>
    <t>Reparo de trincas rasas até 5 mm de largura, na massa</t>
  </si>
  <si>
    <t>Preparo de base para superfície metálica com fundo antioxidante</t>
  </si>
  <si>
    <t>Massa corrida</t>
  </si>
  <si>
    <t>Massa corrida a base de PVA</t>
  </si>
  <si>
    <t>Massa corrida à base de resina acrílica</t>
  </si>
  <si>
    <t>Pintura em superficies de concreto / massa / gesso / pedras</t>
  </si>
  <si>
    <t>Tinta látex em elemento vazado</t>
  </si>
  <si>
    <t>Pintura especial em esmalte para lousa cor verde</t>
  </si>
  <si>
    <t>Resina acrílica plastificante</t>
  </si>
  <si>
    <t>Verniz acrílico</t>
  </si>
  <si>
    <t>Verniz de proteção antipichação</t>
  </si>
  <si>
    <t>Pintura em superficies de madeira</t>
  </si>
  <si>
    <t>Verniz fungicida para madeira</t>
  </si>
  <si>
    <t>Esmalte em rodapés, baguetes ou molduras de madeira</t>
  </si>
  <si>
    <t>Verniz em superfície de madeira</t>
  </si>
  <si>
    <t>Verniz em rodapés, baguetes ou molduras de madeira</t>
  </si>
  <si>
    <t>Pintura em pisos</t>
  </si>
  <si>
    <t>Acrílico para quadras e pisos cimentados</t>
  </si>
  <si>
    <t>Pintura em estruturas metalicas</t>
  </si>
  <si>
    <t>Pintura epóxi bicomponente em estruturas metálicas</t>
  </si>
  <si>
    <t>Pintura com esmalte alquídico em estrutura metálica</t>
  </si>
  <si>
    <t>Pintura de sinalizacao</t>
  </si>
  <si>
    <t>Borracha clorada para faixas demarcatórias</t>
  </si>
  <si>
    <t>Tinta acrílica para faixas demarcatórias</t>
  </si>
  <si>
    <t>Pintura em superficie de concreto/massa/gesso/pedras, inclusive preparo</t>
  </si>
  <si>
    <t>Tinta látex antimofo em massa, inclusive preparo</t>
  </si>
  <si>
    <t>Tinta látex em massa, inclusive preparo</t>
  </si>
  <si>
    <t>Tinta acrílica antimofo em massa, inclusive preparo</t>
  </si>
  <si>
    <t>Esmalte à base de água em massa, inclusive preparo</t>
  </si>
  <si>
    <t>Tinta acrílica em massa, inclusive preparo</t>
  </si>
  <si>
    <t>Epóxi em massa, inclusive preparo</t>
  </si>
  <si>
    <t>Borracha clorada em massa, inclusive preparo</t>
  </si>
  <si>
    <t>Textura acrílica para uso interno / externo, inclusive preparo</t>
  </si>
  <si>
    <t>Pintura em superficie metalica, inclusive preparo</t>
  </si>
  <si>
    <t>Esmalte à base água em superfície metálica, inclusive preparo</t>
  </si>
  <si>
    <t>Pintura em superficie de madeira, inclusive preparo</t>
  </si>
  <si>
    <t>Esmalte à base de água em madeira, inclusive preparo</t>
  </si>
  <si>
    <t>PAISAGISMO E FECHAMENTOS</t>
  </si>
  <si>
    <t>Preparacao de solo</t>
  </si>
  <si>
    <t>Terra vegetal orgânica comum</t>
  </si>
  <si>
    <t>Limpeza e regularização de áreas para ajardinamento (jardins e canteiros)</t>
  </si>
  <si>
    <t>Vegetacao rasteira</t>
  </si>
  <si>
    <t>Plantio de grama batatais em placas (praças e áreas abertas)</t>
  </si>
  <si>
    <t>Plantio de grama batatais em placas (jardins e canteiros)</t>
  </si>
  <si>
    <t>Forração com Lírio Amarelo, mínimo 18 mudas / m² - h= 0,50 m</t>
  </si>
  <si>
    <t>Plantio de grama São Carlos em placas (jardins e canteiros)</t>
  </si>
  <si>
    <t>Forração com Hera Inglesa, mínimo 18 mudas / m² - h= 0,15 m</t>
  </si>
  <si>
    <t>Plantio de grama esmeralda em placas (jardins e canteiros)</t>
  </si>
  <si>
    <t>Forração com clorofito, mínimo de 20 mudas / m² - h= 0,15 m</t>
  </si>
  <si>
    <t>Plantio de grama pelo processo hidrossemeadura</t>
  </si>
  <si>
    <t>Vegetacao arbustiva</t>
  </si>
  <si>
    <t>Arbusto Azaléa - h= 0,60 a 0,80 m</t>
  </si>
  <si>
    <t>Arbusto Moréia - h= 0,50 m</t>
  </si>
  <si>
    <t>Arbusto Alamanda - h= 0,60 a 0,80 m</t>
  </si>
  <si>
    <t>Arbusto Curcúligo - h= 0,60 a 0,80 m</t>
  </si>
  <si>
    <t>arvores</t>
  </si>
  <si>
    <t>Árvore ornamental tipo Pata de Vaca - h= 2,00 m</t>
  </si>
  <si>
    <t>Árvore ornamental tipo Ipê Amarelo - h= 2,00 m</t>
  </si>
  <si>
    <t>Árvore ornamental tipo Areca Bambu - h= 2,00 m</t>
  </si>
  <si>
    <t>Árvore ornamental tipo Aroeira salsa - h= 2,00 m</t>
  </si>
  <si>
    <t>Árvore ornamental tipo coqueiro Jerivá - h= 4,00 m</t>
  </si>
  <si>
    <t>Cercas e fechamentos</t>
  </si>
  <si>
    <t>Cerca em arame farpado com mourões de concreto</t>
  </si>
  <si>
    <t>Cerca em arame farpado com mourões de concreto, com ponta inclinada</t>
  </si>
  <si>
    <t>Barreira de proteção perimetral em aço inoxidável AISI 430, dupla</t>
  </si>
  <si>
    <t>Alambrado em tela de aço galvanizado de 2´, montantes metálicos com extremo superior duplo e arame farpado, acima de 4,00 m de altura</t>
  </si>
  <si>
    <t>Gradil em aço galvanizado eletrofundido, malha 65 x 132 mm e pintura eletrostática</t>
  </si>
  <si>
    <t>Alambrado em tela de aço galvanizado de 2´, montantes metálicos retos</t>
  </si>
  <si>
    <t>Portão de correr em grade de aço galvanizado eletrofundida, malha 65 x 132 mm, e pintura eletrostática</t>
  </si>
  <si>
    <t>Gradil de ferro perfilado, tipo parque</t>
  </si>
  <si>
    <t>Portão de ferro perfilado, tipo parque</t>
  </si>
  <si>
    <t>Portão de abrir em gradil eletrofundido, malha 5 x 15 cm</t>
  </si>
  <si>
    <t>Gradil tela eletrosoldado, malha de 5 x 15cm, galvanizado</t>
  </si>
  <si>
    <t>Fechamento de divisa - mourão com placas pré moldadas</t>
  </si>
  <si>
    <t>Corte, recorte e remocao</t>
  </si>
  <si>
    <t>Reparos, conservacoes e complementos - GRUPO 34</t>
  </si>
  <si>
    <t>Tela de arame galvanizado fio nº 22 BWG, malha de 2´, tipo galinheiro</t>
  </si>
  <si>
    <t>Recolocação de barreira de proteção perimetral, simples ou dupla</t>
  </si>
  <si>
    <t>Recolocação de alambrado, com altura até 4,50 m</t>
  </si>
  <si>
    <t>Recolocação de alambrado, com altura acima de 4,50 m</t>
  </si>
  <si>
    <t>Grelha arvoreira em ferro fundido</t>
  </si>
  <si>
    <t>PLAYGROUND E EQUIPAMENTO RECREATIVO</t>
  </si>
  <si>
    <t>Quadra e equipamento de esportes</t>
  </si>
  <si>
    <t>Tela de arame galvanizado fio nº 12 BWG, malha de 2´</t>
  </si>
  <si>
    <t>Trave oficial completa com rede para futebol de salão</t>
  </si>
  <si>
    <t>Poste oficial completo com rede para voleibol</t>
  </si>
  <si>
    <t>Piso em fibra de polipropileno corrugado para quadra de esportes, inclusive pintura</t>
  </si>
  <si>
    <t>Abrigo, guarita e quiosque</t>
  </si>
  <si>
    <t>Cancela automática metálica com barreira de alumínio de 3,50 até 4,00 m</t>
  </si>
  <si>
    <t>Bancos</t>
  </si>
  <si>
    <t>Banco contínuo em concreto vazado</t>
  </si>
  <si>
    <t>Banco em concreto pré-moldado, comprimento 150 cm</t>
  </si>
  <si>
    <t>Banco de madeira sobre alvenaria</t>
  </si>
  <si>
    <t>Banco em concreto pré-moldado com pés vazados, comprimento 200 cm</t>
  </si>
  <si>
    <t>Banco em concreto pré-moldado com 3 pés, comprimento 300 cm</t>
  </si>
  <si>
    <t>Equipamento recreativo</t>
  </si>
  <si>
    <t>Centro de atividades em madeira rústica</t>
  </si>
  <si>
    <t>Balanço duplo em madeira rústica</t>
  </si>
  <si>
    <t>Gangorra dupla em madeira rústica</t>
  </si>
  <si>
    <t>Gira-gira em ferro com assento de madeira (8 lugares)</t>
  </si>
  <si>
    <t>Mastro para bandeiras</t>
  </si>
  <si>
    <t>Plataforma com 3 mastros galvanizados, h= 7,00 m</t>
  </si>
  <si>
    <t>Plataforma com 3 mastros galvanizados, h= 9,00 m</t>
  </si>
  <si>
    <t>Mastro para bandeira galvanizado, h= 9,00 m</t>
  </si>
  <si>
    <t>Mastro para bandeira galvanizado, h= 7,00 m</t>
  </si>
  <si>
    <t>Reparos, conservacoes e complementos - GRUPO 35</t>
  </si>
  <si>
    <t>Tela em polietileno, malha 10 x 10 cm, fio 2 mm</t>
  </si>
  <si>
    <t>ENTRADA DE ENERGIA ELETRICA E TELEFONIA</t>
  </si>
  <si>
    <t>Entrada de energia - componentes</t>
  </si>
  <si>
    <t>Cubículo de média tensão, para uso ao tempo, classe 24 kV</t>
  </si>
  <si>
    <t>Cubículo de média tensão, para uso ao tempo, classe 17,5 kV</t>
  </si>
  <si>
    <t>Cubículo de entrada e medição para uso abrigado, classe 15 kV</t>
  </si>
  <si>
    <t>Caixas de entrada / medicao</t>
  </si>
  <si>
    <t>Caixa de medição tipo II (300 x 560 x 200) mm, padrão concessionárias</t>
  </si>
  <si>
    <t>Caixa de entrada tipo ´E´ (560 x 350 x 210) mm - padrão Concessionárias</t>
  </si>
  <si>
    <t>Caixa base lateral tipo ´N´ (1300 x 400 x 250) mm</t>
  </si>
  <si>
    <t>Suporte (Braquet)</t>
  </si>
  <si>
    <t>Suporte para 1 isolador de baixa tensão</t>
  </si>
  <si>
    <t>Suporte para 2 isoladores de baixa tensão</t>
  </si>
  <si>
    <t>Suporte para 3 isoladores de baixa tensão</t>
  </si>
  <si>
    <t>Suporte para 4 isoladores de baixa tensão</t>
  </si>
  <si>
    <t>Isoladores</t>
  </si>
  <si>
    <t>Isolador tipo roldana para baixa tensão de 76 x 79 mm</t>
  </si>
  <si>
    <t>Isolador tipo disco para 15 kV de 6´ - 150 mm</t>
  </si>
  <si>
    <t>Isolador tipo pino para 15 kV, inclusive pino (poste)</t>
  </si>
  <si>
    <t>Isolador pedestal para 15 kV</t>
  </si>
  <si>
    <t>Isolador pedestal para 25 kV</t>
  </si>
  <si>
    <t>Muflas e terminais</t>
  </si>
  <si>
    <t>Terminal modular (mufla) unipolar externo para cabo até 70 mm²/15 kV</t>
  </si>
  <si>
    <t>Terminal modular (mufla) unipolar interno para cabo até 70 mm²/15 kV</t>
  </si>
  <si>
    <t>Para-raios de media tensao</t>
  </si>
  <si>
    <t>Para-raios de distribuição, classe 12 kV/5 kA, completo, encapsulado com polímero</t>
  </si>
  <si>
    <t>Para-raios de distribuição, classe 15 kV/10 kA, completo, encapsulado com polímero</t>
  </si>
  <si>
    <t>Gerador e grupo gerador</t>
  </si>
  <si>
    <t>Transformador de entrada</t>
  </si>
  <si>
    <t>Transformador de potência trifásico de 225 kVA, classe 15 kV, a óleo</t>
  </si>
  <si>
    <t>Transformador de potência trifásico de 150 kVA, classe 15 kV, a óleo</t>
  </si>
  <si>
    <t>Transformador de potência trifásico de 500 kVA, classe 15 kV, a seco</t>
  </si>
  <si>
    <t>Transformador de potência trifásico de 5 kVA, classe 0,6 kV, a seco com cabine</t>
  </si>
  <si>
    <t>Transformador de potência trifásico de 75 kVA, classe 15 kV, a óleo</t>
  </si>
  <si>
    <t>Transformador de potência trifásico de 300 kVA, classe 15 kV, a óleo</t>
  </si>
  <si>
    <t>Transformador de potência trifásico de 112,5 kVA, classe 15 kV, a óleo</t>
  </si>
  <si>
    <t>Transformador de potência trifásico de 500 kVA, classe 15 kV, a óleo</t>
  </si>
  <si>
    <t>Transformador de potência trifásico de 750 kVA, classe 15 kV, a óleo</t>
  </si>
  <si>
    <t>Transformador de potência trifásico de 750 kVA, classe 15 kV, a seco</t>
  </si>
  <si>
    <t>Transformador de potência trifásico de 300 kVA, classe 15 kV, a seco</t>
  </si>
  <si>
    <t>Transformador de potência trifásico de 45 kVA, classe 15 kV, a seco</t>
  </si>
  <si>
    <t>Reparos, conservacoes e complementos - GRUPO 36</t>
  </si>
  <si>
    <t>Vergalhão de cobre eletrolítico, diâmetro de 3/8´</t>
  </si>
  <si>
    <t>União angular para vergalhão, diâmetro de 3/8´</t>
  </si>
  <si>
    <t>Bobina mínima para disjuntor (a óleo)</t>
  </si>
  <si>
    <t>Terminal para vergalhão, diâmetro de 3/8´</t>
  </si>
  <si>
    <t>Braçadeira para fixação de eletroduto, até 4´</t>
  </si>
  <si>
    <t>Prensa vergalhão ´T´, diâmetro de 3/8´</t>
  </si>
  <si>
    <t>Vara para manobra em cabine em fibra de vidro, para tensão até 36 kV</t>
  </si>
  <si>
    <t>Bucha para passagem interna/externa com isolação para 15 kV</t>
  </si>
  <si>
    <t>Chapa de ferro de 1,50 x 0,50 m para bucha de passagem</t>
  </si>
  <si>
    <t>Cruzeta de madeira de 2400 mm</t>
  </si>
  <si>
    <t>Luva isolante de borracha, acima de 10 até 20 kV</t>
  </si>
  <si>
    <t>PAR</t>
  </si>
  <si>
    <t>Mão francesa de 700 mm</t>
  </si>
  <si>
    <t>Luva isolante de borracha, até 10 kV</t>
  </si>
  <si>
    <t>Mudança de tap do transformador</t>
  </si>
  <si>
    <t>Óleo para disjuntor</t>
  </si>
  <si>
    <t>Óleo para transformador</t>
  </si>
  <si>
    <t>Luva de couro para proteção de luva isolante</t>
  </si>
  <si>
    <t>Sela para cruzeta de madeira</t>
  </si>
  <si>
    <t>Caixa porta luvas em madeira, com tampa</t>
  </si>
  <si>
    <t>Suporte de transformador em poste ou estaleiro</t>
  </si>
  <si>
    <t>Tapete de borracha isolante elétrico de 1000 x 1000 mm</t>
  </si>
  <si>
    <t>Cruzeta metálica de 2400 mm, para fixação de mufla ou para-raios</t>
  </si>
  <si>
    <t>Dispositivo Soft Starter para motor 15 cv, trifásico 220 V</t>
  </si>
  <si>
    <t>Dispositivo Soft Starter para motor 25 cv, trifásico 220 V</t>
  </si>
  <si>
    <t>Dispositivo Soft Starter para motor 50 cv, trifásico 220 V</t>
  </si>
  <si>
    <t>QUADRO E PAINEL PARA ENERGIA ELETRICA E TELEFONIA</t>
  </si>
  <si>
    <t>Quadro para telefonia embutir, protecao IP40 chapa nº 16msg</t>
  </si>
  <si>
    <t>Quadro Telebrás de embutir de 200 x 200 x 120 mm</t>
  </si>
  <si>
    <t>Quadro Telebrás de embutir de 400 x 400 x 120 mm</t>
  </si>
  <si>
    <t>Quadro Telebrás de embutir de 600 x 600 x 120 mm</t>
  </si>
  <si>
    <t>Quadro Telebrás de embutir de 800 x 800 x 120 mm</t>
  </si>
  <si>
    <t>Quadro Telebrás de embutir de 1200 x 1200 x 120 mm</t>
  </si>
  <si>
    <t>Quadro para telefonia de sobrepor, protecao IP40 chapa nº 16msg</t>
  </si>
  <si>
    <t>Quadro Telebrás de sobrepor de 200 x 200 x 120 mm</t>
  </si>
  <si>
    <t>Quadro Telebrás de sobrepor de 400 x 400 x 120 mm</t>
  </si>
  <si>
    <t>Quadro Telebrás de sobrepor de 600 x 600 x 120 mm</t>
  </si>
  <si>
    <t>Quadro Telebrás de sobrepor de 800 x 800 x 120 mm</t>
  </si>
  <si>
    <t>Quadro distribuicao de luz e forca de embutir universal</t>
  </si>
  <si>
    <t>Quadro distribuicao de luz e forca de sobrepor universal</t>
  </si>
  <si>
    <t>Painel autoportante</t>
  </si>
  <si>
    <t>Painel autoportante em chapa de aço, com proteção mínima IP 54 - sem componentes</t>
  </si>
  <si>
    <t>Barramentos</t>
  </si>
  <si>
    <t>Barramento de cobre nu</t>
  </si>
  <si>
    <t>Bases</t>
  </si>
  <si>
    <t>Base de fusível Diazed completa para 25 A</t>
  </si>
  <si>
    <t>Base de fusível Diazed completa para 63 A</t>
  </si>
  <si>
    <t>Base de fusível NH até 125 A, com fusível</t>
  </si>
  <si>
    <t>Base de fusível NH até 250 A, com fusível</t>
  </si>
  <si>
    <t>Base de fusível NH até 400 A, com fusível</t>
  </si>
  <si>
    <t>Base de fusível tripolar de 15 kV</t>
  </si>
  <si>
    <t>Base de fusível unipolar de 15 kV</t>
  </si>
  <si>
    <t>Fusiveis</t>
  </si>
  <si>
    <t>Fusível tipo NH 00 de 6 A até 160 A</t>
  </si>
  <si>
    <t>Fusível tipo NH 1 de 36 A até 250 A</t>
  </si>
  <si>
    <t>Fusível tipo NH 2 de 224 A até 400 A</t>
  </si>
  <si>
    <t>Fusível tipo NH 3 de 400 A até 630 A</t>
  </si>
  <si>
    <t>Fusível tipo HH para 15 kV de 2,5 A até 50 A</t>
  </si>
  <si>
    <t>Fusível tipo HH para 15 kV de 60 A até 100 A</t>
  </si>
  <si>
    <t>Fusível Diazed retardado de 2 A até 25 A</t>
  </si>
  <si>
    <t>Fusível Diazed retardado de 35 A até 63 A</t>
  </si>
  <si>
    <t>Fusível em vidro para ´TP´ de 0,5 A</t>
  </si>
  <si>
    <t>Disjuntores</t>
  </si>
  <si>
    <t>Disjuntor fixo PVO trifásico, 15 kV, 630 A x 350 MVA, com relé de proteção de sobrecorrente e transformadores de corrente</t>
  </si>
  <si>
    <t>Disjuntor termomagnético, unipolar 127/220 V, corrente de 10 A até 30 A</t>
  </si>
  <si>
    <t>Disjuntor termomagnético, unipolar 127/220 V, corrente de 35 A até 50 A</t>
  </si>
  <si>
    <t>Disjuntor termomagnético, bipolar 220/380 V, corrente de 10 A até 50 A</t>
  </si>
  <si>
    <t>Disjuntor termomagnético, bipolar 220/380 V, corrente de 60 A até 100 A</t>
  </si>
  <si>
    <t>Disjuntor termomagnético, tripolar 220/380 V, corrente de 10 A até 50 A</t>
  </si>
  <si>
    <t>Disjuntor termomagnético, tripolar 220/380 V, corrente de 60 A até 100 A</t>
  </si>
  <si>
    <t>Mini-disjuntor termomagnético, unipolar 127/220 V, corrente de 40 A até 50 A</t>
  </si>
  <si>
    <t>Mini-disjuntor termomagnético, bipolar 220/380 V, corrente de 63 A</t>
  </si>
  <si>
    <t>Mini-disjuntor termomagnético, bipolar 400 V, corrente de 80 A até 100 A</t>
  </si>
  <si>
    <t>Mini-disjuntor termomagnético, tripolar 220/380 V, corrente de 63 A</t>
  </si>
  <si>
    <t>Chave de baixa tensao</t>
  </si>
  <si>
    <t>Chave seccionadora sob carga, tripolar, acionamento tipo punho, com porta-fusível até NH-3-630 A - sem fusíveis</t>
  </si>
  <si>
    <t>Barra de contato para chave seccionadora tipo NH3-630 A</t>
  </si>
  <si>
    <t>Chave seccionadora tripolar, abertura sob carga seca até 160 A / 690 V</t>
  </si>
  <si>
    <t>Chave de media tensao</t>
  </si>
  <si>
    <t>Chave seccionadora tripolar seca para 400 A - 15 kV - com prolongador</t>
  </si>
  <si>
    <t>Bus-way</t>
  </si>
  <si>
    <t>Axm</t>
  </si>
  <si>
    <t>Dispositivo DR ou interruptor de corrente de fuga</t>
  </si>
  <si>
    <t>Dispositivo diferencial residual de 25 A x 30 mA - 2 polos</t>
  </si>
  <si>
    <t>Dispositivo diferencial residual de 40 A x 30 mA - 2 polos</t>
  </si>
  <si>
    <t>Dispositivo diferencial residual de 25 A x 30 mA - 4 polos</t>
  </si>
  <si>
    <t>Dispositivo diferencial residual de 40 A x 30 mA - 4 polos</t>
  </si>
  <si>
    <t>Dispositivo diferencial residual de 63 A x 30 mA - 4 polos</t>
  </si>
  <si>
    <t>Dispositivo diferencial residual de 80 A x 30 mA - 4 polos</t>
  </si>
  <si>
    <t>Dispositivo diferencial residual de 100 A x 30 mA - 4 polos</t>
  </si>
  <si>
    <t>Dispositivo diferencial residual de 125 A x 30 mA - 4 polos</t>
  </si>
  <si>
    <t>Dispositivo diferencial residual de 25 A x 300 mA - 4 polos</t>
  </si>
  <si>
    <t>Transformador de Potencial</t>
  </si>
  <si>
    <t>Transformador de potencial monofásico até 500 VA classe 15 kV, a seco, sem fusíveis</t>
  </si>
  <si>
    <t>Transformador de corrente</t>
  </si>
  <si>
    <t>Transformador de corrente 800-5 A, janela</t>
  </si>
  <si>
    <t>Transformador de corrente 200-5 A até 600-5 A, janela</t>
  </si>
  <si>
    <t>Transformador de corrente 1000-5 A até 1500-5 A, janela</t>
  </si>
  <si>
    <t>Transformador de corrente 50-5 A até 150-5 A, janela</t>
  </si>
  <si>
    <t>Reparos, conservacoes e complementos - GRUPO 37</t>
  </si>
  <si>
    <t>Isolador em epóxi de 1 kV para barramento</t>
  </si>
  <si>
    <t>Barra de neutro e/ou terra</t>
  </si>
  <si>
    <t>Recolocação de fundo de quadro de distribuição, sem componentes</t>
  </si>
  <si>
    <t>Recolocação de quadro de distribuição de sobrepor, sem componentes</t>
  </si>
  <si>
    <t>Suporte fixo para transformadores de potencial</t>
  </si>
  <si>
    <t>Placa de montagem para quadros em geral, em chapa de aço</t>
  </si>
  <si>
    <t>Punho de manobra com articulador de acionamento</t>
  </si>
  <si>
    <t>Capacitor de potencia</t>
  </si>
  <si>
    <t>Transformador de comando</t>
  </si>
  <si>
    <t>Supressor de surto</t>
  </si>
  <si>
    <t>Dispositivo de proteção contra surto, 4 polos, 3F+N, Un até 240/415V, Iimp= 75 kA (25 kA por fase), curva de ensaio 10/350 µs - classe 1</t>
  </si>
  <si>
    <t>Dispositivo de proteção contra surto, 4 polos, suportabilidade &lt;= 2,5 kV, 3F+N, Un até 240/415V, curva de ensaio 8/20µs, In=20kA/40kA - classe 2</t>
  </si>
  <si>
    <t>Disjuntores.</t>
  </si>
  <si>
    <t>Disjuntor em caixa moldada bipolar, térmico e magnético fixos - 480 V, de 10 A a 50 A para 120/240 Vca - 25 KA e para 380/440 Vca - 18 KA</t>
  </si>
  <si>
    <t>Disjuntor em caixa moldada bipolar, térmico e magnético fixos - 600 V, de 150 A para 120/240 Vca - 25 KA e para 380/440 Vca - 18 KA</t>
  </si>
  <si>
    <t>TUBULACAO E CONDUTOR PARA ENERGIA ELETRICA E TELEFONIA BASICA</t>
  </si>
  <si>
    <t>Eletroduto em PVC rigido roscavel</t>
  </si>
  <si>
    <t>Eletroduto de PVC rígido roscável de 3/4´ - com acessórios</t>
  </si>
  <si>
    <t>Eletroduto de PVC rígido roscável de 1´ - com acessórios</t>
  </si>
  <si>
    <t>Eletroduto de PVC rígido roscável de 1 1/4´ - com acessórios</t>
  </si>
  <si>
    <t>Eletroduto de PVC rígido roscável de 1 1/2´ - com acessórios</t>
  </si>
  <si>
    <t>Eletroduto de PVC rígido roscável de 2´ - com acessórios</t>
  </si>
  <si>
    <t>Eletroduto de PVC rígido roscável de 2 1/2´ - com acessórios</t>
  </si>
  <si>
    <t>Eletroduto de PVC rígido roscável de 3´ - com acessórios</t>
  </si>
  <si>
    <t>Eletroduto de PVC rígido roscável de 4´ - com acessórios</t>
  </si>
  <si>
    <t>Eletroduto galvanizado conforme NBR13057 -  3/4´ com acessórios</t>
  </si>
  <si>
    <t>Eletroduto galvanizado conforme NBR13057 -  1´ com acessórios</t>
  </si>
  <si>
    <t>Eletroduto galvanizado conforme NBR13057 -  1 1/4´ com acessórios</t>
  </si>
  <si>
    <t>Eletroduto galvanizado conforme NBR13057 -  1 1/2´ com acessórios</t>
  </si>
  <si>
    <t>Eletroduto galvanizado conforme NBR13057 -  2´ com acessórios</t>
  </si>
  <si>
    <t>Eletroduto galvanizado conforme NBR13057 -  2 1/2´ com acessórios</t>
  </si>
  <si>
    <t>Eletroduto galvanizado conforme NBR13057 -  3´ com acessórios</t>
  </si>
  <si>
    <t>Eletroduto galvanizado conforme NBR13057 -  4´ com acessórios</t>
  </si>
  <si>
    <t>Eletroduto rígido em aço carbono galvanizado com acessórios - NBR 6323</t>
  </si>
  <si>
    <t>Eletroduto galvanizado a quente conforme NBR6323 - 1´ - com acessórios</t>
  </si>
  <si>
    <t>Eletroduto galvanizado a quente conforme NBR6323 - 2´ com acessórios</t>
  </si>
  <si>
    <t>Eletroduto galvanizado a quente conforme NBR6323 - 3´ com acessórios</t>
  </si>
  <si>
    <t>Eletroduto galvanizado a quente conforme NBR6323 - 4´ com acessórios</t>
  </si>
  <si>
    <t>Eletroduto rígido em aço carbono galvanizado por imersão a quente com acessórios – NBR 5598</t>
  </si>
  <si>
    <t>Eletroduto galvanizado a quente conforme NBR5598 - 1´ com acessórios</t>
  </si>
  <si>
    <t>Eletroduto galvanizado a quente conforme NBR5598 - 1 1/4´ com acessórios</t>
  </si>
  <si>
    <t>Eletroduto galvanizado a quente conforme NBR5598 - 2´ com acessórios</t>
  </si>
  <si>
    <t>Eletroduto galvanizado a quente conforme NBR5598 - 3´ com acessórios</t>
  </si>
  <si>
    <t>Eletroduto galvanizado a quente conforme NBR5598 - 4´ com acessórios</t>
  </si>
  <si>
    <t>Canaleta, perfilado e acessorios</t>
  </si>
  <si>
    <t>Grampo tipo ´C´ diâmetro 3/8`, com balancim tamanho grande</t>
  </si>
  <si>
    <t>Tampa de pressão para perfilado de 38 x 38 mm</t>
  </si>
  <si>
    <t>Saída final, diâmetro de 3/4´</t>
  </si>
  <si>
    <t>Saída lateral simples, diâmetro de 3/4´</t>
  </si>
  <si>
    <t>Saída lateral simples, diâmetro de 1´</t>
  </si>
  <si>
    <t>Saída superior, diâmetro de 3/4´</t>
  </si>
  <si>
    <t>Canaleta em PVC de 20 x 12 mm, inclusive acessórios</t>
  </si>
  <si>
    <t>Vergalhão com rosca, porca e arruela de diâmetro 3/8´ (tirante)</t>
  </si>
  <si>
    <t>Vergalhão com rosca, porca e arruela de diâmetro 1/4´ (tirante)</t>
  </si>
  <si>
    <t>Vergalhão com rosca, porca e arruela de diâmetro 5/16´ (tirante)</t>
  </si>
  <si>
    <t>Perfilado perfurado 38 x 38 mm em chapa 14 pré-zincada, com acessórios</t>
  </si>
  <si>
    <t>Perfilado perfurado 38 x 76 mm em chapa 14 pré-zincada, com acessórios</t>
  </si>
  <si>
    <t>Perfilado liso 38 x 38 mm - com acessórios</t>
  </si>
  <si>
    <t>Duto fechado de piso e acessorios</t>
  </si>
  <si>
    <t>Duto de piso liso em aço, medindo 2 x 25 x 70 mm, com acessórios</t>
  </si>
  <si>
    <t>Duto de piso liso em aço, medindo 3 x 25 x 70 mm, com acessórios</t>
  </si>
  <si>
    <t>Caixa de tomada e tampa basculante com rebaixo de 2 x (25 x 70 mm)</t>
  </si>
  <si>
    <t>Caixa de tomada e tampa basculante com rebaixo de 3 x (25 x 70 mm)</t>
  </si>
  <si>
    <t>Caixa de tomada e tampa basculante com rebaixo de 4 x (25 x 70 mm)</t>
  </si>
  <si>
    <t>Suporte de tomada para caixas com 2, 3 ou 4 vias</t>
  </si>
  <si>
    <t>Leitos e acessorios</t>
  </si>
  <si>
    <t>Eletroduto em polietileno de alta densidade</t>
  </si>
  <si>
    <t>Eletroduto corrugado em polietileno de alta densidade, DN= 40 mm, com acessórios</t>
  </si>
  <si>
    <t>Eletroduto corrugado em polietileno de alta densidade, DN= 100 mm, com acessórios</t>
  </si>
  <si>
    <t>Eletroduto metalico flexivel</t>
  </si>
  <si>
    <t>Eletroduto metálico flexível com capa em PVC de 3/4´</t>
  </si>
  <si>
    <t>Eletroduto metálico flexível com capa em PVC de 1´</t>
  </si>
  <si>
    <t>Eletroduto metálico flexível com capa em PVC de 2´</t>
  </si>
  <si>
    <t>Terminal macho fixo em latão zincado de 3/4´</t>
  </si>
  <si>
    <t>Terminal macho fixo em latão zincado de 1´</t>
  </si>
  <si>
    <t>Terminal macho fixo em latão zincado de 2´</t>
  </si>
  <si>
    <t>Terminal macho giratório em latão zincado de 3/4´</t>
  </si>
  <si>
    <t>Terminal macho giratório em latão zincado de 1´</t>
  </si>
  <si>
    <t>Terminal macho giratório em latão zincado de 2´</t>
  </si>
  <si>
    <t>Rodape tecnico e acessorios</t>
  </si>
  <si>
    <t>Rodapé técnico triplo e tampa com pintura eletrostática</t>
  </si>
  <si>
    <t>Tê triplo de 90°, horizontal ou vertical e tampa com pintura eletrostática</t>
  </si>
  <si>
    <t>Caixa para tomadas: de energia, RJ, sobressalente, interruptor ou espelho, com pintura eletrostática, para rodapé técnico triplo</t>
  </si>
  <si>
    <t>Caixa para tomadas: de energia, RJ, sobressalente, interruptor ou espelho, com pintura eletrostática, para rodapé técnico duplo</t>
  </si>
  <si>
    <t>Rodapé técnico duplo e tampa com pintura eletrostática</t>
  </si>
  <si>
    <t>Caixa de derivação embutida ou externa para rodapé técnico duplo</t>
  </si>
  <si>
    <t>Eletroduto em PVC corrugado flexivel</t>
  </si>
  <si>
    <t>Eletroduto de PVC corrugado flexível leve, diâmetro externo de 20 mm</t>
  </si>
  <si>
    <t>Eletroduto de PVC corrugado flexível leve, diâmetro externo de 25 mm</t>
  </si>
  <si>
    <t>Eletroduto de PVC corrugado flexível leve, diâmetro externo de 32 mm</t>
  </si>
  <si>
    <t>Reparos, conservacoes e complementos - GRUPO 38</t>
  </si>
  <si>
    <t>Recolocação de perfilado 38x38 mm</t>
  </si>
  <si>
    <t>Recolocação de vergalhão</t>
  </si>
  <si>
    <t>Recolocação de caixa de tomada para perfilado</t>
  </si>
  <si>
    <t>Recolocação de eletrodutos</t>
  </si>
  <si>
    <t>Eletrocalha e acessorios</t>
  </si>
  <si>
    <t>Eletrocalha lisa galvanizada a fogo, 50 x 50 mm, com acessórios</t>
  </si>
  <si>
    <t>Eletrocalha lisa galvanizada a fogo, 100 x 50 mm, com acessórios</t>
  </si>
  <si>
    <t>Eletrocalha lisa galvanizada a fogo, 150 x 50 mm, com acessórios</t>
  </si>
  <si>
    <t>Eletrocalha lisa galvanizada a fogo, 200 x 50 mm, com acessórios</t>
  </si>
  <si>
    <t>Eletrocalha lisa galvanizada a fogo, 250 x 50 mm, com acessórios</t>
  </si>
  <si>
    <t>Eletrocalha lisa galvanizada a fogo, 100 x 100 mm, com acessórios</t>
  </si>
  <si>
    <t>Eletrocalha lisa galvanizada a fogo, 150 x 100 mm, com acessórios</t>
  </si>
  <si>
    <t>Eletrocalha lisa galvanizada a fogo, 200 x 100 mm, com acessórios</t>
  </si>
  <si>
    <t>Eletrocalha lisa galvanizada a fogo, 250 x 100 mm, com acessórios</t>
  </si>
  <si>
    <t>Eletrocalha lisa galvanizada a fogo, 300 x 100 mm, com acessórios</t>
  </si>
  <si>
    <t>Eletrocalha lisa galvanizada a fogo, 400 x 100 mm, com acessórios</t>
  </si>
  <si>
    <t>Eletrocalha perfurada galvanizada a fogo, 100 x 50 mm, com acessórios</t>
  </si>
  <si>
    <t>Eletrocalha perfurada galvanizada a fogo, 150 x 50 mm, com acessórios</t>
  </si>
  <si>
    <t>Eletrocalha perfurada galvanizada a fogo, 200 x 50 mm, com acessórios</t>
  </si>
  <si>
    <t>Eletrocalha perfurada galvanizada a fogo, 250 x 50 mm, com acessórios</t>
  </si>
  <si>
    <t>Eletrocalha e acessorios.</t>
  </si>
  <si>
    <t>Eletrocalha e acessorios..</t>
  </si>
  <si>
    <t>CONDUTOR E ENFIACAO DE ENERGIA ELETRICA E TELEFONIA</t>
  </si>
  <si>
    <t>Cabo de cobre, isolamento 450V / 750 V, isolacao em PVC 70°C</t>
  </si>
  <si>
    <t>Cabo de cobre de 1,5 mm², isolamento 750 V - isolação em PVC 70°C</t>
  </si>
  <si>
    <t>Cabo de cobre de 2,5 mm², isolamento 750 V - isolação em PVC 70°C</t>
  </si>
  <si>
    <t>Cabo de cobre de 4 mm², isolamento 750 V - isolação em PVC 70°C</t>
  </si>
  <si>
    <t>Cabo de cobre de 6 mm², isolamento 750 V - isolação em PVC 70°C</t>
  </si>
  <si>
    <t>Cabo de cobre de 10 mm², isolamento 750 V - isolação em PVC 70°C</t>
  </si>
  <si>
    <t>Cabo de cobre, isolamento 0,6/1kV, isolacao em PVC 70°C</t>
  </si>
  <si>
    <t>Cabo de cobre de 1,5 mm², isolamento 0,6/1 kV - isolação em PVC 70°C</t>
  </si>
  <si>
    <t>Cabo de cobre de 2,5 mm², isolamento 0,6/1 kV - isolação em PVC 70°C</t>
  </si>
  <si>
    <t>Cabo de cobre de 6 mm², isolamento 0,6/1 kV - isolação em PVC 70°C</t>
  </si>
  <si>
    <t>Cabo de cobre de 10 mm², isolamento 0,6/1 kV - isolação em PVC 70°C</t>
  </si>
  <si>
    <t>Cabo de cobre nu, tempera mole, classe 2</t>
  </si>
  <si>
    <t>Cabo de cobre nu, têmpera mole, classe 2, de 10 mm²</t>
  </si>
  <si>
    <t>Cabo de cobre nu, têmpera mole, classe 2, de 16 mm²</t>
  </si>
  <si>
    <t>Cabo de cobre nu, têmpera mole, classe 2, de 25 mm²</t>
  </si>
  <si>
    <t>Cabo de cobre nu, têmpera mole, classe 2, de 35 mm²</t>
  </si>
  <si>
    <t>Cabo de cobre nu, têmpera mole, classe 2, de 50 mm²</t>
  </si>
  <si>
    <t>Cabo de cobre nu, têmpera mole, classe 2, de 70 mm²</t>
  </si>
  <si>
    <t>Cabo de cobre nu, têmpera mole, classe 2, de 95 mm²</t>
  </si>
  <si>
    <t>Cabo de cobre nu, têmpera mole, classe 2, de 185 mm²</t>
  </si>
  <si>
    <t>Cabo de cobre tripolar, isolamento 8,7/15 kV, isolacao EPR 90°C</t>
  </si>
  <si>
    <t>Cabo de cobre de 3x35 mm², isolamento 8,7/15 kV - isolação EPR 90°C</t>
  </si>
  <si>
    <t>Cabo de cobre unipolar, isolamento 8,7/15 kV, isolacao EPR 90°C</t>
  </si>
  <si>
    <t>Cabo de cobre de 25 mm², isolamento 8,7/15 kV - isolação EPR 90°C</t>
  </si>
  <si>
    <t>Cabo de cobre de 35 mm², isolamento 8,7/15 kV - isolação EPR 90°C</t>
  </si>
  <si>
    <t>Cabo de cobre de 50 mm², isolamento 8,7/15 kV - isolação EPR 90°C</t>
  </si>
  <si>
    <t>Cabo de cobre de 120 mm², isolamento 8,7/15 kV - isolação EPR 90°C</t>
  </si>
  <si>
    <t>Conectores</t>
  </si>
  <si>
    <t>Conector terminal tipo BNC para cabo coaxial RG 59</t>
  </si>
  <si>
    <t>Conector de emenda tipo BNC para cabo coaxial RG 59</t>
  </si>
  <si>
    <t>Conector split-bolt para cabo de 25 mm², latão, simples</t>
  </si>
  <si>
    <t>Conector split-bolt para cabo de 35 mm², latão, simples</t>
  </si>
  <si>
    <t>Conector split-bolt para cabo de 50 mm², latão, simples</t>
  </si>
  <si>
    <t>Conector split-bolt para cabo de 25 mm², latão, com rabicho</t>
  </si>
  <si>
    <t>Conector split-bolt para cabo de 35 mm², latão, com rabicho</t>
  </si>
  <si>
    <t>Conector split-bolt para cabo de 50 mm², latão, com rabicho</t>
  </si>
  <si>
    <t>Terminais de pressao e compressao</t>
  </si>
  <si>
    <t>Terminal de compressão para cabo de 2,5 mm²</t>
  </si>
  <si>
    <t>Terminal de pressão/compressão para cabo de 6 até 10 mm²</t>
  </si>
  <si>
    <t>Terminal de pressão/compressão para cabo de 16 mm²</t>
  </si>
  <si>
    <t>Terminal de pressão/compressão para cabo de 25 mm²</t>
  </si>
  <si>
    <t>Terminal de pressão/compressão para cabo de 35 mm²</t>
  </si>
  <si>
    <t>Terminal de pressão/compressão para cabo de 50 mm²</t>
  </si>
  <si>
    <t>Terminal de pressão/compressão para cabo de 70 mm²</t>
  </si>
  <si>
    <t>Terminal de pressão/compressão para cabo de 95 mm²</t>
  </si>
  <si>
    <t>Terminal de pressão/compressão para cabo de 120 mm²</t>
  </si>
  <si>
    <t>Terminal de pressão/compressão para cabo de 150 mm²</t>
  </si>
  <si>
    <t>Terminal de pressão/compressão para cabo de 185 mm²</t>
  </si>
  <si>
    <t>Terminal de pressão/compressão para cabo de 240 mm²</t>
  </si>
  <si>
    <t>Fios e cabos telefônicos</t>
  </si>
  <si>
    <t>Fio telefônico externo tipo FE-160</t>
  </si>
  <si>
    <t>Cabo telefônico secundário de distribuição CTP-APL-G, com 10 pares de 0,50 mm, para rede subterrânea</t>
  </si>
  <si>
    <t>Cabo telefônico secundário de distribuição CTP-APL, com 10 pares de 0,65 mm, para rede externa</t>
  </si>
  <si>
    <t>Cabo de cobre flexivel, isolamento 600 V, isolacao em VC/E 105°C</t>
  </si>
  <si>
    <t>Cabo de aluminio nu com alma de aco</t>
  </si>
  <si>
    <t>Cabo de alumínio nu com alma de aço CAA, 1/0 AWG - Raven</t>
  </si>
  <si>
    <t>Cabo de alumínio nu com alma de aço CAA, 4 AWG - Swan</t>
  </si>
  <si>
    <t>Cabo de aluminio nu sem alma de aco</t>
  </si>
  <si>
    <t>Cabo de alumínio nu sem alma de aço CA, 2 AWG - Iris</t>
  </si>
  <si>
    <t>Cabo de alumínio nu sem alma de aço CA, 2/0 AWG - Aster</t>
  </si>
  <si>
    <t>Cabo para transmissao de dados</t>
  </si>
  <si>
    <t>Cabo coaxial tipo RG 6</t>
  </si>
  <si>
    <t>Cabo coaxial tipo RG 11</t>
  </si>
  <si>
    <t>Cabo coaxial tipo RG 59</t>
  </si>
  <si>
    <t>Cabo coaxial tipo RGC 59</t>
  </si>
  <si>
    <t>Cabo para rede U/UTP 23 AWG com 4 pares - categoria 6A</t>
  </si>
  <si>
    <t>Cabo para rede 24 AWG com 4 pares, categoria 6</t>
  </si>
  <si>
    <t>Reparos, conservacoes e complementos - GRUPO 39</t>
  </si>
  <si>
    <t>Conector prensa-cabo de 3/4´</t>
  </si>
  <si>
    <t>Recolocação de condutor aparente com diâmetro externo até 6,5 mm</t>
  </si>
  <si>
    <t>Cabo de cobre flexivel, isolamento 0,6/1 kV, isolacao em HEPR 90°C</t>
  </si>
  <si>
    <t>Cabo de cobre flexível de 35 mm², isolamento 0,6/1kV - isolação HEPR 90°C</t>
  </si>
  <si>
    <t>Cabo de cobre flexível de 95 mm², isolamento 0,6/1kV - isolação HEPR 90°C</t>
  </si>
  <si>
    <t>Cabo de cobre flexivel, isolamento 500 V, isolacao PP 70°C</t>
  </si>
  <si>
    <t>Cabo de cobre flexível de 3 x 4 mm², isolamento 500 V - isolação PP 70°C</t>
  </si>
  <si>
    <t>Cabo de cobre flexível de 3 x 6 mm², isolamento 500 V - isolação PP 70°C</t>
  </si>
  <si>
    <t>Cabo de cobre flexível de 4 x 4 mm², isolamento 500 V - isolação PP 70°C</t>
  </si>
  <si>
    <t>Cabo de cobre flexível de 4 x 6 mm², isolamento 500 V - isolação PP 70°C</t>
  </si>
  <si>
    <t>Cabo de cobre unipolar, isolamento 15/25 kV, isolacao EPR 90 °C / 105 °C</t>
  </si>
  <si>
    <t>Cabo de cobre de 35 mm², isolamento 15/25 kV - isolação EPR 105°C</t>
  </si>
  <si>
    <t>Cabo de cobre de 50 mm², isolamento 15/25 kV - isolação EPR 105°C</t>
  </si>
  <si>
    <t>Cabo de cobre flexível de 240 mm², isolamento 0,6/1 kV - isolação HEPR 90°C - baixa emissão de fumaça e gases</t>
  </si>
  <si>
    <t>Cabo optico</t>
  </si>
  <si>
    <t>Cabo óptico de terminação, 2 fibras, 50/125 µm - uso interno/externo</t>
  </si>
  <si>
    <t>Cabo óptico multimodo, 4 fibras, 50/125 µm - uso interno/externo</t>
  </si>
  <si>
    <t>Cabo óptico multimodo, 6 fibras, 50/125 µm - uso interno/externo</t>
  </si>
  <si>
    <t>Fios e cabos - audio e video</t>
  </si>
  <si>
    <t>Cabo torcido flexível de 2 x 2,5 mm², isolação em PVC antichama</t>
  </si>
  <si>
    <t>Caixa de passagem estampada</t>
  </si>
  <si>
    <t>Caixa de ferro estampada 4´ x 2´</t>
  </si>
  <si>
    <t>Caixa de ferro estampada 4´ x 4´</t>
  </si>
  <si>
    <t>Caixa de ferro estampada octogonal de 3´ x 3´</t>
  </si>
  <si>
    <t>Caixa de passagem com tampa</t>
  </si>
  <si>
    <t>Caixa de tomada em alumínio para piso 4´ x 4´</t>
  </si>
  <si>
    <t>Caixa de passagem em chapa, com tampa parafusada, 100 x 100 x 80 mm</t>
  </si>
  <si>
    <t>Caixa de passagem em chapa, com tampa parafusada, 150 x 150 x 80 mm</t>
  </si>
  <si>
    <t>Caixa de passagem em alumínio fundido à prova de tempo, 100 x 100 mm</t>
  </si>
  <si>
    <t>Caixa de passagem em alumínio fundido à prova de tempo, 200 x 200 mm</t>
  </si>
  <si>
    <t>Caixa de passagem em alumínio fundido à prova de tempo, 300 x 300 mm</t>
  </si>
  <si>
    <t>Tomadas</t>
  </si>
  <si>
    <t>Tomada para telefone 4P, padrão TELEBRÁS, com placa</t>
  </si>
  <si>
    <t>Tomada RJ 11 para telefone, sem placa</t>
  </si>
  <si>
    <t>Tomada RJ 45 para rede de dados, com placa</t>
  </si>
  <si>
    <t>Tomada 3P+T de 32 A, blindada industrial de sobrepor negativa</t>
  </si>
  <si>
    <t>Tomada 3P+T de 63 A, blindada industrial de embutir</t>
  </si>
  <si>
    <t>Tomada de canaleta/perfilado universal 2P+T, com caixa e tampa</t>
  </si>
  <si>
    <t>Plugue e tomada 2P+T de 16 A de sobrepor - 380 / 440 V</t>
  </si>
  <si>
    <t>Tomada de energia quadrada com rabicho de 10 A - 250 V , para instalação em painel / rodapé / caixa de tomadas</t>
  </si>
  <si>
    <t>Tomada 2P+T de 10 A - 250 V, completa</t>
  </si>
  <si>
    <t>Tomada 2P+T de 20 A - 250 V, completa</t>
  </si>
  <si>
    <t>Conjunto 2 tomadas 2P+T de 10 A, completo</t>
  </si>
  <si>
    <t>Conjunto 1 interruptor simples e 1 tomada 2P+T de 10 A, completo</t>
  </si>
  <si>
    <t>Conjunto 2 interruptores simples e 1 tomada 2P+T de 10 A, completo</t>
  </si>
  <si>
    <t>Interruptores e minuterias</t>
  </si>
  <si>
    <t>Interruptor com 1 tecla simples e placa</t>
  </si>
  <si>
    <t>Interruptor com 2 teclas simples e placa</t>
  </si>
  <si>
    <t>Interruptor com 3 teclas simples e placa</t>
  </si>
  <si>
    <t>Interruptor com 1 tecla paralelo e placa</t>
  </si>
  <si>
    <t>Interruptor com 2 teclas paralelo e placa</t>
  </si>
  <si>
    <t>Interruptor com 2 teclas, 1 simples, 1 paralelo e placa</t>
  </si>
  <si>
    <t>Interruptor com 3 teclas, 2 simples, 1 paralelo e placa</t>
  </si>
  <si>
    <t>Interruptor com 3 teclas, 1 simples, 2 paralelo e placa</t>
  </si>
  <si>
    <t>Interruptor bipolar paralelo, 1 tecla dupla e placa</t>
  </si>
  <si>
    <t>Interruptor bipolar simples, 1 tecla dupla e placa</t>
  </si>
  <si>
    <t>Pulsador 2 A - 250 V, para minuteria com placa</t>
  </si>
  <si>
    <t>Variador de luminosidade rotativo até 1000 W, 127/220 V, com placa</t>
  </si>
  <si>
    <t>Sensor de presença para teto, com fotocélula, para lâmpada qualquer</t>
  </si>
  <si>
    <t>Conduletes</t>
  </si>
  <si>
    <t>Condulete metálico de 3/4´</t>
  </si>
  <si>
    <t>Condulete metálico de 1´</t>
  </si>
  <si>
    <t>Condulete metálico de 1 1/4´</t>
  </si>
  <si>
    <t>Condulete metálico de 1 1/2´</t>
  </si>
  <si>
    <t>Condulete metálico de 2´</t>
  </si>
  <si>
    <t>Condulete metálico de 2 1/2´</t>
  </si>
  <si>
    <t>Condulete metálico de 3´</t>
  </si>
  <si>
    <t>Condulete metálico de 4´</t>
  </si>
  <si>
    <t>Condulete em PVC de 1´ - com tampa</t>
  </si>
  <si>
    <t>Caixa de passagem em PVC</t>
  </si>
  <si>
    <t>Caixa em PVC de 4´ x 2´</t>
  </si>
  <si>
    <t>Caixa em PVC de 4´ x 4´</t>
  </si>
  <si>
    <t>Caixa em PVC octogonal de 4´ x 4´</t>
  </si>
  <si>
    <t>Contator</t>
  </si>
  <si>
    <t>Contator de potência 12 A - 1na+1nf</t>
  </si>
  <si>
    <t>Contator de potência 9 A - 2na+2nf</t>
  </si>
  <si>
    <t>Contator de potência 12 A - 2na+2nf</t>
  </si>
  <si>
    <t>Contator de potência 16 A - 2na+2nf</t>
  </si>
  <si>
    <t>Contator de potência 22 A/25 A - 2na+2nf</t>
  </si>
  <si>
    <t>Contator de potência 32 A - 2na+2nf</t>
  </si>
  <si>
    <t>Contator de potência 38 A/40 A - 2na+2nf</t>
  </si>
  <si>
    <t>Contator de potência 50 A - 2na+2nf</t>
  </si>
  <si>
    <t>Contator de potência 65 A - 2na+2nf</t>
  </si>
  <si>
    <t>Contator de potência 110 A - 2na+2nf</t>
  </si>
  <si>
    <t>Contator de potência 150 A - 2na+2nf</t>
  </si>
  <si>
    <t>Contator de potência 220 A - 2na+2nf</t>
  </si>
  <si>
    <t>Minicontator auxiliar - 4na</t>
  </si>
  <si>
    <t>Contator auxiliar - 2na+2nf</t>
  </si>
  <si>
    <t>Contator auxiliar - 4na+4nf</t>
  </si>
  <si>
    <t>Rele</t>
  </si>
  <si>
    <t>Relé fotoelétrico 50/60 Hz, 110/220 V, 1200 VA, completo</t>
  </si>
  <si>
    <t>Relé de tempo eletrônico de 0,6 até 6 s - 220V - 50/60 Hz</t>
  </si>
  <si>
    <t>Relé de tempo eletrônico de 3 até 30s - 220V - 50/60Hz</t>
  </si>
  <si>
    <t>Relé de impulso bipolar, 16 A, 250 V CA</t>
  </si>
  <si>
    <t>Chave comutadora e seletora</t>
  </si>
  <si>
    <t>Chave comutadora/seletora com 1 polo e 3 posições para 63 A</t>
  </si>
  <si>
    <t>Chave comutadora/seletora com 1 polo e 3 posições para 25 A</t>
  </si>
  <si>
    <t>Chave comutadora/seletora com 1 polo e 2 posições para 25 A</t>
  </si>
  <si>
    <t>Chave comutadora/seletora com 3 polos e 3 posições para 25 A</t>
  </si>
  <si>
    <t>Amperimetro</t>
  </si>
  <si>
    <t>Chave comutadora para amperímetro</t>
  </si>
  <si>
    <t>Voltimetro</t>
  </si>
  <si>
    <t>Chave comutadora para voltímetro</t>
  </si>
  <si>
    <t>Reparos, conservacoes e complementos - GRUPO 40</t>
  </si>
  <si>
    <t>Sinalizador com lâmpada</t>
  </si>
  <si>
    <t>Botão de comando duplo sem sinalizador</t>
  </si>
  <si>
    <t>Botoeira com retenção para quadro/painel</t>
  </si>
  <si>
    <t>Botoeira de comando liga-desliga, sem sinalização</t>
  </si>
  <si>
    <t>Alarme sonoro bitonal 220 V para painel de comando</t>
  </si>
  <si>
    <t>Placa de 4´ x 2´</t>
  </si>
  <si>
    <t>Placa de 4´ x 4´</t>
  </si>
  <si>
    <t>Chave de boia normalmente fechada ou aberta</t>
  </si>
  <si>
    <t>Plugue com 2P+T de 10A, 250V</t>
  </si>
  <si>
    <t>Plugue prolongador com 2P+T de 10A, 250V</t>
  </si>
  <si>
    <t>Chave de nível tipo boia pendular (pera), com contato micro switch</t>
  </si>
  <si>
    <t>Placa/espelho em latão escovado 4´ x 4´, para 02 tomadas elétrica</t>
  </si>
  <si>
    <t>Placa/espelho em latão escovado 4´ x 4´, para 01 tomada elétrica</t>
  </si>
  <si>
    <t>ILUMINACAO</t>
  </si>
  <si>
    <t>Lampadas</t>
  </si>
  <si>
    <t>Acessorios para iluminacao</t>
  </si>
  <si>
    <t>Receptáculo de porcelana com parafuso de fixação com rosca E-27</t>
  </si>
  <si>
    <t>Lampada de descarga de alta potencia</t>
  </si>
  <si>
    <t>Lâmpada de vapor metálico tubular, base G12 de 150 W</t>
  </si>
  <si>
    <t>Lampada halogena</t>
  </si>
  <si>
    <t>Lâmpada halógena refletora PAR20, base E27 de 50 W - 220 V</t>
  </si>
  <si>
    <t>Lâmpada halógena com refletor dicroico de 50 W - 12 V</t>
  </si>
  <si>
    <t>Lâmpada halógena tubular, base R7s bilateral de 300 W - 110 ou 220 V</t>
  </si>
  <si>
    <t>Lampada fluorescente</t>
  </si>
  <si>
    <t>Lâmpada fluorescente tubular, base bipino bilateral de 15 W</t>
  </si>
  <si>
    <t>Lâmpada fluorescente tubular, base bipino bilateral de 16 W</t>
  </si>
  <si>
    <t>Lâmpada fluorescente tubular, base bipino bilateral de 20 W</t>
  </si>
  <si>
    <t>Lâmpada fluorescente tubular, base bipino bilateral de 28 W</t>
  </si>
  <si>
    <t>Lâmpada fluorescente tubular, base bipino bilateral de 32 W</t>
  </si>
  <si>
    <t>Lâmpada fluorescente compacta "1U", base G-23 de 9 W</t>
  </si>
  <si>
    <t>Lâmpada fluorescente compacta "2U", base G-24D-2 de 18 W</t>
  </si>
  <si>
    <t>Lâmpada fluorescente compacta "2U", base G-24D-3 de 26 W</t>
  </si>
  <si>
    <t>Reator e equipamentos para lampada de descarga de alta potencia</t>
  </si>
  <si>
    <t>Transformador eletrônico para lâmpada halógena dicroica de 50 W - 220 V</t>
  </si>
  <si>
    <t>Reator eletromagnético de alto fator de potência, para lâmpada vapor de sódio 400 W / 220 V</t>
  </si>
  <si>
    <t>Reator eletromagnético de alto fator de potência, para lâmpada vapor metálico 400 W / 220 V</t>
  </si>
  <si>
    <t>Reator e equipamentos para lampada fluorescente</t>
  </si>
  <si>
    <t>Postes e acessorios</t>
  </si>
  <si>
    <t>Cruzeta reforçada em ferro galvanizado para fixação de quatro luminárias</t>
  </si>
  <si>
    <t>Cruzeta reforçada em ferro galvanizado para fixação de duas luminárias</t>
  </si>
  <si>
    <t>Aparelho de iluminacao publica e decorativa</t>
  </si>
  <si>
    <t>Luminária fechada para iluminação pública tipo pétala pequena</t>
  </si>
  <si>
    <t>Suporte tubular de fixação em poste para 1 luminária tipo pétala</t>
  </si>
  <si>
    <t>Suporte tubular de fixação em poste para 2 luminárias tipo pétala</t>
  </si>
  <si>
    <t>Aparelho de iluminacao de longo alcance e especifica</t>
  </si>
  <si>
    <t>Aparelho de iluminacao a prova de tempo, gases e vapores</t>
  </si>
  <si>
    <t>Luminária blindada tipo arandela de 45º e 90º, para lâmpada LED</t>
  </si>
  <si>
    <t>Aparelho de iluminacao comercial e industrial</t>
  </si>
  <si>
    <t>Luminária retangular de embutir tipo calha fechada, com difusor plano, para 2 lâmpadas fluorescentes tubulares de 28 W/32 W/36 W/54 W</t>
  </si>
  <si>
    <t>Luminária retangular de sobrepor tipo calha fechada, com difusor translúcido, para 2 lâmpadas fluorescentes de 28 W/32 W/36 W/54 W</t>
  </si>
  <si>
    <t>Luminária redonda de embutir com difusor recuado, para 1 ou 2 lâmpadas fluorescentes compactas de 15 W/18 W/20 W/23 W/26 W</t>
  </si>
  <si>
    <t>Aparelho de iluminacao interna decorativa</t>
  </si>
  <si>
    <t>Reparos, conservacoes e complementos - GRUPO 41</t>
  </si>
  <si>
    <t>Recolocação de reator</t>
  </si>
  <si>
    <t>Recolocação de lâmpada</t>
  </si>
  <si>
    <t>PARA-RAIOS PARA EDIFICACAO</t>
  </si>
  <si>
    <t>Complementos para para-raios</t>
  </si>
  <si>
    <t>Luva de redução galvanizada de 2´ x 3/4´</t>
  </si>
  <si>
    <t>Niple duplo galvanizado de 2´</t>
  </si>
  <si>
    <t>Captor tipo terminal aéreo, h= 300 mm em alumínio</t>
  </si>
  <si>
    <t>Captor tipo terminal aéreo, h= 300 mm, diâmetro de 1/4´ em cobre</t>
  </si>
  <si>
    <t>Isolador galvanizado uso geral</t>
  </si>
  <si>
    <t>Isolador galvanizado uso geral, simples com rosca mecânica</t>
  </si>
  <si>
    <t>Isolador galvanizado uso geral, reforçado para fixação a 90°</t>
  </si>
  <si>
    <t>Isolador galvanizado uso geral, simples com chapa de encosto</t>
  </si>
  <si>
    <t>Isolador galvanizado uso geral, reforçado com chapa de encosto</t>
  </si>
  <si>
    <t>Isolador galvanizado uso geral, simples com calha para telha ondulada</t>
  </si>
  <si>
    <t>Isolador galvanizado uso geral, reforçado com calha para telha ondulada</t>
  </si>
  <si>
    <t>Isolador galvanizado para mastro</t>
  </si>
  <si>
    <t>Isolador galvanizado para mastro de diâmetro 2´, simples com 1 descida</t>
  </si>
  <si>
    <t>Isolador galvanizado para mastro de diâmetro 2´, simples com 2 descidas</t>
  </si>
  <si>
    <t>Componentes de sustentacao para mastro galvanizado</t>
  </si>
  <si>
    <t>Braçadeira de contraventagem para mastro de diâmetro 2´</t>
  </si>
  <si>
    <t>Apoio para mastro de diâmetro 2´</t>
  </si>
  <si>
    <t>Base para mastro de diâmetro 2´</t>
  </si>
  <si>
    <t>Contraventagem com cabo para mastro de diâmetro 2´</t>
  </si>
  <si>
    <t>Mastro simples galvanizado de diâmetro 2´</t>
  </si>
  <si>
    <t>Suporte porta bandeira simples para mastro de diâmetro 2´</t>
  </si>
  <si>
    <t>Suporte porta bandeira reforçado para mastro de diâmetro 2´</t>
  </si>
  <si>
    <t>Componentes para cabo de descida</t>
  </si>
  <si>
    <t>Sinalizador de obstáculo simples, sem célula fotoelétrica</t>
  </si>
  <si>
    <t>Sinalizador de obstáculo duplo, sem célula fotoelétrica</t>
  </si>
  <si>
    <t>Sinalizador de obstáculo simples, com célula fotoelétrica</t>
  </si>
  <si>
    <t>Sinalizador de obstáculo duplo, com célula fotoelétrica</t>
  </si>
  <si>
    <t>Caixa de inspeção suspensa</t>
  </si>
  <si>
    <t>Conector cabo/haste de 3/4´</t>
  </si>
  <si>
    <t>Conector de emenda em latão para cabo de até 50 mm² com 4 parafusos</t>
  </si>
  <si>
    <t>Conector olhal cabo/haste de 3/4´</t>
  </si>
  <si>
    <t>Conector olhal cabo/haste de 5/8´</t>
  </si>
  <si>
    <t>Vergalhão liso de aço galvanizado, diâmetro de 3/8´</t>
  </si>
  <si>
    <t>Esticador em latão para cabo de cobre</t>
  </si>
  <si>
    <t>Clips de fixação para vergalhão em aço galvanizado de 3/8´</t>
  </si>
  <si>
    <t>Suporte para tubo de proteção com chapa de encosto, diâmetro 2´</t>
  </si>
  <si>
    <t>Suporte para tubo de proteção com grapa para chumbar, diâmetro 2´</t>
  </si>
  <si>
    <t>Tampa para caixa de inspeção cilíndrica, aço galvanizado</t>
  </si>
  <si>
    <t>Presilha em latão para cabos de 16 até 50 mm²</t>
  </si>
  <si>
    <t>Conector com rabicho e porca em latão para cabo de 16 a 35 mm²</t>
  </si>
  <si>
    <t>Tela equipotencial em aço inoxidável, largura de 200 mm, espessura de 1,4 mm</t>
  </si>
  <si>
    <t>Cordoalha flexível "Jumpers" de 25 x 235 mm, com 4 furos de 11 mm</t>
  </si>
  <si>
    <t>Cordoalha flexível "Jumpers" de 25 x 300 mm, com 4 furos de 11 mm</t>
  </si>
  <si>
    <t>Terminal estanhado com 1 furo e 1 compressão - 16 mm²</t>
  </si>
  <si>
    <t>Terminal estanhado com 1 furo e 1 compressão - 35 mm²</t>
  </si>
  <si>
    <t>Terminal estanhado com 1 furo e 1 compressão - 50 mm²</t>
  </si>
  <si>
    <t>Terminal estanhado com 2 furos e 1 compressão - 50 mm²</t>
  </si>
  <si>
    <t>Conector tipo ´X´ para aterramento de telas, acabamento estanhado, para cabo de 16 - 50 mm²</t>
  </si>
  <si>
    <t>Reparos, conservacoes e complementos - GRUPO 42</t>
  </si>
  <si>
    <t>Solda exotérmica conexão cabo-cabo horizontal reto, bitola do cabo de 16mm² a 70mm²</t>
  </si>
  <si>
    <t>Solda exotérmica conexão cabo-haste em T, bitola do cabo de 50mm² a 95mm² para haste de 5/8" e 3/4"</t>
  </si>
  <si>
    <t>Solda exotérmica conexão cabo-ferro de construção com cabo paralelo, bitola do cabo de 50mm² a 70mm² para haste de 5/8" e 3/4"</t>
  </si>
  <si>
    <t>Solda exotérmica conexão cabo-ferro de construção com cabo em X sobreposto, bitola do cabo de 35mm² a 70mm² para haste de 5/8"</t>
  </si>
  <si>
    <t>Solda exotérmica conexão cabo-ferro de construção com cabo em X sobreposto, bitola do cabo de 35mm² a 70mm² para haste de 3/8"</t>
  </si>
  <si>
    <t>Solda exotérmica conexão cabo-terminal com duas fixações, bitola do cabo de 25mm² a 50mm² para terminal 3x25</t>
  </si>
  <si>
    <t>APARELHOS ELETRICOS, HIDRAULICOS E A GAS.</t>
  </si>
  <si>
    <t>Bebedouros</t>
  </si>
  <si>
    <t>Chuveiros</t>
  </si>
  <si>
    <t>Chuveiro frio em PVC, diâmetro de 10 cm</t>
  </si>
  <si>
    <t>Chuveiro com válvula de acionamento antivandalismo, DN= 3/4´</t>
  </si>
  <si>
    <t>Chuveiro elétrico de 6.500W / 220V com resistência blindada</t>
  </si>
  <si>
    <t>Chuveiro com jato regulável em metal com acabamento cromado</t>
  </si>
  <si>
    <t>Chuveiro frio em PVC, com registro e tubo de ligação acoplados</t>
  </si>
  <si>
    <t>Chuveiro elétrico de 5.500 W / 220 V em PVC</t>
  </si>
  <si>
    <t>Chuveiro elétrico de 7.500W / 220 V, com resistência blindada</t>
  </si>
  <si>
    <t>Ducha eletrônica de 6.800W até 7.900 W / 220 V</t>
  </si>
  <si>
    <t>Aquecedores</t>
  </si>
  <si>
    <t>Aquecedor a gás de acumulação, capacidade 300 l</t>
  </si>
  <si>
    <t>Aquecedor a gás de acumulação, capacidade 500 l</t>
  </si>
  <si>
    <t>Torneiras eletricas</t>
  </si>
  <si>
    <t>Torneira elétrica</t>
  </si>
  <si>
    <t>Exaustor, ventilador e circulador de ar</t>
  </si>
  <si>
    <t>Exaustor elétrico em plástico, vazão de 150 a 190m³/h</t>
  </si>
  <si>
    <t>Emissores de som</t>
  </si>
  <si>
    <t>Cigarra de embutir 50/60HZ até 127V, com placa</t>
  </si>
  <si>
    <t>Aparelho condicionador de ar</t>
  </si>
  <si>
    <t>Ar condicionado a frio, tipo split parede com capacidade de 12.000 BTU/h</t>
  </si>
  <si>
    <t>Ar condicionado a frio, tipo split parede com capacidade de 18.000 BTU/h</t>
  </si>
  <si>
    <t>Ar condicionado a frio, tipo split parede com capacidade de 24.000 BTU/h</t>
  </si>
  <si>
    <t>Ar condicionado a frio, tipo split parede com capacidade de 30.000 BTU/h</t>
  </si>
  <si>
    <t>Ar condicionado a frio, tipo split piso teto com capacidade de 36.000 BTU/h</t>
  </si>
  <si>
    <t>Equipamentos para sistema VRF ar condicionado</t>
  </si>
  <si>
    <t>Condensador para sistema VRF de ar condicionado, capacidade até 6 TR</t>
  </si>
  <si>
    <t>Evaporador para sistema VRF de ar condicionado, tipo piso teto, capacidade de 1 TR</t>
  </si>
  <si>
    <t>Evaporador para sistema VRF de ar condicionado, tipo piso teto, capacidade de 4 TR</t>
  </si>
  <si>
    <t>Bombas centrifugas, uso geral</t>
  </si>
  <si>
    <t>Conjunto motor-bomba (centrífuga) 3/4 cv, monoestágio, Hman= 10 a 16 mca, Q= 12,7 a 8 m³/h</t>
  </si>
  <si>
    <t>Conjunto motor-bomba (centrífuga) 15 cv, monoestágio, Hman= 30 a 60 mca, Q= 82 a 20 m³/h</t>
  </si>
  <si>
    <t>Conjunto motor-bomba (centrífuga) 3 cv, multiestágio, Hman= 35 a 60 mca, Q= 7,8 a 5,8 m³/h</t>
  </si>
  <si>
    <t>Bombas submersiveis</t>
  </si>
  <si>
    <t>Conjunto motor-bomba submersível vertical para esgoto, Q= 4,8 a 25,8 m³/h, Hmam= 19 a 5 mca, potência 1 cv, diâmetro de sólidos até 20mm</t>
  </si>
  <si>
    <t>Conjunto motor-bomba submersível vertical para águas residuais, Q= 10 a 50 m³/h, Hman= 22 a 4 mca, potência 4 cv</t>
  </si>
  <si>
    <t>Conjunto motor-bomba submersível vertical para esgoto, Q=9,3 a 69,0 m³/h, Hman=15 a 7 mca, potência 3cv, diâmetro de sólidos 50/65mm</t>
  </si>
  <si>
    <t>Bombas especiais, uso industrial</t>
  </si>
  <si>
    <t>Filtro de areia com carga de areia filtrante, vazão de 16,9 m³/h</t>
  </si>
  <si>
    <t>Reparos, conservacoes e complementos - GRUPO 43</t>
  </si>
  <si>
    <t>Bomba de remoção de condensados para condicionadores de ar</t>
  </si>
  <si>
    <t>Bomba de circulação para água quente</t>
  </si>
  <si>
    <t>Poço termométrico em alumínio, com haste de 30mm e rosca 1/2" npt</t>
  </si>
  <si>
    <t>APARELHOS E METAIS HIDRAULICOS</t>
  </si>
  <si>
    <t>Aparelhos e loucas</t>
  </si>
  <si>
    <t>Bacia turca de louça - 6 litros</t>
  </si>
  <si>
    <t>Bacia sifonada de louça sem tampa - 6 litros</t>
  </si>
  <si>
    <t>Lavatório de louça sem coluna</t>
  </si>
  <si>
    <t>Lavatório de louça com coluna</t>
  </si>
  <si>
    <t>Lavatório de louça pequeno com coluna suspensa - linha especial</t>
  </si>
  <si>
    <t>Lavatório em polipropileno</t>
  </si>
  <si>
    <t>Mictório de louça sifonado auto aspirante</t>
  </si>
  <si>
    <t>Lavatório em louça com coluna suspensa</t>
  </si>
  <si>
    <t>Cuba de louça de embutir oval</t>
  </si>
  <si>
    <t>Tanque de louça com coluna de 30 litros</t>
  </si>
  <si>
    <t>Tanque de louça com coluna de 18 a 20 litros</t>
  </si>
  <si>
    <t>Tanque em granito sintético, linha comercial - sem pertences</t>
  </si>
  <si>
    <t>Lavatório de louça para canto, sem coluna - sem pertences</t>
  </si>
  <si>
    <t>Caixa de descarga em plástico, de sobrepor, capacidade 9 litros com engate flexível</t>
  </si>
  <si>
    <t>Tanque de louça sem coluna de 30 litros</t>
  </si>
  <si>
    <t>Bacia sifonada com caixa de descarga acoplada sem tampa - 6 litros</t>
  </si>
  <si>
    <t>Cuba de louça de embutir redonda</t>
  </si>
  <si>
    <t>Bancadas e tampos</t>
  </si>
  <si>
    <t>Tampo/bancada em mármore nacional espessura de 3 cm</t>
  </si>
  <si>
    <t>Superfície sólido mineral para bancadas, saias, frontões e/ou cubas</t>
  </si>
  <si>
    <t>Acessorios e metais</t>
  </si>
  <si>
    <t>Meia saboneteira de louça de embutir</t>
  </si>
  <si>
    <t>Saboneteira de louça de embutir</t>
  </si>
  <si>
    <t>Dispenser papel higiênico em ABS para rolão 300 / 600 m, com visor</t>
  </si>
  <si>
    <t>Porta-papel de louça de embutir</t>
  </si>
  <si>
    <t>Cabide cromado para banheiro</t>
  </si>
  <si>
    <t>Saboneteira tipo dispenser, para refil de 800 ml</t>
  </si>
  <si>
    <t>Dispenser toalheiro em ABS, para folhas</t>
  </si>
  <si>
    <t>Ducha cromada simples</t>
  </si>
  <si>
    <t>Armário de plástico de embutir, para lavatório</t>
  </si>
  <si>
    <t>Torneira de mesa com bica móvel e alavanca</t>
  </si>
  <si>
    <t>Ducha higiênica cromada</t>
  </si>
  <si>
    <t>Torneira curta com rosca para uso geral, em latão fundido sem acabamento, DN= 3/4´</t>
  </si>
  <si>
    <t>Torneira longa sem rosca para uso geral, em latão fundido cromado</t>
  </si>
  <si>
    <t>Torneira de parede antivandalismo, DN= 3/4´</t>
  </si>
  <si>
    <t>Caixa de descarga de embutir, acionamento frontal, completa</t>
  </si>
  <si>
    <t>Torneira de parede em ABS, DN 1/2´ ou 3/4´, 10cm</t>
  </si>
  <si>
    <t>Torneira de parede em ABS, DN 1/2´ ou 3/4´, 15cm</t>
  </si>
  <si>
    <t>Misturador termostato para chuveiro ou ducha, acabamento cromado</t>
  </si>
  <si>
    <t>Secador de mãos em ABS</t>
  </si>
  <si>
    <t>Ducha higiênica com registro</t>
  </si>
  <si>
    <t>Desviador para duchas e chuveiros</t>
  </si>
  <si>
    <t>Prateleiras</t>
  </si>
  <si>
    <t>Prateleira em granito com espessura de 2 cm</t>
  </si>
  <si>
    <t>Prateleira em granilite</t>
  </si>
  <si>
    <t>Prateleira em granito com espessura de 3 cm</t>
  </si>
  <si>
    <t>Aparelhos de aco inoxidavel</t>
  </si>
  <si>
    <t>Lavatório coletivo em aço inoxidável</t>
  </si>
  <si>
    <t>Mictório coletivo em aço inoxidável</t>
  </si>
  <si>
    <t>Tanque em aço inoxidável</t>
  </si>
  <si>
    <t>Cuba em aço inoxidável simples de 300 x 140mm</t>
  </si>
  <si>
    <t>Cuba em aço inoxidável simples de 400x340x140mm</t>
  </si>
  <si>
    <t>Cuba em aço inoxidável simples de 465x300x140mm</t>
  </si>
  <si>
    <t>Cuba em aço inoxidável simples de 560x330x140mm</t>
  </si>
  <si>
    <t>Cuba em aço inoxidável simples de 500x400x400mm</t>
  </si>
  <si>
    <t>Cuba em aço inoxidável simples de 500x400x200mm</t>
  </si>
  <si>
    <t>Cuba em aço inoxidável simples de 500x400x250mm</t>
  </si>
  <si>
    <t>Cuba em aço inoxidável simples de 500x400x300mm</t>
  </si>
  <si>
    <t>Cuba em aço inoxidável simples de 600x500x300mm</t>
  </si>
  <si>
    <t>Cuba em aço inoxidável simples de 600x500x350mm</t>
  </si>
  <si>
    <t>Cuba em aço inoxidável simples de 600x500x400mm</t>
  </si>
  <si>
    <t>Cuba em aço inoxidável simples de 700x600x450mm</t>
  </si>
  <si>
    <t>Cuba em aço inoxidável simples de 1400x900x500mm</t>
  </si>
  <si>
    <t>Cuba em aço inoxidável simples de 1100x600x400mm</t>
  </si>
  <si>
    <t>Cuba em aço inoxidável dupla de 715x400x140mm</t>
  </si>
  <si>
    <t>Cuba em aço inoxidável dupla de 835x340x140mm</t>
  </si>
  <si>
    <t>Cuba em aço inoxidável dupla de 1020x400x250mm</t>
  </si>
  <si>
    <t>Reparos, conservacoes e complementos - GRUPO 44</t>
  </si>
  <si>
    <t>Sifão plástico sanfonado universal de 1´</t>
  </si>
  <si>
    <t>Recolocação de torneiras</t>
  </si>
  <si>
    <t>Recolocação de sifões</t>
  </si>
  <si>
    <t>Recolocação de aparelhos sanitários, incluindo acessórios</t>
  </si>
  <si>
    <t>Recolocação de caixas de descarga de sobrepor</t>
  </si>
  <si>
    <t>Engate flexível metálico DN= 1/2´</t>
  </si>
  <si>
    <t>Engate flexível de PVC DN= 1/2´</t>
  </si>
  <si>
    <t>Canopla para válvula de descarga</t>
  </si>
  <si>
    <t>Tubo de ligação para mictório, DN= 1/2´</t>
  </si>
  <si>
    <t>Acabamento cromado para registro</t>
  </si>
  <si>
    <t>Botão para válvula de descarga</t>
  </si>
  <si>
    <t>Reparo para válvula de descarga</t>
  </si>
  <si>
    <t>Sifão de metal cromado de 1 1/2´ x 2´</t>
  </si>
  <si>
    <t>Sifão de metal cromado de 1´ x 1 1/2´</t>
  </si>
  <si>
    <t>Tubo de ligação para sanitário</t>
  </si>
  <si>
    <t>Sifão plástico com copo, rígido, de 1´ x 1 1/2´</t>
  </si>
  <si>
    <t>Sifão plástico com copo, rígido, de 1 1/4´ x 2´</t>
  </si>
  <si>
    <t>Tampa de plástico para bacia sanitária</t>
  </si>
  <si>
    <t>Bolsa para bacia sanitária</t>
  </si>
  <si>
    <t>Filtro de pressão em ABS, para 360 l/h</t>
  </si>
  <si>
    <t>Válvula de PVC para lavatório</t>
  </si>
  <si>
    <t>Válvula americana</t>
  </si>
  <si>
    <t>Válvula de metal cromado de 1 1/2´</t>
  </si>
  <si>
    <t>Válvula de metal cromado de 1´</t>
  </si>
  <si>
    <t>ENTRADA DE AGUA, INCÊNDIO E GAS</t>
  </si>
  <si>
    <t>Entrada de agua</t>
  </si>
  <si>
    <t>Entrada completa de água com abrigo e registro de gaveta, DN= 3/4´</t>
  </si>
  <si>
    <t>Entrada completa de água com abrigo e registro de gaveta, DN= 1´</t>
  </si>
  <si>
    <t>Entrada completa de água com abrigo e registro de gaveta, DN= 1 1/2´</t>
  </si>
  <si>
    <t>Entrada completa de água com abrigo e registro de gaveta, DN= 2´</t>
  </si>
  <si>
    <t>Entrada completa de água com abrigo e registro de gaveta, DN= 2 1/2´</t>
  </si>
  <si>
    <t>Entrada completa de água com abrigo e registro de gaveta, DN= 3´</t>
  </si>
  <si>
    <t>Entrada de gas</t>
  </si>
  <si>
    <t>Entrada completa de gás GLP domiciliar com 2 bujões de 13 kg</t>
  </si>
  <si>
    <t>Entrada completa de gás GLP com 2 cilindros de 45 kg</t>
  </si>
  <si>
    <t>Entrada completa de gás GLP com 4 cilindros de 45 kg</t>
  </si>
  <si>
    <t>Entrada completa de gás GLP com 6 cilindros de 45 kg</t>
  </si>
  <si>
    <t>Abrigo padronizado de gás GLP encanado</t>
  </si>
  <si>
    <t>Hidrômetro</t>
  </si>
  <si>
    <t>Hidrômetro em ferro fundido, diâmetro 50 mm (2´)</t>
  </si>
  <si>
    <t>Hidrômetro em ferro fundido, diâmetro 100 mm (4´)</t>
  </si>
  <si>
    <t>Hidrômetro em bronze, diâmetro de 25 mm (1´)</t>
  </si>
  <si>
    <t>Hidrômetro em bronze, diâmetro de 40 mm (1 1/2´)</t>
  </si>
  <si>
    <t>Filtro tipo cesto para hidrômetro de 50 mm (2´)</t>
  </si>
  <si>
    <t>Reparos, conservacoes e complementos - GRUPO 45</t>
  </si>
  <si>
    <t>Cilindro de gás (GLP) de 45 kg, com carga</t>
  </si>
  <si>
    <t>TUBULACAO E CONDUTORES PARA LIQUIDOS E GASES.</t>
  </si>
  <si>
    <t>Tubulacao em PVC rigido marrom para sistemas prediais de agua fria</t>
  </si>
  <si>
    <t>Tubo de PVC rígido soldável marrom, DN= 50 mm, (1 1/2´), inclusive conexões</t>
  </si>
  <si>
    <t>Tubo de PVC rígido soldável marrom, DN= 85 mm, (3´), inclusive conexões</t>
  </si>
  <si>
    <t>Tubulacao em PVC rigido branco para esgoto domiciliar</t>
  </si>
  <si>
    <t>Tubulacao em PVC rigido branco serie R - A.P e esgoto domiciliar</t>
  </si>
  <si>
    <t>Tubo de PVC rígido tipo PBA classe 15, DN= 50mm, (DE= 60mm), inclusive conexões</t>
  </si>
  <si>
    <t>Tubo de PVC rígido DEFoFo, DN= 100mm (DE= 118mm), inclusive conexões</t>
  </si>
  <si>
    <t>Tubulacao em PVC rigido com junta elastica - rede de esgoto</t>
  </si>
  <si>
    <t>Tubo PVC rígido, tipo Coletor Esgoto, junta elástica, DN= 250 mm, inclusive conexões</t>
  </si>
  <si>
    <t>Tubulacao galvanizado</t>
  </si>
  <si>
    <t>Tubo galvanizado DN= 1/2´, inclusive conexões</t>
  </si>
  <si>
    <t>Tubo galvanizado DN= 3/4´, inclusive conexões</t>
  </si>
  <si>
    <t>Tubo galvanizado DN= 1´, inclusive conexões</t>
  </si>
  <si>
    <t>Tubo galvanizado DN= 1 1/4´, inclusive conexões</t>
  </si>
  <si>
    <t>Tubo galvanizado DN= 1 1/2´, inclusive conexões</t>
  </si>
  <si>
    <t>Tubo galvanizado DN= 2´, inclusive conexões</t>
  </si>
  <si>
    <t>Tubo galvanizado DN= 2 1/2´, inclusive conexões</t>
  </si>
  <si>
    <t>Tubo galvanizado DN= 3´, inclusive conexões</t>
  </si>
  <si>
    <t>Tubo galvanizado DN= 4´, inclusive conexões</t>
  </si>
  <si>
    <t>Tubo galvanizado DN= 6´, inclusive conexões</t>
  </si>
  <si>
    <t>Tubulacao em aco carbono galvanizado classe schedule</t>
  </si>
  <si>
    <t>Tubo galvanizado sem costura schedule 40, DN= 1/2´, inclusive conexões</t>
  </si>
  <si>
    <t>Tubo galvanizado sem costura schedule 40, DN= 3/4´, inclusive conexões</t>
  </si>
  <si>
    <t>Tubo galvanizado sem costura schedule 40, DN= 1´, inclusive conexões</t>
  </si>
  <si>
    <t>Tubo galvanizado sem costura schedule 40, DN= 2´, inclusive conexões</t>
  </si>
  <si>
    <t>Tubo galvanizado sem costura schedule 40, DN= 3´, inclusive conexões</t>
  </si>
  <si>
    <t>Tubo galvanizado sem costura schedule 40, DN= 4´, inclusive conexões</t>
  </si>
  <si>
    <t>Tubo galvanizado sem costura schedule 40, DN= 6´, inclusive conexões</t>
  </si>
  <si>
    <t>Joelho 45° em ferro fundido, linha predial tradicional, DN= 50 mm</t>
  </si>
  <si>
    <t>Joelho 45° em ferro fundido, linha predial tradicional, DN= 75 mm</t>
  </si>
  <si>
    <t>Joelho 45° em ferro fundido, linha predial tradicional, DN= 100 mm</t>
  </si>
  <si>
    <t>Joelho 45° em ferro fundido, linha predial tradicional, DN= 150 mm</t>
  </si>
  <si>
    <t>Joelho 87° 30´ em ferro fundido, linha predial tradicional, DN= 50 mm</t>
  </si>
  <si>
    <t>Joelho 87° 30´ em ferro fundido, linha predial tradicional, DN= 75 mm</t>
  </si>
  <si>
    <t>Joelho 87° 30´ em ferro fundido, linha predial tradicional, DN= 100 mm</t>
  </si>
  <si>
    <t>Joelho 87° 30´ em ferro fundido, linha predial tradicional, DN= 150 mm</t>
  </si>
  <si>
    <t>Luva bolsa e bolsa em ferro fundido, linha predial tradicional, DN= 50 mm</t>
  </si>
  <si>
    <t>Luva bolsa e bolsa em ferro fundido, linha predial tradicional, DN= 75 mm</t>
  </si>
  <si>
    <t>Luva bolsa e bolsa em ferro fundido, linha predial tradicional, DN= 150 mm</t>
  </si>
  <si>
    <t>Placa cega em ferro fundido, linha predial tradicional, DN= 75 mm</t>
  </si>
  <si>
    <t>Placa cega em ferro fundido, linha predial tradicional, DN= 100 mm</t>
  </si>
  <si>
    <t>Junção 45° em ferro fundido, linha predial tradicional, DN= 50 x 50 mm</t>
  </si>
  <si>
    <t>Junção 45° em ferro fundido, linha predial tradicional, DN= 75 x 50 mm</t>
  </si>
  <si>
    <t>Junção 45° em ferro fundido, linha predial tradicional, DN= 75 x 75 mm</t>
  </si>
  <si>
    <t>Junção 45° em ferro fundido, linha predial tradicional, DN= 100 x 50 mm</t>
  </si>
  <si>
    <t>Junção 45° em ferro fundido, linha predial tradicional, DN= 100 x 75 mm</t>
  </si>
  <si>
    <t>Junção 45° em ferro fundido, linha predial tradicional, DN= 100 x 100 mm</t>
  </si>
  <si>
    <t>Junção 45° em ferro fundido, linha predial tradicional, DN= 150 x 100 mm</t>
  </si>
  <si>
    <t>Junção dupla 45° em ferro fundido, linha predial tradicional, DN= 100 mm</t>
  </si>
  <si>
    <t>Tubulacao em cobre para agua quente, gas e vapor</t>
  </si>
  <si>
    <t>Tubo de cobre classe A, DN= 15mm (1/2´), inclusive conexões</t>
  </si>
  <si>
    <t>Tubo de cobre classe A, DN= 22mm (3/4´), inclusive conexões</t>
  </si>
  <si>
    <t>Tubo de cobre classe A, DN= 28mm (1´), inclusive conexões</t>
  </si>
  <si>
    <t>Tubo de cobre classe A, DN= 35mm (1 1/4´), inclusive conexões</t>
  </si>
  <si>
    <t>Tubo de cobre classe A, DN= 42mm (1 1/2´), inclusive conexões</t>
  </si>
  <si>
    <t>Tubo de cobre classe A, DN= 54mm (2´), inclusive conexões</t>
  </si>
  <si>
    <t>Tubo de cobre classe A, DN= 66mm (2 1/2´), inclusive conexões</t>
  </si>
  <si>
    <t>Tubo de cobre classe A, DN= 79mm (3´), inclusive conexões</t>
  </si>
  <si>
    <t>Tubo de cobre classe A, DN= 104mm (4´), inclusive conexões</t>
  </si>
  <si>
    <t>Tubo de cobre classe E, DN= 22mm (3/4´), inclusive conexões</t>
  </si>
  <si>
    <t>Tubo de cobre classe E, DN= 28mm (1´), inclusive conexões</t>
  </si>
  <si>
    <t>Tubo de cobre classe E, DN= 35mm (1 1/4´), inclusive conexões</t>
  </si>
  <si>
    <t>Tubo de cobre classe E, DN= 42mm (1 1/2´), inclusive conexões</t>
  </si>
  <si>
    <t>Tubo de cobre classe E, DN= 54mm (2´), inclusive conexões</t>
  </si>
  <si>
    <t>Tubo de cobre classe E, DN= 66mm (2 1/2´), inclusive conexões</t>
  </si>
  <si>
    <t>Tubulacao em concreto para rede de aguas pluviais</t>
  </si>
  <si>
    <t>Tubo de concreto (PS-1), DN= 300mm</t>
  </si>
  <si>
    <t>Tubo de concreto (PS-1), DN= 400mm</t>
  </si>
  <si>
    <t>Tubo de concreto (PS-2), DN= 300mm</t>
  </si>
  <si>
    <t>Tubo de concreto (PS-2), DN= 400mm</t>
  </si>
  <si>
    <t>Tubo de concreto (PS-2), DN= 500mm</t>
  </si>
  <si>
    <t>Tubo de concreto (PA-1), DN= 600mm</t>
  </si>
  <si>
    <t>Tubo de concreto (PA-1), DN= 800mm</t>
  </si>
  <si>
    <t>Tubo de concreto (PA-1), DN= 1000mm</t>
  </si>
  <si>
    <t>Tubo de concreto (PA-1), DN= 1200mm</t>
  </si>
  <si>
    <t>Tubo de concreto (PA-2), DN= 600mm</t>
  </si>
  <si>
    <t>Tubo de concreto (PA-2), DN= 800mm</t>
  </si>
  <si>
    <t>Tubo de concreto (PA-2), DN= 1000mm</t>
  </si>
  <si>
    <t>Tubo de concreto (PA-3), DN= 600mm</t>
  </si>
  <si>
    <t>Tubo de concreto (PA-3), DN= 800mm</t>
  </si>
  <si>
    <t>Tubo de concreto (PA-3), DN= 1000mm</t>
  </si>
  <si>
    <t>Meio tubo de concreto, DN= 300mm</t>
  </si>
  <si>
    <t>Meio tubo de concreto, DN= 400mm</t>
  </si>
  <si>
    <t>Meio tubo de concreto, DN= 600mm</t>
  </si>
  <si>
    <t>Tubo de concreto (PA-2), DN= 1500mm</t>
  </si>
  <si>
    <t>Tubo de concreto (PA-1), DN= 400mm</t>
  </si>
  <si>
    <t>Tubo de concreto (PA-2), DN= 400mm</t>
  </si>
  <si>
    <t>Tubo de concreto (PA-3), DN= 400mm</t>
  </si>
  <si>
    <t>Tubo de concreto (PA-2), DN= 700mm</t>
  </si>
  <si>
    <t>Tubo de concreto (PA-2), DN= 500mm</t>
  </si>
  <si>
    <t>Tubo de concreto (PA-2), DN= 900mm</t>
  </si>
  <si>
    <t>Tubo de concreto (PA-1), DN= 300mm</t>
  </si>
  <si>
    <t>Tubo de concreto (PA-2), DN= 300mm</t>
  </si>
  <si>
    <t>Meio tubo de concreto, DN= 200mm</t>
  </si>
  <si>
    <t>Tubulacao em PEAD corrugado perfurado para rede drenagem</t>
  </si>
  <si>
    <t>Tubo em polietileno de alta densidade corrugado, DN/DI= 250 mm</t>
  </si>
  <si>
    <t>Tubo em polietileno de alta densidade corrugado, DN/DI= 300 mm</t>
  </si>
  <si>
    <t>Tubo em polietileno de alta densidade corrugado, DN/DI= 400 mm</t>
  </si>
  <si>
    <t>Tubo em polietileno de alta densidade corrugado, DN/DI= 500 mm</t>
  </si>
  <si>
    <t>Tubo em polietileno de alta densidade corrugado, DN/DI= 600 mm</t>
  </si>
  <si>
    <t>Tubo em polietileno de alta densidade corrugado, DN/DI= 800 mm</t>
  </si>
  <si>
    <t>Tubo em polietileno de alta densidade corrugado, DN/DI= 1000 mm</t>
  </si>
  <si>
    <t>Tubo em polietileno de alta densidade corrugado, DN/DI= 1200 mm</t>
  </si>
  <si>
    <t>Tubulacao em ferro ductil para redes de saneamento</t>
  </si>
  <si>
    <t>Tubo de ferro fundido classe K-7 com junta elástica, DN= 300mm, inclusive conexões</t>
  </si>
  <si>
    <t>Tubulacao em PEAD - recalque de tratamento de esgoto</t>
  </si>
  <si>
    <t>Tubo em polietileno de alta densidade DE=160 mm - PN-10, inclusive conexões</t>
  </si>
  <si>
    <t>Tubulacao flangeada em ferro ductil para redes de saneamento</t>
  </si>
  <si>
    <t>Flange avulso em ferro fundido, classe PN-10, DN= 50mm</t>
  </si>
  <si>
    <t>Flange avulso em ferro fundido, classe PN-10, DN= 80mm</t>
  </si>
  <si>
    <t>Flange avulso em ferro fundido, classe PN-10, DN= 100mm</t>
  </si>
  <si>
    <t>Flange avulso em ferro fundido, classe PN-10, DN= 150mm</t>
  </si>
  <si>
    <t>Flange avulso em ferro fundido, classe PN-10, DN= 200mm</t>
  </si>
  <si>
    <t>Flange avulso em ferro fundido, classe PN-10, DN= 250mm</t>
  </si>
  <si>
    <t>Flange avulso em ferro fundido, classe PN-10, DN= 300mm</t>
  </si>
  <si>
    <t>Curva de 90° em ferro fundido com flanges, classe PN-10, DN= 50mm</t>
  </si>
  <si>
    <t>Curva de 90° em ferro fundido, com flanges, classe PN-10, DN= 80mm</t>
  </si>
  <si>
    <t>Curva de 90° em ferro fundido, com flanges, classe PN-10, DN= 100mm</t>
  </si>
  <si>
    <t>Curva de 90° em ferro fundido, com flanges, classe PN-10, DN= 150mm</t>
  </si>
  <si>
    <t>Te em ferro fundido, com flanges, classe PN-10, DN= 150mm, com derivações de 80 até 150mm</t>
  </si>
  <si>
    <t>Junta Gibault em ferro fundido, DN= 80mm, completa</t>
  </si>
  <si>
    <t>Junta Gibault em ferro fundido, DN= 100 mm, completa</t>
  </si>
  <si>
    <t>Tubulacao flangeada em ferro ductil para redes de saneamento.</t>
  </si>
  <si>
    <t>Redução concêntrica em ferro fundido, com flanges, classe PN-10, DN= 150mm x 80/100mm</t>
  </si>
  <si>
    <t>Reparos, conservacoes e complementos - GRUPO 46</t>
  </si>
  <si>
    <t>Assentamento de tubo de concreto com diâmetro até 600 mm</t>
  </si>
  <si>
    <t>Assentamento de tubo de concreto com diâmetro de 700 até 1500 mm</t>
  </si>
  <si>
    <t>Tubulacao em aco preto schedule</t>
  </si>
  <si>
    <t>Tubo de aço carbono preto sem costura Schedule 40, DN= 3 1/2´ - inclusive conexões</t>
  </si>
  <si>
    <t>Tubo de aço carbono preto sem costura Schedule 40, DN= 6´ - inclusive conexões</t>
  </si>
  <si>
    <t>Tubulacao em concreto para rede de esgoto sanitario</t>
  </si>
  <si>
    <t>Tubo de concreto classe EA-3, DN= 400 mm</t>
  </si>
  <si>
    <t>Tubo de concreto classe EA-3, DN= 500 mm</t>
  </si>
  <si>
    <t>Tubo de concreto classe EA-3, DN= 600 mm</t>
  </si>
  <si>
    <t>Tubo de concreto classe EA-3, DN= 700 mm</t>
  </si>
  <si>
    <t>Tubo de concreto classe EA-3, DN= 800 mm</t>
  </si>
  <si>
    <t>Tubo de concreto classe EA-3, DN= 900 mm</t>
  </si>
  <si>
    <t>Tubo de concreto classe EA-3, DN= 1000 mm</t>
  </si>
  <si>
    <t>Tubo de concreto classe EA-3, DN= 1200 mm</t>
  </si>
  <si>
    <t>Tubulacao em ferro fundido predial SMU - esgoto e pluvial</t>
  </si>
  <si>
    <t>Tubo em ferro fundido com ponta e ponta, predial SMU, DN= 50 mm</t>
  </si>
  <si>
    <t>Tubo em ferro fundido com ponta e ponta, predial SMU, DN= 75 mm</t>
  </si>
  <si>
    <t>Tubo em ferro fundido com ponta e ponta, predial SMU, DN= 100 mm</t>
  </si>
  <si>
    <t>Tubo em ferro fundido com ponta e ponta, predial SMU, DN= 150 mm</t>
  </si>
  <si>
    <t>Tubo em ferro fundido com ponta e ponta, predial SMU, DN= 200 mm</t>
  </si>
  <si>
    <t>Tubo em ferro fundido com ponta e ponta, predial SMU, DN= 125 mm</t>
  </si>
  <si>
    <t>Tubo em ferro fundido com ponta e ponta, predial SMU, DN= 250 mm</t>
  </si>
  <si>
    <t>Joelho 45° em ferro fundido, predial SMU, DN= 50 mm</t>
  </si>
  <si>
    <t>Joelho 45° em ferro fundido, predial SMU, DN= 75 mm</t>
  </si>
  <si>
    <t>Joelho 45° em ferro fundido, predial SMU, DN= 100 mm</t>
  </si>
  <si>
    <t>Joelho 45° em ferro fundido, predial SMU, DN= 125 mm</t>
  </si>
  <si>
    <t>Joelho 45° em ferro fundido, predial SMU, DN= 150 mm</t>
  </si>
  <si>
    <t>Joelho 45° em ferro fundido, predial SMU, DN= 200 mm</t>
  </si>
  <si>
    <t>Joelho 88° em ferro fundido, predial SMU, DN= 50 mm</t>
  </si>
  <si>
    <t>Joelho 88° em ferro fundido, predial SMU, DN= 75 mm</t>
  </si>
  <si>
    <t>Joelho 88° em ferro fundido, predial SMU, DN= 100 mm</t>
  </si>
  <si>
    <t>Joelho 88° em ferro fundido, predial SMU, DN= 150 mm</t>
  </si>
  <si>
    <t>Joelho 88° em ferro fundido, predial SMU, DN= 200 mm</t>
  </si>
  <si>
    <t>Junção 45° em ferro fundido, predial SMU, DN= 50 x 50 mm</t>
  </si>
  <si>
    <t>Junção 45° em ferro fundido, predial SMU, DN= 75 x 50 mm</t>
  </si>
  <si>
    <t>Junção 45° em ferro fundido, predial SMU, DN= 75 x 75 mm</t>
  </si>
  <si>
    <t>Junção 45° em ferro fundido, predial SMU, DN= 100 x 75 mm</t>
  </si>
  <si>
    <t>Junção 45° em ferro fundido, predial SMU, DN= 100 x 100 mm</t>
  </si>
  <si>
    <t>Junção 45° em ferro fundido, predial SMU, DN= 150 x 150 mm</t>
  </si>
  <si>
    <t>Redução excêntrica em ferro fundido, predial SMU, DN= 75 x 50 mm</t>
  </si>
  <si>
    <t>Redução excêntrica em ferro fundido, predial SMU, DN= 100 x 75 mm</t>
  </si>
  <si>
    <t>Redução excêntrica em ferro fundido, predial SMU, DN= 125 x 75 mm</t>
  </si>
  <si>
    <t>Redução excêntrica em ferro fundido, predial SMU, DN= 125 x 100 mm</t>
  </si>
  <si>
    <t>Redução excêntrica em ferro fundido, predial SMU, DN= 150 x 75 mm</t>
  </si>
  <si>
    <t>Redução excêntrica em ferro fundido, predial SMU, DN= 150 x 100 mm</t>
  </si>
  <si>
    <t>Redução excêntrica em ferro fundido, predial SMU, DN= 200 x 125 mm</t>
  </si>
  <si>
    <t>Redução excêntrica em ferro fundido, predial SMU, DN= 200 x 150 mm</t>
  </si>
  <si>
    <t>Redução excêntrica em ferro fundido, predial SMU, DN= 250 x 200 mm</t>
  </si>
  <si>
    <t>Te de visita em ferro fundido, predial SMU, DN= 75 mm</t>
  </si>
  <si>
    <t>Te de visita em ferro fundido, predial SMU, DN= 100 mm</t>
  </si>
  <si>
    <t>Te de visita em ferro fundido, predial SMU, DN= 125 mm</t>
  </si>
  <si>
    <t>Te de visita em ferro fundido, predial SMU, DN= 150 mm</t>
  </si>
  <si>
    <t>Te de visita em ferro fundido, predial SMU, DN= 200 mm</t>
  </si>
  <si>
    <t>Abraçadeira dentada para travamento em aço inoxidável, com parafuso de aço zincado, para tubo em ferro fundido predial SMU, DN= 50 mm</t>
  </si>
  <si>
    <t>Abraçadeira dentada para travamento em aço inoxidável, com parafuso de aço zincado, para tubo em ferro fundido predial SMU, DN= 75 mm</t>
  </si>
  <si>
    <t>Abraçadeira dentada para travamento em aço inoxidável, com parafuso de aço zincado, para tubo em ferro fundido predial SMU, DN= 100 mm</t>
  </si>
  <si>
    <t>Abraçadeira dentada para travamento em aço inoxidável, com parafuso de aço zincado, para tubo em ferro fundido predial SMU, DN= 150 mm</t>
  </si>
  <si>
    <t>Tampão simples em ferro fundido, predial SMU, DN= 150 mm</t>
  </si>
  <si>
    <t>Tampão simples em ferro fundido, predial SMU, DN= 200 mm</t>
  </si>
  <si>
    <t>Junção 45° em ferro fundido, predial SMU, DN= 125 x 100 mm</t>
  </si>
  <si>
    <t>Junção 45° em ferro fundido, predial SMU, DN= 150 x 100 mm</t>
  </si>
  <si>
    <t>Junção 45° em ferro fundido, predial SMU, DN= 200 x 100 mm</t>
  </si>
  <si>
    <t>Junção 45° em ferro fundido, predial SMU, DN= 200 x 200 mm</t>
  </si>
  <si>
    <t>Tubulacao em cobre, para sistema de ar condicionado</t>
  </si>
  <si>
    <t>Tubulacao em cobre rigido, para sistema VRF de ar condicionado</t>
  </si>
  <si>
    <t>Tubo de cobre sem costura, rígido, espessura 1/16" - diâmetro 3/4", inclusive conexões</t>
  </si>
  <si>
    <t>Tubo de cobre sem costura, rígido, espessura 1/16" - diâmetro 1.1/8", inclusive conexões</t>
  </si>
  <si>
    <t>Tubulacao em PP - aguas pluviais / esgoto</t>
  </si>
  <si>
    <t>Tubo de esgoto em polipropileno de alta resistência - PP, DN= 40mm, preto, com união deslizante e guarnição elastomérica de duplo lábio</t>
  </si>
  <si>
    <t>Tubo de esgoto em polipropileno de alta resistência - PP, DN= 50mm, preto, com união deslizante e guarnição elastomérica de duplo lábio</t>
  </si>
  <si>
    <t>Tubo de esgoto em polipropileno de alta resistência - PP, DN= 63mm, preto, com união deslizante e guarnição elastomérica de duplo lábio</t>
  </si>
  <si>
    <t>Tubo de esgoto em polipropileno de alta resistência - PP, DN= 110mm, preto, com união deslizante e guarnição elastomérica de duplo lábio</t>
  </si>
  <si>
    <t>Joelho 87°30' em polipropileno de alta resistência - PP, preto, tipo PB, DN= 50mm</t>
  </si>
  <si>
    <t>Junção 45° simples de redução em polipropileno de alta resistência - PP, preto, tipo PB, DN= 110x63mm</t>
  </si>
  <si>
    <t>Prolongamento para caixa sifonada em prolipropileno de alta resistência PP, preto, DN= 125mm</t>
  </si>
  <si>
    <t>Tampão em polipropileno de alta resistência PP, preto (PxB), DN=63mm</t>
  </si>
  <si>
    <t>Tampão em polipropileno de alta resistência PP, preto (PxB), DN=110mm</t>
  </si>
  <si>
    <t>Marco de bronze com grelha em aço inoxidável de 12x12cm</t>
  </si>
  <si>
    <t>Registro e / ou valvula em latao fundido sem acabamento</t>
  </si>
  <si>
    <t>Registro de gaveta em latão fundido sem acabamento, DN= 1/2´</t>
  </si>
  <si>
    <t>Registro de gaveta em latão fundido sem acabamento, DN= 3/4´</t>
  </si>
  <si>
    <t>Registro de gaveta em latão fundido sem acabamento, DN= 1´</t>
  </si>
  <si>
    <t>Registro de gaveta em latão fundido sem acabamento, DN= 1 1/4´</t>
  </si>
  <si>
    <t>Registro de gaveta em latão fundido sem acabamento, DN= 1 1/2´</t>
  </si>
  <si>
    <t>Registro de gaveta em latão fundido sem acabamento, DN= 2´</t>
  </si>
  <si>
    <t>Registro de gaveta em latão fundido sem acabamento, DN= 2 1/2´</t>
  </si>
  <si>
    <t>Registro de gaveta em latão fundido sem acabamento, DN= 3´</t>
  </si>
  <si>
    <t>Registro de gaveta em latão fundido sem acabamento, DN= 4´</t>
  </si>
  <si>
    <t>Registro de pressão em latão fundido sem acabamento, DN= 3/4´</t>
  </si>
  <si>
    <t>Registro e / ou valvula em latao fundido com acabamento cromado</t>
  </si>
  <si>
    <t>Registro de gaveta em latão fundido cromado com canopla, DN= 1 1/2´ - linha especial</t>
  </si>
  <si>
    <t>Registro regulador de vazão para chuveiro e ducha em latão cromado com canopla, DN= 1/2´</t>
  </si>
  <si>
    <t>Valvula de descarga ou para acionamento de metais sanitarios</t>
  </si>
  <si>
    <t>Válvula de descarga com registro próprio, DN= 1 1/4´</t>
  </si>
  <si>
    <t>Válvula de descarga com registro próprio, DN= 1 1/2´</t>
  </si>
  <si>
    <t>Válvula de descarga antivandalismo, DN= 1 1/2´</t>
  </si>
  <si>
    <t>Válvula de descarga externa, tipo alavanca com registro próprio, DN= 1 1/4´ e DN= 1 1/2´</t>
  </si>
  <si>
    <t>Válvula de mictório antivandalismo, DN= 3/4´</t>
  </si>
  <si>
    <t>Válvula de mictório padrão, vazão automática, DN= 3/4´</t>
  </si>
  <si>
    <t>Válvula de acionamento hidromecânico para piso</t>
  </si>
  <si>
    <t>Registro e / ou valvula em bronze</t>
  </si>
  <si>
    <t>Válvula de retenção horizontal em bronze, DN= 3/4´</t>
  </si>
  <si>
    <t>Válvula de retenção horizontal em bronze, DN= 1´</t>
  </si>
  <si>
    <t>Válvula de retenção horizontal em bronze, DN= 1 1/4´</t>
  </si>
  <si>
    <t>Válvula de retenção horizontal em bronze, DN= 1 1/2´</t>
  </si>
  <si>
    <t>Válvula de retenção horizontal em bronze, DN= 2´</t>
  </si>
  <si>
    <t>Válvula de retenção horizontal em bronze, DN= 2 1/2´</t>
  </si>
  <si>
    <t>Válvula de retenção horizontal em bronze, DN= 3´</t>
  </si>
  <si>
    <t>Válvula de retenção vertical em bronze, DN= 1´</t>
  </si>
  <si>
    <t>Válvula de retenção vertical em bronze, DN= 1 1/4´</t>
  </si>
  <si>
    <t>Válvula de retenção vertical em bronze, DN= 1 1/2´</t>
  </si>
  <si>
    <t>Válvula de retenção vertical em bronze, DN= 2´</t>
  </si>
  <si>
    <t>Válvula de retenção vertical em bronze, DN= 2 1/2´</t>
  </si>
  <si>
    <t>Válvula de retenção vertical em bronze, DN= 3´</t>
  </si>
  <si>
    <t>Válvula de retenção vertical em bronze, DN= 4´</t>
  </si>
  <si>
    <t>Válvula de retenção de pé com crivo em bronze, DN= 1´</t>
  </si>
  <si>
    <t>Válvula de retenção de pé com crivo em bronze, DN= 1 1/4´</t>
  </si>
  <si>
    <t>Válvula de retenção de pé com crivo em bronze, DN= 1 1/2´</t>
  </si>
  <si>
    <t>Válvula de retenção de pé com crivo em bronze, DN= 2´</t>
  </si>
  <si>
    <t>Válvula de retenção de pé com crivo em bronze, DN= 2 1/2´</t>
  </si>
  <si>
    <t>Válvula de gaveta em bronze, com haste não ascendente, classe 125 libras para vapor e classe 200 libras para água, óleo e gás, DN= 6´</t>
  </si>
  <si>
    <t>Válvula de gaveta em bronze, com haste não ascendente, classe 125 libras para vapor e classe 200 libras para água, óleo e gás, DN= 2´</t>
  </si>
  <si>
    <t>Válvula de retenção de pé com crivo em bronze, DN= 3´</t>
  </si>
  <si>
    <t>Válvula de retenção de pé com crivo em bronze, DN= 4´</t>
  </si>
  <si>
    <t>Válvula globo angular de 45° em bronze, DN= 2 1/2´</t>
  </si>
  <si>
    <t>Válvula de gaveta em bronze, haste ascendente, classe 150 libras para vapor saturado e 300 libras para água, óleo e gás, DN= 1/2´</t>
  </si>
  <si>
    <t>Válvula de gaveta em bronze, haste ascendente, classe 150 libras para vapor saturado e 300 libras para água, óleo e gás, DN= 4´</t>
  </si>
  <si>
    <t>Válvula de gaveta em bronze, haste não ascendente, classe 150 libras para vapor saturado e 300 libras para água, óleo e gás, DN= 4´</t>
  </si>
  <si>
    <t>Válvula de gaveta em bronze, haste não ascendente, classe 150 libras para vapor saturado e 300 libras para água, óleo e gás, DN= 2´</t>
  </si>
  <si>
    <t>Válvula de gaveta em bronze, haste não ascendente, classe 125 libras para vapor e classe 200 libras para água, óleo e gás, DN= 3/4´</t>
  </si>
  <si>
    <t>Válvula de gaveta em bronze, haste não ascendente, classe 125 libras para vapor e classe 200 libras para água, óleo e gás, DN= 1.1/4´</t>
  </si>
  <si>
    <t>Válvula de gaveta em bronze, haste não ascendente, classe 125 libras para vapor e classe 200 libras para água, óleo e gás, DN= 1 1/2´</t>
  </si>
  <si>
    <t>Válvula de gaveta em bronze, haste não ascendente, classe 125 libras para vapor e classe 200 libras para água, óleo e gás, DN= 2 1/2´</t>
  </si>
  <si>
    <t>Válvula redutora de pressão de ação direta em bronze, extremidade roscada, para água, ar, óleo e gás, PE= 200 psi e PS= 20 à 90 psi, DN= 2´</t>
  </si>
  <si>
    <t>Válvula de gaveta em bronze com fecho rápido, DN= 1 1/2´</t>
  </si>
  <si>
    <t>Registro e / ou valvula em ferro fundido</t>
  </si>
  <si>
    <t>Válvula de retenção de pé com crivo em ferro fundido, flangeada, DN= 6´</t>
  </si>
  <si>
    <t>Válvula de retenção tipo portinhola dupla em ferro fundido, DN= 6´</t>
  </si>
  <si>
    <t>Válvula de gaveta em ferro fundido com bolsa, DN= 150 mm</t>
  </si>
  <si>
    <t>Válvula de gaveta em ferro fundido com bolsa, DN= 200 mm</t>
  </si>
  <si>
    <t>Válvula de retenção tipo portinhola simples em ferro fundido, DN= 4´</t>
  </si>
  <si>
    <t>Válvula de retenção tipo portinhola dupla em ferro fundido, DN= 4´</t>
  </si>
  <si>
    <t>Válvula de gaveta em ferro fundido com bolsa, DN= 100mm</t>
  </si>
  <si>
    <t>Registro e / ou valvula em aco carbono fundido</t>
  </si>
  <si>
    <t>Registro e / ou valvula em aco carbono forjado</t>
  </si>
  <si>
    <t>Válvula globo em aço carbono forjado, classe 800 libras para vapor e classe 2000 libras para água, óleo e gás, DN= 1 1/2´</t>
  </si>
  <si>
    <t>Registro e / ou valvula em aco inoxidavel forjado</t>
  </si>
  <si>
    <t>Purgador termodinâmico com filtro incorporado, em aço inoxidável forjado, pressão de 0,25 a 42 kg/cm², temperatura até 425°C, DN= 1/2´</t>
  </si>
  <si>
    <t>Aparelho de medicao e controle</t>
  </si>
  <si>
    <t>Termômetro bimetálico, mostrador com 4´, saída angular, escala 0-100°C</t>
  </si>
  <si>
    <t>Registro e / ou valvula em ferro ductil</t>
  </si>
  <si>
    <t>Válvula de gaveta em ferro dúctil com flanges, classe PN-10, DN= 200mm</t>
  </si>
  <si>
    <t>Válvula de gaveta em ferro dúctil com flanges, classe PN-10, DN= 80mm</t>
  </si>
  <si>
    <t>Válvula de gaveta em ferro dúctil com flanges, classe PN-10, DN= 300mm</t>
  </si>
  <si>
    <t>Válvula de gaveta em ferro dúctil com flanges, classe PN-10, DN= 100mm</t>
  </si>
  <si>
    <t>Válvula de gaveta em ferro dúctil com flanges, classe PN-10, DN= 150mm</t>
  </si>
  <si>
    <t>Ventosa simples rosqueada em ferro dúctil, classe PN-25, DN= 3/4´</t>
  </si>
  <si>
    <t>Registro e / ou valvula em PVC rigido ou ABS</t>
  </si>
  <si>
    <t>Registro de pressão em PVC rígido, soldável, DN= 25mm (3/4´)</t>
  </si>
  <si>
    <t>Registro regulador de vazão para torneira, misturador e bidê, em ABS com canopla, DN= 1/2´</t>
  </si>
  <si>
    <t>Reparos, conservacoes e complementos - GRUPO 47</t>
  </si>
  <si>
    <t>Pigtail em latão para manômetro, DN= 1/2´</t>
  </si>
  <si>
    <t>Filtro ´Y´ em bronze para gás combustível, DN= 2´</t>
  </si>
  <si>
    <t>Chave de fluxo tipo palheta para tubulação de líquidos</t>
  </si>
  <si>
    <t>RESERVATORIO E TANQUE PARA LIQUIDOS E GASES</t>
  </si>
  <si>
    <t>Reservatorio em material sintetico</t>
  </si>
  <si>
    <t>Reservatório de fibra de vidro - capacidade de 15.000 litros</t>
  </si>
  <si>
    <t>Reservatório de fibra de vidro - capacidade de 20.000 litros</t>
  </si>
  <si>
    <t>Reservatorio metalico</t>
  </si>
  <si>
    <t>Reservatório metálico cilíndrico horizontal - capacidade de 3.000 litros</t>
  </si>
  <si>
    <t>Reservatório metálico cilíndrico horizontal - capacidade de 5.000 litros</t>
  </si>
  <si>
    <t>Reservatório metálico cilíndrico horizontal - capacidade de 10.000 litros</t>
  </si>
  <si>
    <t>Reservatorio em concreto</t>
  </si>
  <si>
    <t>Torneira de boia</t>
  </si>
  <si>
    <t>Torneira de boia, DN= 3/4´</t>
  </si>
  <si>
    <t>Torneira de boia, DN= 1´</t>
  </si>
  <si>
    <t>Torneira de boia, DN= 1 1/4´</t>
  </si>
  <si>
    <t>Torneira de boia, DN= 1 1/2´</t>
  </si>
  <si>
    <t>Torneira de boia, DN= 2´</t>
  </si>
  <si>
    <t>Torneira de boia, DN= 2 1/2´</t>
  </si>
  <si>
    <t>Torneira de boia, tipo registro automático de entrada, DN= 3´</t>
  </si>
  <si>
    <t>Reparos, conservacoes e complementos - GRUPO 48</t>
  </si>
  <si>
    <t>Limpeza de caixa d´água até 1.000 litros</t>
  </si>
  <si>
    <t>Limpeza de caixa d´água de 1.001 até 10.000 litros</t>
  </si>
  <si>
    <t>Limpeza de caixa d´água acima de 10.000 litros</t>
  </si>
  <si>
    <t>CAIXA, RALO, GRELHA E ACESSORIO HIDRAULICO</t>
  </si>
  <si>
    <t>Caixas sifonadas de PVC rigido</t>
  </si>
  <si>
    <t>Caixa sifonada de PVC rígido de 100 x 100 x 50 mm, com grelha</t>
  </si>
  <si>
    <t>Caixa sifonada de PVC rígido de 100 x 150 x 50 mm, com grelha</t>
  </si>
  <si>
    <t>Caixa sifonada de PVC rígido de 150 x 150 x 50 mm, com grelha</t>
  </si>
  <si>
    <t>Caixa sifonada de PVC rígido de 150 x 185 x 75 mm, com grelha</t>
  </si>
  <si>
    <t>Caixa sifonada de PVC rígido de 250 x 172 x 50 mm, com tampa cega</t>
  </si>
  <si>
    <t>Caixa sifonada de PVC rígido de 250 x 230 x 75 mm, com tampa cega</t>
  </si>
  <si>
    <t>Caixa de gordura</t>
  </si>
  <si>
    <t>Caixa de gordura em alvenaria, 600 x 600 x 600 mm</t>
  </si>
  <si>
    <t>Caixa de gordura em PVC com tampa reforçada - capacidade 19 litros</t>
  </si>
  <si>
    <t>Ralo em PVC rigido</t>
  </si>
  <si>
    <t>Ralo seco em PVC rígido de 100 x 40 mm, com grelha</t>
  </si>
  <si>
    <t>Ralo em ferro fundido</t>
  </si>
  <si>
    <t>Ralo sifonado em ferro fundido de 150 x 240 x 75 mm, com grelha</t>
  </si>
  <si>
    <t>Grelhas e tampas</t>
  </si>
  <si>
    <t>Grelha em ferro fundido para caixas e canaletas</t>
  </si>
  <si>
    <t>Grelha articulada em ferro fundido tipo boca de leão</t>
  </si>
  <si>
    <t>Grelha quadriculada em ferro fundido para caixas e canaletas</t>
  </si>
  <si>
    <t>Grelha em alumínio fundido para caixas e canaletas - linha comercial</t>
  </si>
  <si>
    <t>Grelha pré-moldada em concreto, com furos redondos, 79,5 x 24,5 x 8 cm</t>
  </si>
  <si>
    <t>Captador pluvial em aço inoxidável e grelha em alumínio, com mecanismo anti-vórtice, DN= 75 mm</t>
  </si>
  <si>
    <t>Tampão em ferro fundido, diâmetro de 600 mm, classe D 400 (ruptura&gt; 400 kN)</t>
  </si>
  <si>
    <t>Caixa de passagem e inspecao</t>
  </si>
  <si>
    <t>Caixa de areia em PVC, diâmetro nominal de 100 mm</t>
  </si>
  <si>
    <t>Canaletas e afins</t>
  </si>
  <si>
    <t>Canaleta com grelha em alumínio, largura de 80 mm</t>
  </si>
  <si>
    <t>Poco de visita, boca de lobo, caixa de passagem e afins</t>
  </si>
  <si>
    <t>Boca de lobo simples tipo PMSP com tampa de concreto</t>
  </si>
  <si>
    <t>Boca de lobo dupla tipo PMSP com tampa de concreto</t>
  </si>
  <si>
    <t>Boca de lobo tripla tipo PMSP com tampa de concreto</t>
  </si>
  <si>
    <t>Boca de leão simples tipo PMSP com grelha</t>
  </si>
  <si>
    <t>Poço de visita de 1,60 x 1,60 x 1,60 m - tipo PMSP</t>
  </si>
  <si>
    <t>Poço de visita em alvenaria tipo PMSP - balão</t>
  </si>
  <si>
    <t>Filtro anaerobio</t>
  </si>
  <si>
    <t>Fossa septica</t>
  </si>
  <si>
    <t>SM01 Sumidouro - poço absorvente</t>
  </si>
  <si>
    <t>Tampão pré-moldado de concreto armado para sumidouro com diâmetro externo de 2,00 m</t>
  </si>
  <si>
    <t>Anel e aduela pre-moldados</t>
  </si>
  <si>
    <t>Anel pré-moldado de concreto com diâmetro de 0,60 m</t>
  </si>
  <si>
    <t>Anel pré-moldado de concreto com diâmetro de 0,80 m</t>
  </si>
  <si>
    <t>Anel pré-moldado de concreto com diâmetro de 1,20 m</t>
  </si>
  <si>
    <t>Anel pré-moldado de concreto com diâmetro de 1,50 m</t>
  </si>
  <si>
    <t>Anel pré-moldado de concreto com diâmetro de 1,80 m</t>
  </si>
  <si>
    <t>Anel pré-moldado de concreto com diâmetro de 3,00 m</t>
  </si>
  <si>
    <t>Acessorios hidraulicos para agua de reuso</t>
  </si>
  <si>
    <t>Sifão ladrão em polietileno para extravasão, diâmetro de 100mm</t>
  </si>
  <si>
    <t>DETECCAO, COMBATE E PREVENCAO A INCÊNDIO</t>
  </si>
  <si>
    <t>Hidrantes e acessorios</t>
  </si>
  <si>
    <t>Abrigo para hidrante/mangueira (embutir e externo)</t>
  </si>
  <si>
    <t>Mangueira com união de engate rápido, DN= 1 1/2´ (38 mm)</t>
  </si>
  <si>
    <t>Botoeira para acionamento de bomba de incêndio tipo quebra-vidro</t>
  </si>
  <si>
    <t>Mangueira com união de engate rápido, DN= 2 1/2´ (63 mm)</t>
  </si>
  <si>
    <t>Esguicho em latão com engate rápido, DN= 2 1/2´, jato regulável</t>
  </si>
  <si>
    <t>Abrigo simples com suporte, em aço inoxidável escovado, para mangueira de 1 1/2´, porta em vidro temperado jateado - inclusive mangueira de 30 m (2 x 15 m)</t>
  </si>
  <si>
    <t>Adaptador de engate rápido em latão de 2 1/2´ x 1 1/2´</t>
  </si>
  <si>
    <t>Adaptador de engate rápido em latão de 2 1/2´ x 2 1/2´</t>
  </si>
  <si>
    <t>Hidrante de coluna com duas saídas, 4´x 2 1/2´ - simples</t>
  </si>
  <si>
    <t>Tampão de engate rápido em latão, DN= 2 1/2´, com corrente</t>
  </si>
  <si>
    <t>Tampão de engate rápido em latão, DN= 1 1/2´, com corrente</t>
  </si>
  <si>
    <t>Chave para conexão de engate rápido</t>
  </si>
  <si>
    <t>Esguicho latão com engate rápido, DN= 1 1/2´, jato regulável</t>
  </si>
  <si>
    <t>Registro e valvula controladora</t>
  </si>
  <si>
    <t>Bico de sprinkler tipo pendente com rompimento da ampola a 68°C</t>
  </si>
  <si>
    <t>Alarme hidráulico tipo gongo</t>
  </si>
  <si>
    <t>Bico de sprinkler tipo upright com rompimento da ampola a 68ºC</t>
  </si>
  <si>
    <t>Iluminacao e sinalizacao de emergencia</t>
  </si>
  <si>
    <t>Destravador magnético (eletroímã) para porta corta-fogo de 24 Vcc</t>
  </si>
  <si>
    <t>Central de iluminação de emergência, completa, para até 6.000 W</t>
  </si>
  <si>
    <t>Módulo para adaptação de luminária de emergência, autonomia 90 minutos para lâmpada fluorescente de 32 W</t>
  </si>
  <si>
    <t>Acionador manual tipo quebra vidro, em caixa plástica</t>
  </si>
  <si>
    <t>Detector termovelocimétrico endereçável com base endereçável</t>
  </si>
  <si>
    <t>Sirene audiovisual tipo endereçável</t>
  </si>
  <si>
    <t>Sirene tipo corneta de 12 V</t>
  </si>
  <si>
    <t>Sirene eletrônica em caixa metálica de 4 x 4</t>
  </si>
  <si>
    <t>Detector óptico de fumaça com base endereçável</t>
  </si>
  <si>
    <t>Painel repetidor de detecção e alarme de incêndio tipo endereçável</t>
  </si>
  <si>
    <t>Acionador manual quebra-vidro endereçável</t>
  </si>
  <si>
    <t>Módulo isolador, módulo endereçador para audiovisual</t>
  </si>
  <si>
    <t>Sinalizador audiovisual endereçável com LED</t>
  </si>
  <si>
    <t>Sinalizador visual de advertência</t>
  </si>
  <si>
    <t>Sinalizador audiovisual de advertência</t>
  </si>
  <si>
    <t>Extintores</t>
  </si>
  <si>
    <t>Extintor sobre rodas de gás carbônico - capacidade de 10 kg</t>
  </si>
  <si>
    <t>Extintor sobre rodas de gás carbônico - capacidade de 25 kg</t>
  </si>
  <si>
    <t>Extintor manual de pó químico seco BC - capacidade de 4 kg</t>
  </si>
  <si>
    <t>Extintor manual de pó químico seco BC - capacidade de 8 kg</t>
  </si>
  <si>
    <t>Extintor manual de pó químico seco 20 BC - capacidade de 12 kg</t>
  </si>
  <si>
    <t>Extintor sobre rodas de pó químico seco BC - capacidade de 20 kg</t>
  </si>
  <si>
    <t>Extintor manual de água pressurizada - capacidade de 10 litros</t>
  </si>
  <si>
    <t>Extintor manual de pó químico seco ABC - capacidade de 4 kg</t>
  </si>
  <si>
    <t>Extintor manual de pó químico seco ABC - capacidade de 6 kg</t>
  </si>
  <si>
    <t>Extintor manual de gás carbônico 5 BC - capacidade de 6 kg</t>
  </si>
  <si>
    <t>Suporte para extintor de piso em fibra de vidro</t>
  </si>
  <si>
    <t>Suporte para extintor de piso em aço inoxidável</t>
  </si>
  <si>
    <t>Reparos, conservacoes e complementos - GRUPO 50</t>
  </si>
  <si>
    <t>Recarga de extintor de água pressurizada</t>
  </si>
  <si>
    <t>Recarga de extintor de gás carbônico</t>
  </si>
  <si>
    <t>Recarga de extintor de pó químico seco</t>
  </si>
  <si>
    <t>Recolocação de bico de sprinkler</t>
  </si>
  <si>
    <t>PAVIMENTACAO E PASSEIO</t>
  </si>
  <si>
    <t>Pavimentacao preparo de base</t>
  </si>
  <si>
    <t>Compactação do subleito mínimo de 95% do PN</t>
  </si>
  <si>
    <t>Base de macadame hidráulico</t>
  </si>
  <si>
    <t>Base de brita graduada</t>
  </si>
  <si>
    <t>Base de bica corrida</t>
  </si>
  <si>
    <t>Base de macadame betuminoso</t>
  </si>
  <si>
    <t>Varrição de pavimento para recapeamento</t>
  </si>
  <si>
    <t>Pavimentacao com pedrisco e revestimento primario</t>
  </si>
  <si>
    <t>Pavimentacao flexivel</t>
  </si>
  <si>
    <t>Concreto asfáltico usinado a quente - Binder</t>
  </si>
  <si>
    <t>Camada de rolamento em concreto betuminoso usinado quente - CBUQ</t>
  </si>
  <si>
    <t>Imprimação betuminosa ligante</t>
  </si>
  <si>
    <t>Imprimação betuminosa impermeabilizante</t>
  </si>
  <si>
    <t>Revestimento de pré-misturado a quente</t>
  </si>
  <si>
    <t>Revestimento de pré-misturado a frio</t>
  </si>
  <si>
    <t>Pavimentacao em paralelepipedos e blocos de concreto</t>
  </si>
  <si>
    <t>Pavimentação em paralelepípedo, sem rejunte</t>
  </si>
  <si>
    <t>Rejuntamento de paralelepípedo com areia</t>
  </si>
  <si>
    <t>Rejuntamento de paralelepípedo com argamassa de cimento e areia 1:3</t>
  </si>
  <si>
    <t>Rejuntamento de paralelepípedo com asfalto e pedrisco</t>
  </si>
  <si>
    <t>Pavimentação em lajota de concreto 35 MPa, espessura 6 cm, cor natural, tipos: raquete, retangular, sextavado e 16 faces, com rejunte em areia</t>
  </si>
  <si>
    <t>Pavimentação em lajota de concreto 35 MPa, espessura 6 cm, colorido, tipos: raquete, retangular, sextavado e 16 faces, com rejunte em areia</t>
  </si>
  <si>
    <t>Pavimentação em lajota de concreto 35 MPa, espessura 8 cm, tipos: raquete, retangular, sextavado e 16 faces, com rejunte em areia</t>
  </si>
  <si>
    <t>Guias e sarjetas</t>
  </si>
  <si>
    <t>Guia pré-moldada curva tipo PMSP 100 - fck 25 MPa</t>
  </si>
  <si>
    <t>Guia pré-moldada reta tipo PMSP 100 - fck 25 MPa</t>
  </si>
  <si>
    <t>Base em concreto com fck de 20 MPa, para guias, sarjetas ou sarjetões</t>
  </si>
  <si>
    <t>Base em concreto com fck de 25 MPa, para guias, sarjetas ou sarjetões</t>
  </si>
  <si>
    <t>Calcadas e passeios.</t>
  </si>
  <si>
    <t>Passeio em mosaico português</t>
  </si>
  <si>
    <t>Rejuntamento de piso em ladrilho hidráulico (30 x 30 x 2,5 cm), com cimento branco, juntas de 2 mm</t>
  </si>
  <si>
    <t>Reparos, conservacoes e complementos - GRUPO 54</t>
  </si>
  <si>
    <t>Bate-roda em concreto pré-moldado</t>
  </si>
  <si>
    <t>Reassentamento de guia pré-moldada reta e/ou curva</t>
  </si>
  <si>
    <t>Reassentamento de paralelepípedos, sem rejunte</t>
  </si>
  <si>
    <t>LIMPEZA E ARREMATE</t>
  </si>
  <si>
    <t>Limpeza de obra</t>
  </si>
  <si>
    <t>Limpeza final da obra</t>
  </si>
  <si>
    <t>Limpeza complementar com hidrojateamento</t>
  </si>
  <si>
    <t>Limpeza complementar e especial de piso com produtos químicos</t>
  </si>
  <si>
    <t>Limpeza complementar e especial de peças e aparelhos sanitários</t>
  </si>
  <si>
    <t>Limpeza complementar e especial de vidros</t>
  </si>
  <si>
    <t>Limpeza e lavagem de superfície revestida com material cerâmico ou pastilhas por hidrojateamento com rejuntamento</t>
  </si>
  <si>
    <t>Limpeza de superfície com hidrojateamento</t>
  </si>
  <si>
    <t>Limpeza e desinfeccao sanitaria</t>
  </si>
  <si>
    <t>Limpeza de caixa de inspeção</t>
  </si>
  <si>
    <t>Limpeza de caixa de passagem, poço de visita ou bueiro</t>
  </si>
  <si>
    <t>Limpeza de fossa</t>
  </si>
  <si>
    <t>Limpeza e desobstrução de boca de lobo</t>
  </si>
  <si>
    <t>Limpeza e desobstrução de canaletas ou tubulações de águas pluviais</t>
  </si>
  <si>
    <t>Limpeza e desentupimento manual de tubulação de esgoto predial</t>
  </si>
  <si>
    <t>Remocao de entulho</t>
  </si>
  <si>
    <t>Locação de duto coletor de entulho</t>
  </si>
  <si>
    <t>CONFORTO MECANICO, EQUIPAMENTO E SISTEMA</t>
  </si>
  <si>
    <t>Elevador</t>
  </si>
  <si>
    <t>Fechamento em vidro laminado para caixa de elevador</t>
  </si>
  <si>
    <t>Climatizacao</t>
  </si>
  <si>
    <t>Resfriadora de líquidos (chiller), com compressor e condensação à ar, capacidade de 200-210 TR</t>
  </si>
  <si>
    <t>Tratamento de ar compacta fancolete hidrônico tipo piso-teto, vazão de ar nominal 637 m³/h, capacidade de refrigeração 14.000 Btu/h - 1,2 TR</t>
  </si>
  <si>
    <t>Tratamento de ar compacta fancolete hidrônico tipo piso-teto, vazão de ar nominal 1.215 m³/h, capacidade de refrigeração 25.000 Btu/h - 2,1 TR</t>
  </si>
  <si>
    <t>Tratamento de ar compacta fancolete hidrônico tipo piso-teto, vazão de ar nominal 1.758 m³/h, capacidade de refrigeração 36.000 Btu/h - 3,0 TR</t>
  </si>
  <si>
    <t>Tratamento de ar compacta fancolete hidrônico tipo piso-teto, vazão de ar nominal 2.166 m³/h, capacidade de refrigeração 48.000 Btu/h - 4,0 TR</t>
  </si>
  <si>
    <t>Duto em painel rígido de lã de vidro acústico, espessura 25 mm</t>
  </si>
  <si>
    <t>Damper de regulagem manual, tamanho: 0,10 m² a 0,14 m²</t>
  </si>
  <si>
    <t>Damper de regulagem manual, tamanho: 0,15 m² a 0,20 m²</t>
  </si>
  <si>
    <t>Damper de regulagem manual, tamanho: 0,21 m² a 0,40 m²</t>
  </si>
  <si>
    <t>Serviço de instalação de Damper Corta Fogo</t>
  </si>
  <si>
    <t>Registro de regulagem de vazão de ar</t>
  </si>
  <si>
    <t>Difusor de ar de longo alcance tipo Jet-Nozzles, vazão de ar 1.330 m³/h</t>
  </si>
  <si>
    <t>Difusor para insuflamento de ar com plenum, multivias e colarinho</t>
  </si>
  <si>
    <t>Difusor para insuflamento de ar com plenum, com 2 aberturas</t>
  </si>
  <si>
    <t>Difusor de plástico, diâmetro 15 cm</t>
  </si>
  <si>
    <t>Difusor de plástico, diâmetro 20 cm</t>
  </si>
  <si>
    <t>Difusor de insuflação de ar tipo direcional, medindo 30 x 30 cm</t>
  </si>
  <si>
    <t>Difusor de insuflação de ar tipo direcional, medindo 45 x 15 cm</t>
  </si>
  <si>
    <t>Grelha de porta, tamanho: 0,14 m² a 0,30 m²</t>
  </si>
  <si>
    <t>Grelha de porta, tamanho: 0,07 m² a 0,13 m²</t>
  </si>
  <si>
    <t>Grelha de porta, tamanho: 0,03 m² a 0,06 m²</t>
  </si>
  <si>
    <t>Grelha de retorno/exaustão com registro, tamanho: 0,03 m² a 0,06 m²</t>
  </si>
  <si>
    <t>Grelha de retorno/exaustão com registro, tamanho: 0,07 m² a 0,13 m²</t>
  </si>
  <si>
    <t>Grelha de retorno/exaustão com registro, tamanho: 0,14 m² a 0,19 m²</t>
  </si>
  <si>
    <t>Grelha de retorno/exaustão com registro, tamanho: 0,20 m² a 0,40 m²</t>
  </si>
  <si>
    <t>Grelha de retorno/exaustão com registro, tamanho: 0,41 m² a 0,65 m²</t>
  </si>
  <si>
    <t>Veneziana com tela e filtro G4</t>
  </si>
  <si>
    <t>Veneziana com tela</t>
  </si>
  <si>
    <t>Veneziana com tela, tamanho 38,5 x 33 cm</t>
  </si>
  <si>
    <t>Veneziana com tela, tamanho 78,5 x 33 cm</t>
  </si>
  <si>
    <t>Ventilacao</t>
  </si>
  <si>
    <t>Caixa ventiladora com ventilador centrífugo, vazão 4.600 m³/h, pressão 30 mmCA - 220 / 380 V / 60HZ</t>
  </si>
  <si>
    <t>Controles para Fan-Coil e CAG</t>
  </si>
  <si>
    <t>Fonte de alimentação universal bivolt com saída de 24 V - 1,5 A - 35 W</t>
  </si>
  <si>
    <t>Tomada simples de sobrepor universal 2P+T - 10 A - 250 V</t>
  </si>
  <si>
    <t>Atuador proporcional de 10 Nm, tensão de entrada AC/DC 24 V - IP 54</t>
  </si>
  <si>
    <t>Acoplador a relé 24 VCC/VAC - 1 contato reversível</t>
  </si>
  <si>
    <t>Chave de fluxo para ar</t>
  </si>
  <si>
    <t>Repetidor de sinal I/I e V/I</t>
  </si>
  <si>
    <t>Relé de corrente ajustável de 0 a 200 A</t>
  </si>
  <si>
    <t>Sensor de temperatura ambiente PT100 - 2 fios</t>
  </si>
  <si>
    <t>Termostato de segurança com temperatura ajustável de 90°C - 110°C</t>
  </si>
  <si>
    <t>Transmissor de pressão diferencial, operação de 0 a 750 Pa</t>
  </si>
  <si>
    <t>Controlador lógico programável para 16 entradas/16 saídas</t>
  </si>
  <si>
    <t>Módulo de expansão para 4 canais de saída analógica</t>
  </si>
  <si>
    <t>Módulo de expansão para 8 canais de entrada analógica</t>
  </si>
  <si>
    <t>Módulo de expansão para 8 canais de entrada e saída digitais</t>
  </si>
  <si>
    <t>Reparos, conservacoes e complementos - GRUPO 61</t>
  </si>
  <si>
    <t>Cortina de ar com duas velocidades, para vão de 1,20 m</t>
  </si>
  <si>
    <t>Cortina de ar com duas velocidades, para vão de 1,50 m</t>
  </si>
  <si>
    <t>Ligação típica, (cavalete), para ar condicionado ´fancoil´, diâmetro de 1/2´</t>
  </si>
  <si>
    <t>Ligação típica, (cavalete), para ar condicionado ´fancoil´, diâmetro de 3/4´</t>
  </si>
  <si>
    <t>Ligação típica, (cavalete), para ar condicionado ´fancoil´, diâmetro de 1´</t>
  </si>
  <si>
    <t>Duto em chapa de aço galvanizado</t>
  </si>
  <si>
    <t>COZINHA, REFEITORIO, LAVANDERIA INDUSTRIAL E EQUIPAMENTOS</t>
  </si>
  <si>
    <t>Mobiliario e acessorios</t>
  </si>
  <si>
    <t>Tanque duplo com pés em aço inoxidável de 1600 x 700 x 850 mm</t>
  </si>
  <si>
    <t>Mesa em aço inoxidável, largura até 700 mm</t>
  </si>
  <si>
    <t>Reparos, conservacoes e complementos - GRUPO 62</t>
  </si>
  <si>
    <t>Coifa em aço inoxidável com filtro e exaustor axial - área até 3,00 m²</t>
  </si>
  <si>
    <t>RESFRIAMENTO E CONSERVACAO DE MATERIAL PERECIVEL</t>
  </si>
  <si>
    <t>Camara frigorifica para resfriado</t>
  </si>
  <si>
    <t>Câmara frigorífica para resfriados</t>
  </si>
  <si>
    <t>Camara frigorifica para congelado</t>
  </si>
  <si>
    <t>Câmara frigorífica para congelados</t>
  </si>
  <si>
    <t>SEGURANCA, VIGILANCIA E CONTROLE, EQUIPAMENTO E SISTEMA</t>
  </si>
  <si>
    <t>Controle de acessos e alarme</t>
  </si>
  <si>
    <t>Detector de metais, tipo portal, microprocessado</t>
  </si>
  <si>
    <t>Porteiro eletrônico com um interfone</t>
  </si>
  <si>
    <t>Vídeo porteiro eletrônico colorido, com um interfone</t>
  </si>
  <si>
    <t>Central de alarme microprocessada, para até 125 zonas</t>
  </si>
  <si>
    <t>Equipamentos para sistema de seguranca, vigilancia e controle</t>
  </si>
  <si>
    <t>Rack fechado padrão metálico, 19 x 12 Us x 470 mm</t>
  </si>
  <si>
    <t>Rack fechado padrão metálico, 19 x 20 Us x 470 mm</t>
  </si>
  <si>
    <t>Rack fechado de piso padrão metálico, 19 x 24 Us x 570 mm</t>
  </si>
  <si>
    <t>Rack fechado de piso padrão metálico, 19 x 44 Us x 770 mm</t>
  </si>
  <si>
    <t>Filtro passivo e misturador de sinais VHF / UHF / CATV</t>
  </si>
  <si>
    <t>Modulador de canais VHF / UHF / CATV / CFTV</t>
  </si>
  <si>
    <t>Amplificador de linha VHF / UHF com conector de F-50 dB</t>
  </si>
  <si>
    <t>Câmera fixa colorida tipo bullet, para áreas internas e externas - 1,3 MP</t>
  </si>
  <si>
    <t>Câmera fixa colorida com domo, para áreas internas e externas - 5 MP</t>
  </si>
  <si>
    <t>Unidade de disco rígido (HD) externo de 5 TB</t>
  </si>
  <si>
    <t>Unidade gerenciadora digital de vídeo em rede (NVR) de até 8 câmeras IP, armazenamento de 6 TB, 1 interface de rede Fast Ethernet</t>
  </si>
  <si>
    <t>Unidade gerenciadora digital vídeo em rede (NVR) de até 32 câmeras IP, armazenamento de 48 TB, 2 interface de rede Gigabit Ethernet e 16 entradas de alarme</t>
  </si>
  <si>
    <t>Reparos, conservacoes e complementos - GRUPO 66</t>
  </si>
  <si>
    <t>Guia organizadora de cabos para rack, 19´ 1 U</t>
  </si>
  <si>
    <t>Guia organizadora de cabos para rack, 19´ 2 U</t>
  </si>
  <si>
    <t>Instalação de câmera fixa para CFTV</t>
  </si>
  <si>
    <t>Instalação de câmera móvel para CFTV</t>
  </si>
  <si>
    <t>Switch Gigabit 24 portas com capacidade de 10/100/1000/Mbps</t>
  </si>
  <si>
    <t>Tratamento</t>
  </si>
  <si>
    <t>Medidor de vazão tipo calha Parshall com garganta W= 3´</t>
  </si>
  <si>
    <t>Tela galvanizada revestida em poliamida, malha de 10 mm</t>
  </si>
  <si>
    <t>Cesto em chapa de aço inoxidável com espessura de 1,5 mm e furos de 1/2´</t>
  </si>
  <si>
    <t>Peneira estática em poliéster reforçado de fibra de vidro (PRFV) com tela de aço inoxidável AISI 304, malha de 1,5 mm, vazão de 50 l/s</t>
  </si>
  <si>
    <t>Comporta em fibra de vidro (stop log) - espessura de 10 mm</t>
  </si>
  <si>
    <t>Sistema de tratamento de efluente por reator anaeróbio (UASB) e filtro aeróbio (FAS), para obras de segurança com vazão máxima horária 12 l/s</t>
  </si>
  <si>
    <t>Elaboração de projeto de sistema de estação compacta de tratamento de esgoto para vazão máxima horária 12 l/s e atendimento classe II, assessoria, documentação e aprovação na CETESB</t>
  </si>
  <si>
    <t>ELETRIFICACAO, EQUIPAMENTOS E SISTEMA</t>
  </si>
  <si>
    <t>Posteamento</t>
  </si>
  <si>
    <t>Poste de concreto circular, 200 kg, H = 7,00 m</t>
  </si>
  <si>
    <t>Poste de concreto circular, 200 kg, H = 9,00 m</t>
  </si>
  <si>
    <t>Poste de concreto circular, 200 kg, H = 10,00 m</t>
  </si>
  <si>
    <t>Poste de concreto circular, 200 kg, H = 12,00 m</t>
  </si>
  <si>
    <t>Poste de concreto circular, 300 kg, H = 9,00 m</t>
  </si>
  <si>
    <t>Poste de concreto circular, 400 kg, H = 9,00 m</t>
  </si>
  <si>
    <t>Poste de concreto circular, 400 kg, H = 10,00 m</t>
  </si>
  <si>
    <t>Poste de concreto circular, 400 kg, H = 11,00 m</t>
  </si>
  <si>
    <t>Poste de concreto circular, 400 kg, H = 12,00 m</t>
  </si>
  <si>
    <t>Poste de concreto circular, 600 kg, H = 11,00 m</t>
  </si>
  <si>
    <t>Poste de concreto circular, 600 kg, H = 12,00 m</t>
  </si>
  <si>
    <t>Poste de concreto circular, 1000 kg, H = 12,00 m</t>
  </si>
  <si>
    <t>Estrutura especifica</t>
  </si>
  <si>
    <t>Estai</t>
  </si>
  <si>
    <t>Estrutura tipo M1</t>
  </si>
  <si>
    <t>Estrutura tipo M2</t>
  </si>
  <si>
    <t>Estrutura tipo N3</t>
  </si>
  <si>
    <t>Estrutura tipo M1 - N3</t>
  </si>
  <si>
    <t>Estrutura tipo M4</t>
  </si>
  <si>
    <t>Estrutura tipo N2</t>
  </si>
  <si>
    <t>Estrutura tipo N4</t>
  </si>
  <si>
    <t>Armação secundária tipo 1C - 2R</t>
  </si>
  <si>
    <t>Armação secundária tipo 1C - 3R</t>
  </si>
  <si>
    <t>Armação secundária tipo 2C - 3R</t>
  </si>
  <si>
    <t>Armação secundária tipo 4C - 6R</t>
  </si>
  <si>
    <t>Reparos, conservacoes e complementos - GRUPO 68</t>
  </si>
  <si>
    <t>Recolocação de poste de madeira</t>
  </si>
  <si>
    <t>Bengala em PVC para ramal de entrada, diâmetro de 32 mm</t>
  </si>
  <si>
    <t>Distribuicao e comando, caixas e equipamentos especificos</t>
  </si>
  <si>
    <t>Caixa de tomada em poliamida e tampa para piso elevado, com 4 alojamentos para elétrica e até 8 alojamentos para telefonia e dados</t>
  </si>
  <si>
    <t>Conector RJ-45 fêmea - categoria 6</t>
  </si>
  <si>
    <t>Conector RJ-45 fêmea - categoria 6A</t>
  </si>
  <si>
    <t>Estabilizacao de tensao</t>
  </si>
  <si>
    <t>Estabilizador eletrônico de tensão, monofásico, com potência de 5 kVA</t>
  </si>
  <si>
    <t>Estabilizador eletrônico de tensão, monofásico, com potência de 10 kVA</t>
  </si>
  <si>
    <t>Estabilizador eletrônico de tensão, trifásico, com potência de 40 kVA</t>
  </si>
  <si>
    <t>Sistemas ininterruptos de energia</t>
  </si>
  <si>
    <t>Sistema ininterrupto de energia, monofásico, com potência de 2 kVA</t>
  </si>
  <si>
    <t>Sistema ininterrupto de energia, trifásico on line de 80 kVA (220/127 V), com autonomia de 15 minutos</t>
  </si>
  <si>
    <t>Sistema ininterrupto de energia, trifásico on line senoidal de 10 kVA (220/110 V), com autonomia de 10 a 15 minutos</t>
  </si>
  <si>
    <t>Equipamentos para informatica</t>
  </si>
  <si>
    <t>Distribuidor interno óptico - 1 U para até 24 fibras</t>
  </si>
  <si>
    <t>Sistema de rede</t>
  </si>
  <si>
    <t>Patch cords de 1,50 ou 3,00 m - RJ-45 / RJ-45 - categoria 6A</t>
  </si>
  <si>
    <t>Patch panel de 24 portas - categoria 6</t>
  </si>
  <si>
    <t>Voice panel de 50 portas - categoria 3</t>
  </si>
  <si>
    <t>Patch cords de 2,00 ou 3,00 m - RJ-45 / RJ-45 - categoria 6A</t>
  </si>
  <si>
    <t>Transceptor Gigabit SX - LC conectável de formato pequeno (SFP)</t>
  </si>
  <si>
    <t>Telecomunicacoes</t>
  </si>
  <si>
    <t>Reparos, conservacoes e complementos - GRUPO 69</t>
  </si>
  <si>
    <t>Arame de espinar em aço inoxidável nu, para TV a cabo</t>
  </si>
  <si>
    <t>Isolador roldana em porcelana de 72 x 72 mm</t>
  </si>
  <si>
    <t>Suporte para isolador roldana tipo DM, padrão TELEBRÁS</t>
  </si>
  <si>
    <t>Tampa para caixa R1, padrão TELEBRÁS</t>
  </si>
  <si>
    <t>Tampa para caixa R2, padrão TELEBRÁS</t>
  </si>
  <si>
    <t>Bloco de ligação interna para 10 pares, BLI-10</t>
  </si>
  <si>
    <t>Bloco de ligação com engate rápido para 10 pares, BER-10</t>
  </si>
  <si>
    <t>Calha de aço com 4 tomadas 2P+T - 250 V, com cabo</t>
  </si>
  <si>
    <t>Cordão óptico duplex, multimodo com conector LC/LC - 2,5 m</t>
  </si>
  <si>
    <t>Calha de aço com 8 tomadas 2P+T - 250 V, com cabo</t>
  </si>
  <si>
    <t>Calha de aço com 12 tomadas 2P+T - 250 V, com cabo</t>
  </si>
  <si>
    <t>Protetor de surto híbrido para rede de telecomunicações</t>
  </si>
  <si>
    <t>Divisor interno com 1 entrada e 2 saídas - 75 Ohms</t>
  </si>
  <si>
    <t>Divisor interno com 1 entrada e 4 saídas - 75 Ohms</t>
  </si>
  <si>
    <t>Tomada blindada para VHF/UHF, CATV e FM, frequência 5 MHz a 1 GHz</t>
  </si>
  <si>
    <t>Bloco de distribuição com protetor de surtos, para 10 pares, BTDG-10</t>
  </si>
  <si>
    <t>Tomada para TV, tipo pino Jack, com placa</t>
  </si>
  <si>
    <t>Caixa de emenda ventilada, em polipropileno, para até 200 pares</t>
  </si>
  <si>
    <t>SINALIZACAO VIARIA</t>
  </si>
  <si>
    <t>Dispositivo viario</t>
  </si>
  <si>
    <t>Defensa semimaleavel simples</t>
  </si>
  <si>
    <t>Sinalizacao horizontal</t>
  </si>
  <si>
    <t>Limpeza, pré marcação e pré pintura de solo</t>
  </si>
  <si>
    <t>Sinalização horizontal com tinta vinílica ou acrílica</t>
  </si>
  <si>
    <t>Sinalização horizontal em plástico a frio manual, para faixas</t>
  </si>
  <si>
    <t>Sinalização horizontal em termoplástico de alto relevo</t>
  </si>
  <si>
    <t>Sinalizacao vertical</t>
  </si>
  <si>
    <t>Placa para sinalização viária em chapa de aço, totalmente refletiva com película III/III - área até 2,0 m²</t>
  </si>
  <si>
    <t>Placa para sinalização viária em alumínio composto, totalmente refletiva com película III/III - área até 2,0 m²</t>
  </si>
  <si>
    <t>Coluna cônica</t>
  </si>
  <si>
    <t>Coluna simples (P-51), para fixação de placa de orientação</t>
  </si>
  <si>
    <t>Coluna dupla (P-53) para fixação de placa de orientação</t>
  </si>
  <si>
    <t>Coluna (P-57) para fixação de placa de orientação, com braço projetado</t>
  </si>
  <si>
    <t>Braço (P-55) para fixação em poste de concreto</t>
  </si>
  <si>
    <t>Coluna semafórica simples 101 mm x 6 m</t>
  </si>
  <si>
    <t>Sinalizacao semaforica e complementar</t>
  </si>
  <si>
    <t>Botoeira convencional para pedestre</t>
  </si>
  <si>
    <t>Botoeira sonora para deficientes visuais</t>
  </si>
  <si>
    <t>Luminária LED 20W com braço, para travessia de pedestre</t>
  </si>
  <si>
    <t>Grupo focal para pedestre com lâmpada LED e contador regressivo</t>
  </si>
  <si>
    <t>Tachas e tachoes</t>
  </si>
  <si>
    <t>Tacha tipo I bidirecional refletiva</t>
  </si>
  <si>
    <t>Tacha tipo I monodirecional refletiva</t>
  </si>
  <si>
    <t>Tacha tipo II bidirecional refletiva</t>
  </si>
  <si>
    <t>Tacha tipo II monodirecional refletiva</t>
  </si>
  <si>
    <t>Tachão tipo I bidirecional refletivo</t>
  </si>
  <si>
    <t>Tachão tipo I monodirecional refletivo</t>
  </si>
  <si>
    <t>SINALIZACAO E COMUNICACAO VISUAL</t>
  </si>
  <si>
    <t>Placas, porticos e obeliscos arquitetônicos</t>
  </si>
  <si>
    <t>Placa comemorativa em aço inoxidável escovado</t>
  </si>
  <si>
    <t>Placa de identificação em PVC com texto em vinil</t>
  </si>
  <si>
    <t>Placa de identificação em acrílico com texto em vinil</t>
  </si>
  <si>
    <t>Placa de sinalização em PVC fotoluminescente (200x200mm), com indicação de equipamentos de alarme, detecção e extinção de incêndio</t>
  </si>
  <si>
    <t>Placa de sinalização em PVC fotoluminescente (150x150mm), com indicação de equipamentos de combate à incêndio e alarme</t>
  </si>
  <si>
    <t>Placa de sinalização em PVC, com indicação de alerta</t>
  </si>
  <si>
    <t>Placa de sinalização em PVC, com indicação de proibição normativa</t>
  </si>
  <si>
    <t>Placa de sinalização em PVC para ambientes</t>
  </si>
  <si>
    <t>Pintura de letras e pictogramas</t>
  </si>
  <si>
    <t>Sinalização com pictograma em tinta acrílica</t>
  </si>
  <si>
    <t>Placas, porticos e sinalizacao viaria</t>
  </si>
  <si>
    <t>Manta de borracha para sinalização em estacionamento e proteção de coluna e parede, de 1000 x 750 mm e espessura 10 mm</t>
  </si>
  <si>
    <t>Colocação de placa em suporte de madeira / metálico - solo</t>
  </si>
  <si>
    <t>Suporte de perfil metálico galvanizado</t>
  </si>
  <si>
    <t>ARQUITETURA DE INTERIORES</t>
  </si>
  <si>
    <t>Mobiliario</t>
  </si>
  <si>
    <t>Banco de madeira com encosto e pés em ferro fundido pintado</t>
  </si>
  <si>
    <t>Rodapé em placas pré-moldadas de granilite, acabamento encerado, até 10 cm</t>
  </si>
  <si>
    <t>Revestimento em granito lavado tipo Fulget uso externo, em faixas até 40 cm</t>
  </si>
  <si>
    <t>Friso para junta de dilatação em revestimento de granito lavado tipo Fulget</t>
  </si>
  <si>
    <t>Reparos em pisos de alta resistência fundidos no local - estucamento e polimento</t>
  </si>
  <si>
    <t>Recolocação de telha em fibrocimento ou CRFS, perfil modulado ou trapezoidal</t>
  </si>
  <si>
    <t>Telhamento em chapa de aço galvanizado autoportante, perfil trapezoidal, com espessura de 0,80 mm e altura de 120 mm</t>
  </si>
  <si>
    <t>Telhamento em chapa de aço com pintura poliéster, tipo sanduíche, espessura de 0,50 mm, com poliestireno expandido</t>
  </si>
  <si>
    <t>Cumeeira em chapa de aço pré-pintada com epóxi e poliéster, perfil trapezoidal, com espessura de 0,50 mm</t>
  </si>
  <si>
    <t>Cumeeira em chapa de aço pré-pintada com epóxi e poliéster, perfil ondulado, com espessura de 0,50 mm</t>
  </si>
  <si>
    <t>Cumeeira de barro emboçado tipos: plan, romana, italiana, francesa e paulistinha</t>
  </si>
  <si>
    <t>Telhamento em cimento reforçado com fio sintético CRFS - perfil ondulado de 6 mm</t>
  </si>
  <si>
    <t>Telhamento em cimento reforçado com fio sintético CRFS - perfil ondulado de 8 mm</t>
  </si>
  <si>
    <t>Telhamento em cimento reforçado com fio sintético CRFS - perfil trapezoidal de 44 cm</t>
  </si>
  <si>
    <t>Telhamento em cimento reforçado com fio sintético CRFS - perfil modulado</t>
  </si>
  <si>
    <t>Cumeeira normal em cimento reforçado com fio sintético CRFS - perfil ondulado</t>
  </si>
  <si>
    <t>Cumeeira normal em cimento reforçado com fio sintético CRFS - perfil trapezoidal 44 cm</t>
  </si>
  <si>
    <t>Cumeeira normal em cimento reforçado com fio sintético CRFS - perfil modulado</t>
  </si>
  <si>
    <t>Fornecimento e montagem de estrutura em aço ASTM-A572 Grau 50, sem pintura</t>
  </si>
  <si>
    <t>Fornecimento e montagem de estrutura tubular em aço ASTM-A572 Grau 50, sem pintura</t>
  </si>
  <si>
    <t>Fornecimento e montagem de estrutura metálica em perfil metalon, sem pintura</t>
  </si>
  <si>
    <t>Estrutura de madeira tesourada para telha de barro - vãos de 7,01 a 10,00 m</t>
  </si>
  <si>
    <t>Estrutura de madeira tesourada para telha de barro - vãos de 10,01 a 13,00 m</t>
  </si>
  <si>
    <t>Estrutura de madeira tesourada para telha de barro - vãos de 13,01 a 18,00 m</t>
  </si>
  <si>
    <t>Estrutura de madeira tesourada para telha perfil ondulado - vãos até 7,00 m</t>
  </si>
  <si>
    <t>Alvenaria em bloco de concreto celular autoclavado de 12,5 cm, uso revestido - classe C25</t>
  </si>
  <si>
    <t>Alvenaria em bloco de concreto celular autoclavado de 15 cm, uso revestido - classe C25</t>
  </si>
  <si>
    <t>Alvenaria em bloco de concreto celular autoclavado de 20 cm, uso revestido - classe C25</t>
  </si>
  <si>
    <t>Divisão para mictório em placas de mármore branco, com espessura de 3 cm</t>
  </si>
  <si>
    <t>Divisória cega tipo naval, acabamento em laminado fenólico melamínico, com espessura de 3,5 cm</t>
  </si>
  <si>
    <t>Divisória em placas de gesso acartonado, resistência ao fogo 60 minutos, espessura 120/90mm - 1RF / 1RF LM</t>
  </si>
  <si>
    <t>Divisória cega tipo naval com miolo mineral, acabamento em laminado melamínico, com espessura de 3,5 cm</t>
  </si>
  <si>
    <t>Divisória painel/vidro/vidro tipo naval, acabamento em laminado fenólico melamínico, com espessura de 3,5 cm</t>
  </si>
  <si>
    <t>Divisória em placas de gesso acartonado, resistência ao fogo 30 minutos, espessura 73/48mm - 1ST / 1ST</t>
  </si>
  <si>
    <t>Divisória em placas de gesso acartonado, resistência ao fogo 30 minutos, espessura 73/48mm - 1ST / 1ST LM</t>
  </si>
  <si>
    <t>Divisória em placas de gesso acartonado, resistência ao fogo 30 minutos, espessura 100/70mm - 1ST / 1ST LM</t>
  </si>
  <si>
    <t>Divisória em placas de gesso acartonado, resistência ao fogo 30 minutos, espessura 100/70mm - 1ST / 1ST</t>
  </si>
  <si>
    <t>Divisória em placas duplas de gesso acartonado, resistência ao fogo 60 minutos, espessura 120/70mm - 2ST / 2ST LM</t>
  </si>
  <si>
    <t>Divisória cega tipo piso/teto em laminado melamínico de baixa pressão, com coluna estrutural em alumínio extrudado</t>
  </si>
  <si>
    <t>Divisória tipo piso/teto em vidro temperado simples, com coluna estrutural em alumínio extrudado</t>
  </si>
  <si>
    <t>Divisória tipo piso/teto em vidro temperado duplo e micro persianas, com coluna estrutural em alumínio extrudado</t>
  </si>
  <si>
    <t>Divisória em placas duplas de gesso acartonado, resistência ao fogo 120 minutos, espessura 130/70mm - 2RF / 2RF</t>
  </si>
  <si>
    <t>Divisória em placas duplas de gesso acartonado, resistência ao fogo 60 minutos, espessura 120/70mm - 2ST / 2RU</t>
  </si>
  <si>
    <t>Divisória em placas duplas de gesso acartonado, resistência ao fogo 60 minutos, espessura 120/70mm - 2RU / 2RU</t>
  </si>
  <si>
    <t>Divisória em placas duplas de gesso acartonado, resistência ao fogo 60 minutos, espessura 98/48mm - 2RU / 2RU LM</t>
  </si>
  <si>
    <t>Divisória em placas duplas de gesso acartonado, resistência ao fogo 60 minutos, espessura 98/48mm - 2ST / 2RU LM</t>
  </si>
  <si>
    <t>Estrutura de madeira tesourada para telha perfil ondulado - vãos 7,01 a 10,00 m</t>
  </si>
  <si>
    <t>Estrutura de madeira tesourada para telha perfil ondulado - vãos 10,01 a 13,00 m</t>
  </si>
  <si>
    <t>Estrutura de madeira tesourada para telha perfil ondulado - vãos 13,01 a 18,00 m</t>
  </si>
  <si>
    <t>Revestimento em plaqueta laminada, para área interna e externa, sem rejunte</t>
  </si>
  <si>
    <t>Placa cerâmica esmaltada PEI-5 para área interna, grupo de absorção BIIb, resistência química B, assentado com argamassa colante industrializada</t>
  </si>
  <si>
    <t>Rodapé em placa cerâmica esmaltada PEI-5 para área interna, grupo de absorção BIIb, resistência química B, assentado com argamassa colante industrializada</t>
  </si>
  <si>
    <t>Placa cerâmica esmaltada rústica PEI-5 para área interna com saída para o exterior, grupo de absorção BIIb, resistência química B, assentado com argamassa colante industrializada</t>
  </si>
  <si>
    <t>Rejuntamento em placas cerâmicas com cimento branco, juntas acima de 3 até 5 mm</t>
  </si>
  <si>
    <t>Rejuntamento em placas cerâmicas com argamassa industrializada para rejunte, juntas acima de 3 até 5 mm</t>
  </si>
  <si>
    <t>Rejuntamento em placas cerâmicas com argamassa industrializada para rejunte, juntas acima de 5 até 10 mm</t>
  </si>
  <si>
    <t>Rejuntamento de rodapé em placas cerâmicas com cimento branco, altura até 10 cm, juntas acima de 3 até 5 mm</t>
  </si>
  <si>
    <t>Rejuntamento de rodapé em placas cerâmicas com cimento branco, altura até 10 cm, juntas acima de 5 até 10 mm</t>
  </si>
  <si>
    <t>Rejuntamento de rodapé em placas cerâmicas com argamassa industrializada para rejunte, altura até 10 cm, juntas acima de 5 até 10 mm</t>
  </si>
  <si>
    <t>Placa cerâmica não esmaltada extrudada de alta resistência química e mecânica, espessura de 9 mm, uso industrial, assentado com argamassa química bicomponente</t>
  </si>
  <si>
    <t>Placa cerâmica não esmaltada extrudada de alta resistência química e mecânica, espessura de 9 mm, uso industrial, assentado com argamassa colante industrial</t>
  </si>
  <si>
    <t>Placa cerâmica não esmaltada extrudada de alta resistência química e mecânica, espessura de 14 mm, uso industrial, assentado com argamassa química bicomponente</t>
  </si>
  <si>
    <t>Rodapé em placa cerâmica não esmaltada extrudada de alta resistência química e mecânica, altura de 10 cm, uso industrial, assentado com argamassa química bicomponente</t>
  </si>
  <si>
    <t>Placa cerâmica não esmaltada extrudada para área com altas temperaturas, de alta resistência química e mecânica, espessura mínima de 13 mm, uso industrial e cozinhas profissionais, assentado com argamassa industrializada</t>
  </si>
  <si>
    <t>Rodapé em placa cerâmica não esmaltada extrudada para área com altas temperaturas, de alta resistência química e mecânica, altura de 10cm, uso industrial e cozinhas profissionais, assentado com argamassa industrializada</t>
  </si>
  <si>
    <t>Rejuntamento em placa cerâmica extrudada antiácida de 9 mm, com argamassa industrializada bicomponente à base de resina furânica, juntas acima de 3 até 6 mm</t>
  </si>
  <si>
    <t>Rejuntamento de placa cerâmica extrudada de 9 mm, com argamassa sintética industrializada tricomponente à base de resina epóxi, juntas acima de 3 até 6 mm</t>
  </si>
  <si>
    <t>Rejuntamento em placa cerâmica extrudada antiácida de 14 mm, com argamassa sintética industrializada tricomponente, à base de resina epóxi, juntas de 3 até 6 mm</t>
  </si>
  <si>
    <t>Rodapé em porcelanato esmaltado antiderrapante para área externa e ambiente com alto tráfego, grupo de absorção BIa, assentado com argamassa colante industrializada, rejuntado</t>
  </si>
  <si>
    <t>Revestimento em porcelanato esmaltado polido para área interna e ambiente com tráfego médio, grupo de absorção BIa, assentado com argamassa colante industrializada, rejuntado</t>
  </si>
  <si>
    <t>Rodapé em porcelanato esmaltado polido para área interna e ambiente com tráfego médio, grupo de absorção BIa, assentado com argamassa colante industrializada, rejuntado</t>
  </si>
  <si>
    <t>Revestimento em porcelanato técnico antiderrapante para área externa, grupo de absorção BIa, assentado com argamassa colante industrializada, rejuntado</t>
  </si>
  <si>
    <t>Rodapé em porcelanato técnico antiderrapante para área interna, grupo de absorção BIa, assentado com argamassa colante industrializada, rejuntado</t>
  </si>
  <si>
    <t>Revestimento em porcelanato técnico natural para área interna e ambiente com acesso ao exterior, grupo de absorção BIa, assentado com argamassa colante industrializada, rejuntado</t>
  </si>
  <si>
    <t>Rodapé em porcelanato técnico natural, para área interna e ambiente com acesso ao exterior, grupo de absorção BIa, assentado com argamassa colante industrializada, rejuntado</t>
  </si>
  <si>
    <t>Rodapé em porcelanato técnico polido para área interna e ambiente de médio tráfego, grupo de absorção BIa, assentado com argamassa colante industrializada, rejuntado</t>
  </si>
  <si>
    <t>Revestimento em placa cerâmica esmaltada de 7,5x7,5 cm, assentado e rejuntado com argamassa industrializada</t>
  </si>
  <si>
    <t>Revestimento em placa cerâmica esmaltada de 10x10 cm, assentado e rejuntado com argamassa industrializada</t>
  </si>
  <si>
    <t>Revestimento em placa cerâmica extrudada de alta resistência química e mecânica, espessura entre 9 e 10 mm, assentado com argamassa industrializada de alta aderência</t>
  </si>
  <si>
    <t>Revestimento em placa cerâmica não esmaltada extrudada, de alta resistência química e mecânica, espessura de 9 mm, assentado com argamassa colante industrializada</t>
  </si>
  <si>
    <t>Rejuntamento em placa cerâmica extrudada, espessura entre 9 e 10 mm, com argamassa industrial anticorrosiva à base de resina epóxi, juntas de 6 a 10 mm</t>
  </si>
  <si>
    <t>Peitoril e/ou soleira em granito, espessura de 2 cm e largura até 20 cm, acabamento polido</t>
  </si>
  <si>
    <t>Peitoril e/ou soleira em granito, espessura de 2 cm e largura de 21 cm até 30 cm, acabamento polido</t>
  </si>
  <si>
    <t>Rodapé em granito, espessura de 2 cm e altura de 7 cm, acabamento polido</t>
  </si>
  <si>
    <t>Rodapé em granito, espessura de 2 cm e altura de 7,1 cm até 10 cm, acabamento polido</t>
  </si>
  <si>
    <t>Revestimento em mármore branco, espessura de 2 cm, assente com massa</t>
  </si>
  <si>
    <t>Revestimento em mármore branco, espessura de 3 cm, assente com massa</t>
  </si>
  <si>
    <t>Revestimento em mármore travertino nacional, espessura de 3 cm, assente com massa</t>
  </si>
  <si>
    <t>Revestimento vinílico, espessura de 2 mm, para tráfego médio, com impermeabilizante acrílico</t>
  </si>
  <si>
    <t>Revestimento vinílico, espessura de 3,2 mm, para tráfego intenso, com impermeabilizante acrílico</t>
  </si>
  <si>
    <t>Revestimento vinílico em manta, espessura total de 2mm, resistente a lavagem com hipoclorito</t>
  </si>
  <si>
    <t>Revestimento vinílico em manta heterogênea, espessura de 2 mm, com impermeabilizante acrílico</t>
  </si>
  <si>
    <t>Revestimento vinílico flexível em manta homogênea, espessura de 2 mm, com impermeabilizante acrílico</t>
  </si>
  <si>
    <t>Revestimento vinílico heterogêneo flexível em réguas, espessura de 3 mm, com impermeabilizante acrílico</t>
  </si>
  <si>
    <t>Revestimento vinílico autoportante acústico, espessura de 4,5 mm, com impermeabilizante acrílico</t>
  </si>
  <si>
    <t>Revestimento vinílico autoportante, espessura de 4 mm, com impermeabilizante acrílico</t>
  </si>
  <si>
    <t>Revestimento vinílico antiestático acústico, espessura de 5 mm, com impermeabilizante acrílico</t>
  </si>
  <si>
    <t>Revestimento em aço inoxidável AISI 304, liga 18,8, chapa 20, espessura de 1 mm, acabamento escovado com grana especial</t>
  </si>
  <si>
    <t>Revestimento com carpete para tráfego moderado, uso comercial, tipo bouclê de 5,4 até 8 mm</t>
  </si>
  <si>
    <t>Revestimento com carpete para tráfego intenso, uso comercial, tipo bouclê de 6 mm</t>
  </si>
  <si>
    <t>Piso elevado de concreto em placas de 600 x 600 mm, antiderrapante, sem acabamento</t>
  </si>
  <si>
    <t>Rodapé para piso vinílico em PVC, espessura de 2 mm e altura de 5 cm, curvo/plano, com impermeabilizante acrílico</t>
  </si>
  <si>
    <t>Rodapé flexível para piso vinílico em PVC, espessura de 2 mm e altura de 7,5 cm, curvo/plano, com impermeabilizante acrílico</t>
  </si>
  <si>
    <t>Rodapé hospitalar flexível em PVC para piso vinílico, espessura de 2 mm e altura de 7,5 cm, com impermeabilizante acrílico</t>
  </si>
  <si>
    <t>Rodapé em laminado melamínico dissipativo, espessura de 2 mm e altura de 10 cm</t>
  </si>
  <si>
    <t>Testeira flexível para arremate de degrau vinílico em PVC, espessura de 2 mm, com impermeabilizante acrílico</t>
  </si>
  <si>
    <t>Recolocação de piso elevado telescópico metálico, inclusive estrutura de sustentação</t>
  </si>
  <si>
    <t>Forro xadrez em ripas de angelim-vermelho / bacuri / maçaranduba tarugado</t>
  </si>
  <si>
    <t>Beiral em tábua de angelim-vermelho / bacuri / maçaranduba macho e fêmea com tarugamento</t>
  </si>
  <si>
    <t>Beiral em tábua de angelim-vermelho / bacuri / maçaranduba macho e fêmea</t>
  </si>
  <si>
    <t>Brise metálico curvo e móvel em chapa microperfurada de alumínio pré-pintada</t>
  </si>
  <si>
    <t>Brise metálico curvo e móvel termoacústico em chapa lisa de alumínio pré-pintada</t>
  </si>
  <si>
    <t>Cantoneira de borracha para sinalização em estacionamento e proteção de coluna, de 750 x 100 x 100 mm e espessura 10 mm</t>
  </si>
  <si>
    <t>Placa de sinalização em PVC fotoluminescente, com identificação de pavimentos</t>
  </si>
  <si>
    <t>Placa de sinalização em PVC fotoluminescente (240x120mm), com indicação de rota de evacuação e saída de emergência</t>
  </si>
  <si>
    <t>Grupo focal veicular com lâmpada LED, com anteparo e suportes de fixação</t>
  </si>
  <si>
    <t>Placa para sinalização viária em alumínio composto, totalmente refletiva com película III/III - área maior que 2,0 m²</t>
  </si>
  <si>
    <t>Placa para sinalização viária em alumínio composto, totalmente refletiva com película IA/IA - área até 2,0 m²</t>
  </si>
  <si>
    <t>Placa para sinalização viária em chapa de alumínio, totalmente refletiva com película III/III - área maior que 2,0 m²</t>
  </si>
  <si>
    <t>Placa para sinalização viária em chapa de alumínio, totalmente refletiva com película III/III - área até 2,0 m²</t>
  </si>
  <si>
    <t>Placa para sinalização viária em chapa de alumínio, totalmente refletiva com película IA/IA - área até 2,0 m²</t>
  </si>
  <si>
    <t>Placa para sinalização viária em chapa de aço, totalmente refletiva com película IA/IA - área até 2,0 m²</t>
  </si>
  <si>
    <t>Sinalização horizontal em tinta a base de resina acrílica emulsionada em água</t>
  </si>
  <si>
    <t>Sinalização horizontal em massa termoplástica à quente por extrusão, espessura de 3,0 mm, para legendas</t>
  </si>
  <si>
    <t>50.20.130</t>
  </si>
  <si>
    <t>50.20.160</t>
  </si>
  <si>
    <t>50.20.170</t>
  </si>
  <si>
    <t>50.20.200</t>
  </si>
  <si>
    <t>54.01.010</t>
  </si>
  <si>
    <t>54.01.030</t>
  </si>
  <si>
    <t>54.01.050</t>
  </si>
  <si>
    <t>54.01.200</t>
  </si>
  <si>
    <t>54.01.210</t>
  </si>
  <si>
    <t>54.01.220</t>
  </si>
  <si>
    <t>54.01.230</t>
  </si>
  <si>
    <t>54.01.400</t>
  </si>
  <si>
    <t>54.01.410</t>
  </si>
  <si>
    <t>54.02.030</t>
  </si>
  <si>
    <t>54.03.200</t>
  </si>
  <si>
    <t>54.03.210</t>
  </si>
  <si>
    <t>54.03.221</t>
  </si>
  <si>
    <t>54.03.230</t>
  </si>
  <si>
    <t>54.03.240</t>
  </si>
  <si>
    <t>54.03.250</t>
  </si>
  <si>
    <t>54.03.260</t>
  </si>
  <si>
    <t>54.04.030</t>
  </si>
  <si>
    <t>54.04.040</t>
  </si>
  <si>
    <t>54.04.050</t>
  </si>
  <si>
    <t>54.04.060</t>
  </si>
  <si>
    <t>54.04.340</t>
  </si>
  <si>
    <t>54.04.342</t>
  </si>
  <si>
    <t>54.04.350</t>
  </si>
  <si>
    <t>54.04.360</t>
  </si>
  <si>
    <t>54.04.392</t>
  </si>
  <si>
    <t>54.06.020</t>
  </si>
  <si>
    <t>54.06.040</t>
  </si>
  <si>
    <t>54.06.100</t>
  </si>
  <si>
    <t>54.06.110</t>
  </si>
  <si>
    <t>54.06.160</t>
  </si>
  <si>
    <t>54.06.170</t>
  </si>
  <si>
    <t>54.07.040</t>
  </si>
  <si>
    <t>54.07.110</t>
  </si>
  <si>
    <t>54.07.130</t>
  </si>
  <si>
    <t>54.07.210</t>
  </si>
  <si>
    <t>54.07.240</t>
  </si>
  <si>
    <t>54.07.260</t>
  </si>
  <si>
    <t>54.20.040</t>
  </si>
  <si>
    <t>54.20.100</t>
  </si>
  <si>
    <t>54.20.110</t>
  </si>
  <si>
    <t>54.20.120</t>
  </si>
  <si>
    <t>54.20.130</t>
  </si>
  <si>
    <t>54.20.140</t>
  </si>
  <si>
    <t>55.01.020</t>
  </si>
  <si>
    <t>55.01.030</t>
  </si>
  <si>
    <t>55.01.070</t>
  </si>
  <si>
    <t>55.01.080</t>
  </si>
  <si>
    <t>55.01.100</t>
  </si>
  <si>
    <t>55.01.130</t>
  </si>
  <si>
    <t>55.01.140</t>
  </si>
  <si>
    <t>55.02.010</t>
  </si>
  <si>
    <t>55.02.012</t>
  </si>
  <si>
    <t>55.02.020</t>
  </si>
  <si>
    <t>55.02.040</t>
  </si>
  <si>
    <t>55.02.050</t>
  </si>
  <si>
    <t>55.02.060</t>
  </si>
  <si>
    <t>55.10.030</t>
  </si>
  <si>
    <t>61.01.670</t>
  </si>
  <si>
    <t>61.01.680</t>
  </si>
  <si>
    <t>61.01.690</t>
  </si>
  <si>
    <t>61.01.760</t>
  </si>
  <si>
    <t>61.01.770</t>
  </si>
  <si>
    <t>61.01.800</t>
  </si>
  <si>
    <t>61.10.001</t>
  </si>
  <si>
    <t>61.10.007</t>
  </si>
  <si>
    <t>61.10.010</t>
  </si>
  <si>
    <t>61.10.012</t>
  </si>
  <si>
    <t>61.10.014</t>
  </si>
  <si>
    <t>61.10.100</t>
  </si>
  <si>
    <t>61.10.101</t>
  </si>
  <si>
    <t>61.10.110</t>
  </si>
  <si>
    <t>61.10.120</t>
  </si>
  <si>
    <t>61.10.200</t>
  </si>
  <si>
    <t>61.10.210</t>
  </si>
  <si>
    <t>61.10.220</t>
  </si>
  <si>
    <t>61.10.230</t>
  </si>
  <si>
    <t>61.10.250</t>
  </si>
  <si>
    <t>61.10.260</t>
  </si>
  <si>
    <t>61.10.270</t>
  </si>
  <si>
    <t>61.10.300</t>
  </si>
  <si>
    <t>61.10.310</t>
  </si>
  <si>
    <t>61.10.320</t>
  </si>
  <si>
    <t>61.10.380</t>
  </si>
  <si>
    <t>61.10.400</t>
  </si>
  <si>
    <t>61.10.401</t>
  </si>
  <si>
    <t>61.10.402</t>
  </si>
  <si>
    <t>61.10.403</t>
  </si>
  <si>
    <t>61.10.410</t>
  </si>
  <si>
    <t>61.10.430</t>
  </si>
  <si>
    <t>61.10.440</t>
  </si>
  <si>
    <t>61.10.510</t>
  </si>
  <si>
    <t>61.10.511</t>
  </si>
  <si>
    <t>61.10.512</t>
  </si>
  <si>
    <t>61.10.513</t>
  </si>
  <si>
    <t>61.10.514</t>
  </si>
  <si>
    <t>61.10.530</t>
  </si>
  <si>
    <t>61.10.550</t>
  </si>
  <si>
    <t>61.10.564</t>
  </si>
  <si>
    <t>61.10.565</t>
  </si>
  <si>
    <t>61.10.566</t>
  </si>
  <si>
    <t>61.10.567</t>
  </si>
  <si>
    <t>61.10.568</t>
  </si>
  <si>
    <t>61.10.569</t>
  </si>
  <si>
    <t>61.10.574</t>
  </si>
  <si>
    <t>61.10.575</t>
  </si>
  <si>
    <t>61.10.576</t>
  </si>
  <si>
    <t>61.10.577</t>
  </si>
  <si>
    <t>61.10.578</t>
  </si>
  <si>
    <t>61.10.581</t>
  </si>
  <si>
    <t>61.10.582</t>
  </si>
  <si>
    <t>61.10.583</t>
  </si>
  <si>
    <t>61.10.584</t>
  </si>
  <si>
    <t>61.14.005</t>
  </si>
  <si>
    <t>61.14.015</t>
  </si>
  <si>
    <t>61.14.050</t>
  </si>
  <si>
    <t>61.14.051</t>
  </si>
  <si>
    <t>61.14.070</t>
  </si>
  <si>
    <t>61.14.080</t>
  </si>
  <si>
    <t>61.14.100</t>
  </si>
  <si>
    <t>61.15.010</t>
  </si>
  <si>
    <t>61.15.020</t>
  </si>
  <si>
    <t>61.15.030</t>
  </si>
  <si>
    <t>61.15.040</t>
  </si>
  <si>
    <t>61.15.050</t>
  </si>
  <si>
    <t>61.15.060</t>
  </si>
  <si>
    <t>61.15.070</t>
  </si>
  <si>
    <t>61.15.080</t>
  </si>
  <si>
    <t>61.15.090</t>
  </si>
  <si>
    <t>61.15.100</t>
  </si>
  <si>
    <t>61.15.110</t>
  </si>
  <si>
    <t>61.15.120</t>
  </si>
  <si>
    <t>61.15.130</t>
  </si>
  <si>
    <t>61.15.140</t>
  </si>
  <si>
    <t>61.15.150</t>
  </si>
  <si>
    <t>61.15.160</t>
  </si>
  <si>
    <t>61.15.164</t>
  </si>
  <si>
    <t>61.15.170</t>
  </si>
  <si>
    <t>61.15.172</t>
  </si>
  <si>
    <t>61.15.174</t>
  </si>
  <si>
    <t>61.15.181</t>
  </si>
  <si>
    <t>61.15.191</t>
  </si>
  <si>
    <t>61.15.196</t>
  </si>
  <si>
    <t>61.15.201</t>
  </si>
  <si>
    <t>61.20.040</t>
  </si>
  <si>
    <t>61.20.092</t>
  </si>
  <si>
    <t>61.20.100</t>
  </si>
  <si>
    <t>61.20.110</t>
  </si>
  <si>
    <t>61.20.120</t>
  </si>
  <si>
    <t>61.20.130</t>
  </si>
  <si>
    <t>61.20.450</t>
  </si>
  <si>
    <t>62.04.060</t>
  </si>
  <si>
    <t>62.04.070</t>
  </si>
  <si>
    <t>62.04.090</t>
  </si>
  <si>
    <t>62.20.330</t>
  </si>
  <si>
    <t>62.20.340</t>
  </si>
  <si>
    <t>62.20.350</t>
  </si>
  <si>
    <t>65.01.210</t>
  </si>
  <si>
    <t>65.02.100</t>
  </si>
  <si>
    <t>66.02.060</t>
  </si>
  <si>
    <t>66.02.090</t>
  </si>
  <si>
    <t>66.02.130</t>
  </si>
  <si>
    <t>66.02.239</t>
  </si>
  <si>
    <t>66.02.240</t>
  </si>
  <si>
    <t>66.02.460</t>
  </si>
  <si>
    <t>66.02.500</t>
  </si>
  <si>
    <t>66.02.560</t>
  </si>
  <si>
    <t>66.08.061</t>
  </si>
  <si>
    <t>66.08.100</t>
  </si>
  <si>
    <t>66.08.110</t>
  </si>
  <si>
    <t>66.08.111</t>
  </si>
  <si>
    <t>66.08.115</t>
  </si>
  <si>
    <t>66.08.131</t>
  </si>
  <si>
    <t>66.08.240</t>
  </si>
  <si>
    <t>66.08.258</t>
  </si>
  <si>
    <t>66.08.260</t>
  </si>
  <si>
    <t>66.08.270</t>
  </si>
  <si>
    <t>66.08.324</t>
  </si>
  <si>
    <t>66.08.326</t>
  </si>
  <si>
    <t>66.08.328</t>
  </si>
  <si>
    <t>66.08.340</t>
  </si>
  <si>
    <t>66.08.400</t>
  </si>
  <si>
    <t>66.08.401</t>
  </si>
  <si>
    <t>66.08.600</t>
  </si>
  <si>
    <t>66.08.610</t>
  </si>
  <si>
    <t>66.08.620</t>
  </si>
  <si>
    <t>66.20.150</t>
  </si>
  <si>
    <t>66.20.170</t>
  </si>
  <si>
    <t>66.20.202</t>
  </si>
  <si>
    <t>66.20.212</t>
  </si>
  <si>
    <t>66.20.221</t>
  </si>
  <si>
    <t>66.20.225</t>
  </si>
  <si>
    <t>67.02.160</t>
  </si>
  <si>
    <t>67.02.210</t>
  </si>
  <si>
    <t>67.02.240</t>
  </si>
  <si>
    <t>67.02.280</t>
  </si>
  <si>
    <t>67.02.301</t>
  </si>
  <si>
    <t>67.02.320</t>
  </si>
  <si>
    <t>67.02.330</t>
  </si>
  <si>
    <t>67.02.400</t>
  </si>
  <si>
    <t>67.02.410</t>
  </si>
  <si>
    <t>67.02.502</t>
  </si>
  <si>
    <t>67.02.503</t>
  </si>
  <si>
    <t>68.01.600</t>
  </si>
  <si>
    <t>68.01.620</t>
  </si>
  <si>
    <t>68.01.630</t>
  </si>
  <si>
    <t>68.01.650</t>
  </si>
  <si>
    <t>68.01.670</t>
  </si>
  <si>
    <t>68.01.730</t>
  </si>
  <si>
    <t>68.01.740</t>
  </si>
  <si>
    <t>68.01.750</t>
  </si>
  <si>
    <t>68.01.760</t>
  </si>
  <si>
    <t>68.01.800</t>
  </si>
  <si>
    <t>68.01.810</t>
  </si>
  <si>
    <t>68.01.850</t>
  </si>
  <si>
    <t>68.02.010</t>
  </si>
  <si>
    <t>68.02.020</t>
  </si>
  <si>
    <t>68.02.030</t>
  </si>
  <si>
    <t>68.02.040</t>
  </si>
  <si>
    <t>68.02.050</t>
  </si>
  <si>
    <t>68.02.060</t>
  </si>
  <si>
    <t>68.02.070</t>
  </si>
  <si>
    <t>68.02.090</t>
  </si>
  <si>
    <t>68.02.100</t>
  </si>
  <si>
    <t>68.02.110</t>
  </si>
  <si>
    <t>68.02.120</t>
  </si>
  <si>
    <t>68.02.140</t>
  </si>
  <si>
    <t>68.20.010</t>
  </si>
  <si>
    <t>68.20.040</t>
  </si>
  <si>
    <t>68.20.050</t>
  </si>
  <si>
    <t>68.20.120</t>
  </si>
  <si>
    <t>69.03.090</t>
  </si>
  <si>
    <t>69.03.130</t>
  </si>
  <si>
    <t>69.03.140</t>
  </si>
  <si>
    <t>69.03.310</t>
  </si>
  <si>
    <t>69.03.340</t>
  </si>
  <si>
    <t>69.03.360</t>
  </si>
  <si>
    <t>69.03.400</t>
  </si>
  <si>
    <t>69.03.410</t>
  </si>
  <si>
    <t>69.03.420</t>
  </si>
  <si>
    <t>69.05.010</t>
  </si>
  <si>
    <t>69.05.040</t>
  </si>
  <si>
    <t>69.05.230</t>
  </si>
  <si>
    <t>69.06.020</t>
  </si>
  <si>
    <t>69.06.030</t>
  </si>
  <si>
    <t>69.06.040</t>
  </si>
  <si>
    <t>69.06.050</t>
  </si>
  <si>
    <t>69.06.080</t>
  </si>
  <si>
    <t>69.06.100</t>
  </si>
  <si>
    <t>69.06.110</t>
  </si>
  <si>
    <t>69.06.120</t>
  </si>
  <si>
    <t>69.06.200</t>
  </si>
  <si>
    <t>69.06.210</t>
  </si>
  <si>
    <t>69.06.220</t>
  </si>
  <si>
    <t>69.06.240</t>
  </si>
  <si>
    <t>69.06.280</t>
  </si>
  <si>
    <t>69.06.290</t>
  </si>
  <si>
    <t>69.06.300</t>
  </si>
  <si>
    <t>69.06.320</t>
  </si>
  <si>
    <t>69.06.390</t>
  </si>
  <si>
    <t>69.08.010</t>
  </si>
  <si>
    <t>69.09.250</t>
  </si>
  <si>
    <t>69.09.260</t>
  </si>
  <si>
    <t>69.09.300</t>
  </si>
  <si>
    <t>69.09.360</t>
  </si>
  <si>
    <t>69.09.370</t>
  </si>
  <si>
    <t>69.10.130</t>
  </si>
  <si>
    <t>69.20.010</t>
  </si>
  <si>
    <t>69.20.040</t>
  </si>
  <si>
    <t>69.20.050</t>
  </si>
  <si>
    <t>69.20.070</t>
  </si>
  <si>
    <t>69.20.100</t>
  </si>
  <si>
    <t>69.20.110</t>
  </si>
  <si>
    <t>69.20.130</t>
  </si>
  <si>
    <t>69.20.140</t>
  </si>
  <si>
    <t>69.20.170</t>
  </si>
  <si>
    <t>69.20.180</t>
  </si>
  <si>
    <t>69.20.200</t>
  </si>
  <si>
    <t>69.20.210</t>
  </si>
  <si>
    <t>69.20.220</t>
  </si>
  <si>
    <t>69.20.230</t>
  </si>
  <si>
    <t>69.20.240</t>
  </si>
  <si>
    <t>69.20.248</t>
  </si>
  <si>
    <t>69.20.250</t>
  </si>
  <si>
    <t>69.20.260</t>
  </si>
  <si>
    <t>69.20.270</t>
  </si>
  <si>
    <t>69.20.280</t>
  </si>
  <si>
    <t>69.20.290</t>
  </si>
  <si>
    <t>69.20.300</t>
  </si>
  <si>
    <t>69.20.340</t>
  </si>
  <si>
    <t>69.20.350</t>
  </si>
  <si>
    <t>70.01.050</t>
  </si>
  <si>
    <t>70.02.001</t>
  </si>
  <si>
    <t>70.02.010</t>
  </si>
  <si>
    <t>70.02.012</t>
  </si>
  <si>
    <t>70.02.013</t>
  </si>
  <si>
    <t>70.02.014</t>
  </si>
  <si>
    <t>70.02.016</t>
  </si>
  <si>
    <t>70.02.017</t>
  </si>
  <si>
    <t>70.02.020</t>
  </si>
  <si>
    <t>70.02.021</t>
  </si>
  <si>
    <t>70.02.022</t>
  </si>
  <si>
    <t>70.03.001</t>
  </si>
  <si>
    <t>70.03.003</t>
  </si>
  <si>
    <t>70.03.006</t>
  </si>
  <si>
    <t>70.03.008</t>
  </si>
  <si>
    <t>70.03.009</t>
  </si>
  <si>
    <t>70.03.010</t>
  </si>
  <si>
    <t>70.03.012</t>
  </si>
  <si>
    <t>70.03.013</t>
  </si>
  <si>
    <t>70.04.001</t>
  </si>
  <si>
    <t>70.04.002</t>
  </si>
  <si>
    <t>70.04.003</t>
  </si>
  <si>
    <t>70.04.004</t>
  </si>
  <si>
    <t>70.04.005</t>
  </si>
  <si>
    <t>70.04.006</t>
  </si>
  <si>
    <t>70.04.007</t>
  </si>
  <si>
    <t>70.05.001</t>
  </si>
  <si>
    <t>70.05.002</t>
  </si>
  <si>
    <t>70.05.006</t>
  </si>
  <si>
    <t>70.05.011</t>
  </si>
  <si>
    <t>70.05.020</t>
  </si>
  <si>
    <t>70.06.001</t>
  </si>
  <si>
    <t>70.06.011</t>
  </si>
  <si>
    <t>70.06.012</t>
  </si>
  <si>
    <t>70.06.013</t>
  </si>
  <si>
    <t>70.06.014</t>
  </si>
  <si>
    <t>70.06.020</t>
  </si>
  <si>
    <t>70.06.021</t>
  </si>
  <si>
    <t>97.02.030</t>
  </si>
  <si>
    <t>97.02.036</t>
  </si>
  <si>
    <t>97.02.190</t>
  </si>
  <si>
    <t>97.02.193</t>
  </si>
  <si>
    <t>97.02.194</t>
  </si>
  <si>
    <t>97.02.195</t>
  </si>
  <si>
    <t>97.02.196</t>
  </si>
  <si>
    <t>97.02.197</t>
  </si>
  <si>
    <t>97.02.198</t>
  </si>
  <si>
    <t>97.02.210</t>
  </si>
  <si>
    <t>97.03.010</t>
  </si>
  <si>
    <t>97.05.070</t>
  </si>
  <si>
    <t>97.05.080</t>
  </si>
  <si>
    <t>97.05.130</t>
  </si>
  <si>
    <t>97.05.140</t>
  </si>
  <si>
    <t>98.02.210</t>
  </si>
  <si>
    <t>Sinalização horizontal em laminado elastoplástico retrorefletivo e antiderrapante, para símbolos e letras</t>
  </si>
  <si>
    <t>Sinalização horizontal em laminado elastoplástico retrorefletivo e antiderrapante, para faixas</t>
  </si>
  <si>
    <t>Sinalização horizontal em massa termoplástica à quente por aspersão, espessura de 1,5 mm, para faixas</t>
  </si>
  <si>
    <t>Sinalização horizontal em massa termoplástica à quente por extrusão, espessura de 3,0 mm, para faixas</t>
  </si>
  <si>
    <t>Fita em aço inoxidável para poste de 0,50 m x 19 mm, com fecho em aço inoxidável</t>
  </si>
  <si>
    <t>Sistema ininterrupto de energia, trifásico on line de 10 kVA (220 V/220 V), com autonomia de 15 minutos</t>
  </si>
  <si>
    <t>Sistema ininterrupto de energia, trifásico on line de 20 kVA (220 V/208 V-108 V), com autonomia 15 minutos</t>
  </si>
  <si>
    <t>Sistema ininterrupto de energia, monofásico on line senoidal de 5 kVA (220 V/110 V), com autonomia de 15 minutos</t>
  </si>
  <si>
    <t>Sistema ininterrupto de energia, monofásico, com potência entre 5 a 7,5 kVA</t>
  </si>
  <si>
    <t>Sistema ininterrupto de energia, monofásico de 600 VA (127 V/127 V), com autonomia de 10 a 15 minutos</t>
  </si>
  <si>
    <t>Sistema ininterrupto de energia, trifásico on line senoidal de 10 kVA (220 V/110 V), com autonomia de 2 horas</t>
  </si>
  <si>
    <t>Sistema ininterrupto de energia, trifásico on line de 20 kVA (220/127 V), com autonomia de 15 minutos</t>
  </si>
  <si>
    <t>Sistema ininterrupto de energia, trifásico on line de 60 kVA (220/127 V), com autonomia de 15 minutos</t>
  </si>
  <si>
    <t>Sistema ininterrupto de energia, trifásico on line de 20 kVA (380/220 V), com autonomia de 15 minutos</t>
  </si>
  <si>
    <t>Sistema ininterrupto de energia, trifásico on line senoidal de 5 kVA (220/110 V), com autonomia de 15 minutos</t>
  </si>
  <si>
    <t>Sistema ininterrupto de energia, trifásico on line senoidal de 50 kVA (220/110 V), com autonomia de 15 minutos</t>
  </si>
  <si>
    <t>Sistema ininterrupto de energia, trifásico on line senoidal de 7,5 kVA (220/110 V), com autonomia de 15 minutos</t>
  </si>
  <si>
    <t>Sistema ininterrupto de energia, trifásico on line senoidal de 40 kVA (380/220 V), com autonomia de 15 minutos</t>
  </si>
  <si>
    <t>TELEFONIA, LOGICA E TRANSMISSAO DE DADOS, EQUIPAMENTOS E SISTEMA</t>
  </si>
  <si>
    <t>Aparelho telefônico multifrequencial, com teclas ´FLASH´, ´HOOK´, ´PAUSE´, ´LND´, ´MODE´</t>
  </si>
  <si>
    <t>Central PABX híbrida de telefonia para 8 linhas tronco e 24 a 32 ramais digital e analógico</t>
  </si>
  <si>
    <t>Central PABX híbrida de telefonia para 8 linhas tronco e 128 ramais digital e analógico</t>
  </si>
  <si>
    <t>Central PABX híbrida de telefonia para 8 linhas tronco e 128 ramais digital e analógico, com recursos PBX Networking</t>
  </si>
  <si>
    <t>Braçadeira circular em aço carbono galvanizado, diâmetro nominal de 140 até 300 mm</t>
  </si>
  <si>
    <t>Cruzeta em aço carbono galvanizado perfil ´L´ 75 x 75 x 8 mm, comprimento 2500 mm</t>
  </si>
  <si>
    <t>Elaboração de projeto de sistema de estação compacta de tratamento de esgoto para vazão máxima horária 12 l/s, atendimento classe II, tratamento de nitrogênio e fósforo, assessoria, documentação e aprovação na CETESB</t>
  </si>
  <si>
    <t>Tanque em fibra de vidro (PRFV) com quebra ondas, capacidade de 25.000 l e misturador interno vertical em aço inoxidável</t>
  </si>
  <si>
    <t>Sistema de tratamento de águas cinzas e aproveitamento de águas pluviais, para reuso em fins não potáveis, vazão de 2 m³/h</t>
  </si>
  <si>
    <t>Grade média em aço carbono, espaçamento de 2 cm com barras chatas de 1´ x 3/8´</t>
  </si>
  <si>
    <t>CAPTACAO, ADUCAO E TRATAMENTO DE AGUA E ESGOTO, EQUIPAMENTOS E SISTEMA</t>
  </si>
  <si>
    <t>Switch Gigabit para servidor central com 24 portas frontais e 2 portas SFP, capacidade 10 / 100 / 1000 Mbps</t>
  </si>
  <si>
    <t>Unidade gerenciadora digital de vídeo em rede (NVR) de até 16 câmeras IP, armazenamento de 12 TB, 1 interface de rede Gigabit Ethernet e 4 entradas de alarme</t>
  </si>
  <si>
    <t>Estação de monitoramento "WorkStation" para até 3 monitores - memória RAM de 16 GB</t>
  </si>
  <si>
    <t>Estação de monitoramento "WorkStation" para até 3 monitores - memória RAM de 8 GB</t>
  </si>
  <si>
    <t>Ponto de acesso de dados (Access Point), uso interno, compatível com PoE 802.3af</t>
  </si>
  <si>
    <t>Câmera fixa colorida compacta com domo, para áreas internas e externas - 1,3 MP</t>
  </si>
  <si>
    <t>Mesa controladora híbrida para até 32 câmeras IPs, com teclado e joystick, compatível com sistema de CFTV, IP ou analógico</t>
  </si>
  <si>
    <t>Controlador de acesso com identificação por impressão digital (biometria) e software de gerenciamento</t>
  </si>
  <si>
    <t>Repetidora de sinais de ocorrências, do painel sinóptico da central de alarme</t>
  </si>
  <si>
    <t>Sistema eletrônico de automatização de portão deslizante, para esforços até 800 kg</t>
  </si>
  <si>
    <t>Sistema eletrônico de automatização de portão deslizante, para esforços maior de 800 kg e até 1400 kg</t>
  </si>
  <si>
    <t>Coifa em aço inoxidável com filtro e exaustor axial - área de 3,01 até 7,50 m²</t>
  </si>
  <si>
    <t>Coifa em aço inoxidável com filtro e exaustor axial - área de 7,51 até 16,00 m²</t>
  </si>
  <si>
    <t>Mesa lateral em aço inoxidável com prateleira inferior, largura até 700 mm</t>
  </si>
  <si>
    <t>Ligação típica, (cavalete), para ar condicionado ´fancoil´, diâmetro de 1 1/4´</t>
  </si>
  <si>
    <t>Transmissor de pressão compacto, escala de pressão 0 a 10 Bar, sinal de saída 4 - 20 mA</t>
  </si>
  <si>
    <t>Transmissor de temperatura e umidade para dutos, alta precisão, corrente de 0 a 20 mA, alimentação 12Vcc a 30Vcc</t>
  </si>
  <si>
    <t>Transformador abaixador, entrada 110/220V, saída 24V+24V, corrente secundário 6A</t>
  </si>
  <si>
    <t>Atuador Floating de 40Nm, sinal de controle 3 e 2 pontos, tensão de entrada AC/DC 24V, IP 54</t>
  </si>
  <si>
    <t>Caixa ventiladora com ventilador centrífugo, vazão 28.000 m³/h, pressão 30 mmCA - 220 / 380 V / 60HZ</t>
  </si>
  <si>
    <t>Caixa ventiladora com ventilador centrífugo, vazão 8.800 m³/h, pressão 35 mmCA - 220/380 V / 60Hz</t>
  </si>
  <si>
    <t>Caixa ventiladora com ventilador centrífugo, vazão 10.000 m³/h, pressão 30 mmCA - 220/380 V / 60Hz</t>
  </si>
  <si>
    <t>Caixa ventiladora com ventilador centrífugo, vazão 1.710 m³/h, pressão 35 mmCA - 220/380 V / 60Hz</t>
  </si>
  <si>
    <t>Ventilador centrífugo de dupla aspiração "limite-load", vazão 20.000 m³/h, pressão 50 mmCA - 380/660 V / 60 Hz</t>
  </si>
  <si>
    <t>Grelha de insuflação de ar em alumínio anodizado, de dupla deflexão, tamanho: acima de 0,50 m² até 1,00 m²</t>
  </si>
  <si>
    <t>Grelha de insuflação de ar em alumínio anodizado, de dupla deflexão, tamanho: acima de 0,10 m² até 0,50 m²</t>
  </si>
  <si>
    <t>Grelha de insuflação de ar em alumínio anodizado, de dupla deflexão, tamanho: até 0,10 m²</t>
  </si>
  <si>
    <t>Tanque de compensação pressurizado, capacidade (volume mínimo) de 250 litros</t>
  </si>
  <si>
    <t>Damper corta fogo (DCF) tipo comporta, com elemento fusível e chave fim de curso.</t>
  </si>
  <si>
    <t>Tratamento de ar compacta fancolete hidrônico tipo cassete, capacidade de refrigeração 32.000 Btu/h - 2,6 TR</t>
  </si>
  <si>
    <t>Tratamento de ar compacta fancolete hidrônico tipo cassete, capacidade de refrigeração 25.000 Btu/h - 2,1 TR</t>
  </si>
  <si>
    <t>Tratamento de ar compacta fancolete hidrônico tipo cassete, capacidade de refrigeração 20.000 Btu/h - 1,6 TR</t>
  </si>
  <si>
    <t>Tratamento de ar (fan-coil) tipo Air Handling Unit de concepção modular, capacidade de 50 TR</t>
  </si>
  <si>
    <t>Resfriadora de líquidos (chiller), com compressor e condensação à ar, capacidade de 120 TR</t>
  </si>
  <si>
    <t>Resfriadora de líquidos (chiller), com compressor e condensação à ar, capacidade de 160 TR</t>
  </si>
  <si>
    <t>Resfriadora de líquidos (chiller), com compressor e condensação à ar, capacidade de 80 TR</t>
  </si>
  <si>
    <t>Resfriadora de líquidos (chiller), com compressor e condensação à ar, capacidade de 20 TR</t>
  </si>
  <si>
    <t>Tratamento de ar (fan-coil) tipo Air Handling Unit de concepção modular, capacidade de 10 TR</t>
  </si>
  <si>
    <t>Tratamento de ar (fan-coil) tipo Air Handling Unit de concepção modular, capacidade de 40 TR</t>
  </si>
  <si>
    <t>Elevador para passageiros, uso interno com capacidade mínima de 600 kg para duas paradas, portas unilaterais</t>
  </si>
  <si>
    <t>Elevador para passageiros, uso interno com capacidade mínima de 600 kg para três paradas, portas unilaterais</t>
  </si>
  <si>
    <t>Elevador para passageiros, uso interno com capacidade mínima de 600 kg para três paradas, portas bilaterais</t>
  </si>
  <si>
    <t>Elevador para passageiros, uso interno com capacidade mínima de 600 kg para quatro paradas, portas bilaterais</t>
  </si>
  <si>
    <t>Elevador para passageiros, uso interno com capacidade mínima de 600 kg para quatro paradas, portas unilaterais</t>
  </si>
  <si>
    <t>Reassentamento de pavimentação em lajota de concreto, espessura 6 cm, com rejunte em areia</t>
  </si>
  <si>
    <t>Reassentamento de pavimentação em lajota de concreto, espessura 8 cm, com rejunte em areia</t>
  </si>
  <si>
    <t>Reassentamento de pavimentação em lajota de concreto, espessura 10 cm, com rejunte em areia</t>
  </si>
  <si>
    <t>Piso em ladrilho hidráulico várias cores 20 x 20 cm, assentado com argamassa colante industrializada</t>
  </si>
  <si>
    <t>Rejuntamento de piso em ladrilho hidráulico (20 x 20 x 1,8 cm) com argamassa industrializada para rejunte, juntas de 2 mm</t>
  </si>
  <si>
    <t>Piso em ladrilho hidráulico tipo rampa várias cores 30 x 30 cm, antiderrapante, assentado com argamassa mista</t>
  </si>
  <si>
    <t>Sarjeta ou sarjetão moldado no local, tipo PMSP em concreto com fck 20 MPa</t>
  </si>
  <si>
    <t>Sarjeta ou sarjetão moldado no local, tipo PMSP em concreto com fck 25 MPa</t>
  </si>
  <si>
    <t>Restauração de pavimento asfáltico com concreto betuminoso usinado quente - CBUQ</t>
  </si>
  <si>
    <t>Revestimento primário com pedra britada, compactação mínima de 95% do PN</t>
  </si>
  <si>
    <t>Abertura de caixa até 25 cm, inclui escavação, compactação, transporte e preparo do sub-leito</t>
  </si>
  <si>
    <t>Abertura e preparo de caixa até 40 cm, compactação do subleito mínimo de 95% do PN e transporte até o raio de 1 km</t>
  </si>
  <si>
    <t>Regularização e compactação mecanizada de superfície, sem controle do proctor normal</t>
  </si>
  <si>
    <t>Pintura de extintor de gás carbônico, pó químico seco, ou água pressurizada, com capacidade até 12 kg</t>
  </si>
  <si>
    <t>Pintura de extintor de gás carbônico, pó químico seco, ou água pressurizada, com capacidade acima de 12 kg até 20 kg</t>
  </si>
  <si>
    <t>Bloco autônomo de iluminação de emergência LED, com autonomia mínima de 3 horas, fluxo luminoso de 2.000 até 3.000 lúmens, equipado com 2 faróis</t>
  </si>
  <si>
    <t>Central de detecção e alarme de incêndio completa, autonomia de 1 hora para 12 laços, 220 V/12 V</t>
  </si>
  <si>
    <t>Central de iluminação de emergência, completa, autonomia 1 hora, para até 240 W</t>
  </si>
  <si>
    <t>Detector de gás liquefeito (GLP), gás natural (GN) ou derivados de metano</t>
  </si>
  <si>
    <t>Abrigo de hidrante de 1 1/2´ completo - inclusive mangueira de 30 m (2 x 15 m)</t>
  </si>
  <si>
    <t>Abrigo de hidrante de 2 1/2´ completo - inclusive mangueira de 30 m (2 x 15 m)</t>
  </si>
  <si>
    <t>Abrigo para registro de recalque tipo coluna, completo - inclusive tubulações e válvulas</t>
  </si>
  <si>
    <t>Válvula de governo completa com alarme VGA, corpo em ferro fundido, extremidades flangeadas e DN = 6´</t>
  </si>
  <si>
    <t>Abrigo duplo para hidrante/mangueira, com visor e suporte (embutir e externo)</t>
  </si>
  <si>
    <t>Fossa séptica câmara única com anéis pré-moldados em concreto, diâmetro externo de 1,50 m, altura útil de 1,50 m</t>
  </si>
  <si>
    <t>Fossa séptica câmara única com anéis pré-moldados em concreto, diâmetro externo de 2,50 m, altura útil de 2,50 m</t>
  </si>
  <si>
    <t>Fossa séptica câmara única com anéis pré-moldados em concreto, diâmetro externo de 2,50 m, altura útil de 4,00 m</t>
  </si>
  <si>
    <t>Filtro biológico anaeróbio com anéis pré-moldados de concreto diâmetro de 1,40 m - h= 2,00 m</t>
  </si>
  <si>
    <t>Filtro biológico anaeróbio com anéis pré-moldados de concreto diâmetro de 2,00 m - h= 2,00 m</t>
  </si>
  <si>
    <t>Filtro biológico anaeróbio com anéis pré-moldados de concreto diâmetro de 2,40 m - h= 2,00 m</t>
  </si>
  <si>
    <t>Filtro biológico anaeróbio com anéis pré-moldados de concreto diâmetro de 2,84 m - h= 2,50 m</t>
  </si>
  <si>
    <t>Chaminé para poço de visita tipo PMSP em alvenaria, diâmetro interno 70 cm - pescoço</t>
  </si>
  <si>
    <t>Canaleta com grelha abre-fecha, em alumínio, saída central ou vertical, largura 46mm</t>
  </si>
  <si>
    <t>Canaleta com grelha em alumínio, saída central / vertical, largura de 46 mm</t>
  </si>
  <si>
    <t>Captador pluvial em aço inoxidável e grelha em alumínio, com mecanismo anti-vórtice, DN= 50 mm</t>
  </si>
  <si>
    <t>Tampão em ferro fundido, diâmetro de 600 mm, classe B 125 (ruptura &gt; 125 kN)</t>
  </si>
  <si>
    <t>Tampão em ferro fundido de 300 x 300 mm, classe B 125 (ruptura &gt; 125 kN)</t>
  </si>
  <si>
    <t>Tampão em ferro fundido de 400 x 400 mm, classe B 125 (ruptura &gt; 125 kN)</t>
  </si>
  <si>
    <t>Tampão em ferro fundido de 500 x 500 mm, classe B 125 (ruptura &gt; 125 kN)</t>
  </si>
  <si>
    <t>Tampão em ferro fundido de 600 x 600 mm, classe B 125 (ruptura &gt; 125 kN)</t>
  </si>
  <si>
    <t>Tampão em ferro fundido com tampa articulada, de 400 x 600 mm, classe 15 (ruptura &gt; 1500 kg)</t>
  </si>
  <si>
    <t>Grelha com calha e cesto coletor para piso em aço inoxidável, largura de 15 cm</t>
  </si>
  <si>
    <t>Grelha com calha e cesto coletor para piso em aço inoxidável, largura de 20 cm</t>
  </si>
  <si>
    <t>Ralo seco em ferro fundido, 100 x 165 x 50 mm, com grelha metálica saída vertical</t>
  </si>
  <si>
    <t>Reservatório em concreto armado cilíndrico, vertical, bipartido, método construtivo em formas deslizantes, diâmetro interno de 3,50m a 4,00m, altura de 15,00m a 25,00m</t>
  </si>
  <si>
    <t>Reservatório em concreto armado cilíndrico, vertical, bipartido, método construtivo em formas deslizantes, diâmetro interno de 5,5m a 6,00m, altura de 25,00m a 30,00m</t>
  </si>
  <si>
    <t>Reservatório em polietileno de alta densidade (cisterna) com antioxidante e proteção contra raios ultravioleta (UV) - capacidade de 5.000 litros</t>
  </si>
  <si>
    <t>Reservatório em polietileno de alta densidade (cisterna) com antioxidante e proteção contra raios ultravioleta (UV) - capacidade de 10.000 litros</t>
  </si>
  <si>
    <t>Reservatório em polietileno com tampa de rosca - capacidade de 1.000 litros</t>
  </si>
  <si>
    <t>Reservatório em polietileno com tampa de rosca - capacidade de 500 litros</t>
  </si>
  <si>
    <t>Reservatório em polietileno com tampa de encaixar - capacidade de 2.000 litros</t>
  </si>
  <si>
    <t>Reservatório em polietileno com tampa de encaixar - capacidade de 3.000 litros</t>
  </si>
  <si>
    <t>Reservatório em polietileno com tampa de encaixar - capacidade de 5.000 litros</t>
  </si>
  <si>
    <t>Reservatório em polietileno com tampa de encaixar - capacidade de 10.000 litros</t>
  </si>
  <si>
    <t>Filtro ´Y´ em ferro fundido, classe 125 libras para vapor saturado, com extremidades rosqueáveis, DN= 2´</t>
  </si>
  <si>
    <t>Pigtail flexível, revestido com borracha sintética resistente, DN= 7/16´ comprimento até 1,00 m</t>
  </si>
  <si>
    <t>Regulador de primeiro estágio de alta pressão até 2 kgf/cm², vazão de 90 kg GLP/hora</t>
  </si>
  <si>
    <t>Regulador de primeiro estágio de alta pressão até 1,3 kgf/cm², vazão de 50 kg GLP/hora</t>
  </si>
  <si>
    <t>Regulador de segundo estágio para gás, uso industrial, vazão até 12 kg GLP/hora</t>
  </si>
  <si>
    <t>Ventosa de tríplice função em ferro dúctil flangeada, classe PN-10/16/25, DN= 50mm</t>
  </si>
  <si>
    <t>Válvula globo auto-operada hidraulicamente, comandada por solenóide, em ferro dúctil, classe PN-10, DN= 50mm</t>
  </si>
  <si>
    <t>Válvula globo auto-operada hidraulicamente, comandada por solenóide, em ferro dúctil, classe PN-10, DN= 100mm</t>
  </si>
  <si>
    <t>Pressostato diferencial ajustável, caixa à prova de água, unidade sensora em aço inoxidável 316, faixa de operação entre 1,4 a 14 bar, para fluídos corrosivos, DN=1/2´</t>
  </si>
  <si>
    <t>Manômetro com mostrador de 4´, escalas: 0-4 / 0-7 / 0-10 / 0-17 / 0-21 / 0-28 kg/cm²</t>
  </si>
  <si>
    <t>Pressostato diferencial ajustável mecânico, montagem inferior com diâmetro de 1/2" e/ou 1/4", faixa de operação até 16 bar</t>
  </si>
  <si>
    <t>Válvula globo em aço carbono forjado, classe 800 libras para vapor e classe 2000 libras para água, óleo e gás, DN= 3/4´</t>
  </si>
  <si>
    <t>Válvula globo em aço carbono forjado, classe 800 libras para vapor e classe 2000 libras para água, óleo e gás, DN= 1´</t>
  </si>
  <si>
    <t>Válvula globo em aço carbono forjado, classe 800 libras para vapor e classe 2000 libras para água, óleo e gás, DN= 2´</t>
  </si>
  <si>
    <t>Válvula de gaveta em ferro fundido, haste ascendente com flange, classe 125 libras, DN= 2´</t>
  </si>
  <si>
    <t>Válvula de retenção tipo portinhola simples em ferro fundido, flangeada, DN= 6´</t>
  </si>
  <si>
    <t>Válvula de segurança em ferro fundido rosqueada com pressão de ajuste 0,4 até 0,75kgf/cm², DN= 2´</t>
  </si>
  <si>
    <t>Válvula de segurança em ferro fundido rosqueada com pressão de ajuste 6,1 até 10,0kgf/cm², DN= 3/4´</t>
  </si>
  <si>
    <t>Visor de fluxo com janela simples, corpo em ferro fundido ou aço carbono, DN = 1´</t>
  </si>
  <si>
    <t>Válvula de governo (retenção e alarme) completa, corpo em ferro fundido, classe 125 libras, DN= 4´</t>
  </si>
  <si>
    <t>Válvula de gaveta em ferro fundido, haste ascendente com flange, classe 125 libras, DN= 4´</t>
  </si>
  <si>
    <t>Válvula de gaveta em ferro fundido, haste ascendente com flange, classe 125 libras, DN= 6´</t>
  </si>
  <si>
    <t>Válvula de retenção vertical em ferro fundido com flange, classe 125 libras, DN= 4´</t>
  </si>
  <si>
    <t>Válvula globo em bronze, classe 150 libras para vapor saturado e 300 libras para água, óleo e gás, DN= 3/4´</t>
  </si>
  <si>
    <t>Válvula globo em bronze, classe 150 libras para vapor saturado e 300 libras para água, óleo e gás, DN= 1´</t>
  </si>
  <si>
    <t>Válvula globo em bronze, classe 150 libras para vapor saturado e 300 libras para água, óleo e gás, DN= 1 1/2´</t>
  </si>
  <si>
    <t>Válvula globo em bronze, classe 150 libras para vapor saturado e 300 libras para água, óleo e gás, DN= 2´</t>
  </si>
  <si>
    <t>Válvula globo em bronze, classe 150 libras para vapor saturado e 300 libras para água, óleo e gás, DN= 2 1/2´</t>
  </si>
  <si>
    <t>Válvula globo em bronze, classe 150 libras para vapor saturado e 300 libras para água, óleo e gás, DN= 3´</t>
  </si>
  <si>
    <t>Válvula globo em bronze, classe 150 libras para vapor saturado e 300 libras para água, óleo e gás, DN= 4´</t>
  </si>
  <si>
    <t>Válvula de gaveta em bronze, haste não ascendente, classe 125 libras para vapor e classe 200 libras para água, óleo e gás, DN= 1´</t>
  </si>
  <si>
    <t>Válvula de gaveta em bronze, haste não ascendente, classe 125 libras para vapor e classe 200 libras para água, óleo e gás, DN= 3´</t>
  </si>
  <si>
    <t>Válvula redutora de pressão de ação direta em bronze, extremidade roscada, para água, ar, óleo e gás, PE= 200 psi e PS= 20 à 90 psi, DN= 1 1/4´</t>
  </si>
  <si>
    <t>Válvula globo em bronze, classe 125 libras para vapor e classe 200 libras para água, óleo e gás, DN= 2´</t>
  </si>
  <si>
    <t>Válvula de descarga com registro próprio, duplo acionamento limitador de fluxo, DN= 1 1/4´</t>
  </si>
  <si>
    <t>Válvula de acionamento hidromecânico para ducha, em latão cromado, DN= 3/4´</t>
  </si>
  <si>
    <t>Válvula de descarga com registro próprio, duplo acionamento limitador de fluxo, DN = 1 1/2´</t>
  </si>
  <si>
    <t>Registro regulador de vazão para torneira, misturador e bidê, em latão cromado com canopla, DN= 1/2´</t>
  </si>
  <si>
    <t>Válvula de esfera monobloco em latão, passagem plena, acionamento com alavanca, DN= 1/2´</t>
  </si>
  <si>
    <t>Válvula de esfera monobloco em latão, passagem plena, acionamento com alavanca, DN= 3/4´</t>
  </si>
  <si>
    <t>Válvula de esfera monobloco em latão, passagem plena, acionamento com alavanca, DN= 1´</t>
  </si>
  <si>
    <t>Válvula de esfera monobloco em latão, passagem plena, acionamento com alavanca, DN= 1.1/4´</t>
  </si>
  <si>
    <t>Válvula de esfera monobloco em latão, passagem plena, acionamento com alavanca, DN= 2´</t>
  </si>
  <si>
    <t>Válvula de esfera monobloco em latão, passagem plena, acionamento com alavanca, DN= 4´</t>
  </si>
  <si>
    <t>Registro de gaveta em latão fundido cromado com canopla, DN= 1/2´ - linha especial</t>
  </si>
  <si>
    <t>Registro de gaveta em latão fundido cromado com canopla, DN= 3/4´ - linha especial</t>
  </si>
  <si>
    <t>Registro de gaveta em latão fundido cromado com canopla, DN= 1´ - linha especial</t>
  </si>
  <si>
    <t>Registro de gaveta em latão fundido cromado com canopla, DN= 1 1/4´ - linha especial</t>
  </si>
  <si>
    <t>Registro de pressão em latão fundido cromado com canopla, DN= 1/2´ - linha especial</t>
  </si>
  <si>
    <t>Registro de pressão em latão fundido cromado com canopla, DN= 3/4´ - linha especial</t>
  </si>
  <si>
    <t>VALVULAS E APARELHOS DE MEDICAO E CONTROLE PARA LIQUIDOS E GASES</t>
  </si>
  <si>
    <t>Porta marco para grelha de 12x12 cm, em prolipropileno de alta resistência PP,  preto</t>
  </si>
  <si>
    <t>Tampa tê de inspeção oval, em polipropileno de alta resistência preto (PxB), DN=110mm</t>
  </si>
  <si>
    <t>Curva 87°30' em polipropileno de alta resistência - PP, preto, tipo PB, DN= 110mm</t>
  </si>
  <si>
    <t>Joelho 45° em polipropileno de alta resistência - PP, preto, tipo PB, DN= 63mm</t>
  </si>
  <si>
    <t>Joelho 45° em polipropileno de alta resistência - PP, preto, tipo PB, DN= 110mm</t>
  </si>
  <si>
    <t>Luva de Redução em polipropileno de alta resistência - PP, preto, tipo PB, DN= 50x40mm</t>
  </si>
  <si>
    <t>Luva de Redução em polipropileno de alta resistência - PP, preto, tipo PB, DN= 63x50mm</t>
  </si>
  <si>
    <t>Luva de Redução em polipropileno de alta resistência - PP, preto, tipo PB, DN= 110x63mm</t>
  </si>
  <si>
    <t>Tê 87°30' simples em polipropileno de alta resistência - PP, preto, tipo PB, DN= 50x50mm</t>
  </si>
  <si>
    <t>Tê 87°30' simples em polipropileno de alta resistência - PP, preto, tipo PB, DN= 63x63mm</t>
  </si>
  <si>
    <t>Tê 87°30' simples em polipropileno de alta resistência - PP, preto, tipo PB, DN= 110x110mm</t>
  </si>
  <si>
    <t>Tê 87°30' simples de redução em polipropileno de alta resistência - PP, preto, tipo PB, DN= 110x63mm</t>
  </si>
  <si>
    <t>Tê 87°30' de inspeção em polipropileno de alta resistência - PP, preto (PxB), DN 110mm</t>
  </si>
  <si>
    <t>Junção 45° simples em polipropileno de alta resistência - PP, preto, tipo PB, DN= 50x50mm</t>
  </si>
  <si>
    <t>Junção 45° simples em polipropileno de alta resistência - PP, preto, tipo PB, DN= 63x63mm</t>
  </si>
  <si>
    <t>Junção 45° simples em polipropileno de alta resistência - PP, preto, tipo PB, DN= 110x110mm</t>
  </si>
  <si>
    <t>Junção 45° simples de redução em polipropileno de alta resistência - PP, preto, tipo PB, DN= 63x50mm</t>
  </si>
  <si>
    <t>Junção 45° simples de redução em polipropileno de alta resistência - PP, preto, tipo PB, DN= 110x50mm</t>
  </si>
  <si>
    <t>Joelho 87°30' em polipropileno de alta resistência - PP, preto, tipo PB, DN= 40mm</t>
  </si>
  <si>
    <t>Joelho 87°30' em polipropileno de alta resistência - PP, preto, tipo PB, DN= 63mm</t>
  </si>
  <si>
    <t>Joelho 87°30' em polipropileno de alta resistência - PP, preto, tipo PB, DN= 110mm, com base de apoio</t>
  </si>
  <si>
    <t>Tubo de cobre sem costura, rígido, espessura 1/16" - diâmetro 3/8", inclusive conexões</t>
  </si>
  <si>
    <t>Tubo de cobre sem costura, rígido, espessura 1/16" - diâmetro 1/2", inclusive conexões</t>
  </si>
  <si>
    <t>Tubo de cobre sem costura, rígido, espessura 1/16" - diâmetro 5/8", inclusive conexões</t>
  </si>
  <si>
    <t>Tubo de cobre sem costura, rígido, espessura 1/16" - diâmetro 7/8", inclusive conexões</t>
  </si>
  <si>
    <t>Tubo de cobre sem costura, rígido, espessura 1/16" - diâmetro 1", inclusive conexões</t>
  </si>
  <si>
    <t>Tubo de cobre sem costura, rígido, espessura 1/16" - diâmetro 1.1/4", inclusive conexões</t>
  </si>
  <si>
    <t>Tubo de cobre sem costura, rígido, espessura 1/16" - diâmetro 1.3/8", inclusive conexões</t>
  </si>
  <si>
    <t>Tubo de cobre sem costura, rígido, espessura 1/16" - diâmetro 1.1/2", inclusive conexões</t>
  </si>
  <si>
    <t>Tubo de cobre sem costura, rígido, espessura 1/16" - diâmetro 1.5/8", inclusive conexões</t>
  </si>
  <si>
    <t>Tubo de cobre flexível, espessura 1/32" - diâmetro 3/16", inclusive conexões</t>
  </si>
  <si>
    <t>Tubo de cobre flexível, espessura 1/32" - diâmetro 1/4", inclusive conexões</t>
  </si>
  <si>
    <t>Tubo de cobre flexível, espessura 1/32" - diâmetro 5/16", inclusive conexões</t>
  </si>
  <si>
    <t>Tubo de cobre flexível, espessura 1/32" - diâmetro 3/8", inclusive conexões</t>
  </si>
  <si>
    <t>Tubo de cobre flexível, espessura 1/32" - diâmetro 1/2", inclusive conexões</t>
  </si>
  <si>
    <t>Tubo de cobre flexível, espessura 1/32" - diâmetro 5/8", inclusive conexões</t>
  </si>
  <si>
    <t>Tubo de cobre flexível, espessura 1/32" - diâmetro 3/4", inclusive conexões</t>
  </si>
  <si>
    <t>Junta de união em aço inoxidável para tubo em ferro fundido predial SMU, DN= 125 mm</t>
  </si>
  <si>
    <t>Junta de união em aço inoxidável para tubo em ferro fundido predial SMU, DN= 250 mm</t>
  </si>
  <si>
    <t>Junta de união em aço inoxidável para tubo em ferro fundido predial SMU, DN= 50 mm</t>
  </si>
  <si>
    <t>Junta de união em aço inoxidável para tubo em ferro fundido predial SMU, DN= 75 mm</t>
  </si>
  <si>
    <t>Junta de união em aço inoxidável para tubo em ferro fundido predial SMU, DN= 100 mm</t>
  </si>
  <si>
    <t>Junta de união em aço inoxidável para tubo em ferro fundido predial SMU, DN= 150 mm</t>
  </si>
  <si>
    <t>Junta de união em aço inoxidável para tubo em ferro fundido predial SMU, DN= 200 mm</t>
  </si>
  <si>
    <t>Conjunto de ancoragem para tubo em ferro fundido predial SMU, DN= 50 mm</t>
  </si>
  <si>
    <t>Tubo de aço carbono preto sem costura Schedule 40, DN= 1´ - inclusive conexões</t>
  </si>
  <si>
    <t>Tubo de aço carbono preto sem costura Schedule 40, DN= 1 1/4´ - inclusive conexões</t>
  </si>
  <si>
    <t>Tubo de aço carbono preto sem costura Schedule 40, DN= 1 1/2´ - inclusive conexões</t>
  </si>
  <si>
    <t>Tubo de aço carbono preto sem costura Schedule 40, DN= 2´ - inclusive conexões</t>
  </si>
  <si>
    <t>Tubo de aço carbono preto sem costura Schedule 40, DN= 2 1/2´ - inclusive conexões</t>
  </si>
  <si>
    <t>Tubo de aço carbono preto sem costura Schedule 40, DN= 3´ - inclusive conexões</t>
  </si>
  <si>
    <t>Tubo de aço carbono preto sem costura Schedule 40, DN= 4´ - inclusive conexões</t>
  </si>
  <si>
    <t>Tubo de aço carbono preto sem costura Schedule 40, DN= 5´ - inclusive conexões</t>
  </si>
  <si>
    <t>Tubo de aço carbono preto sem costura Schedule 40, DN= 8´ - inclusive conexões</t>
  </si>
  <si>
    <t>Tubo de aço carbono preto com costura Schedule 40, DN= 10´ - inclusive conexões</t>
  </si>
  <si>
    <t>Tubo de aço carbono preto com costura Schedule 40, DN= 12´ - inclusive conexões</t>
  </si>
  <si>
    <t>Te em ferro fundido, com flanges, classe PN-10, DN= 80mm, com derivação de 80mm</t>
  </si>
  <si>
    <t>Te em ferro fundido, com flanges, classe PN-10, DN= 100mm, com derivações de 80 até 100mm</t>
  </si>
  <si>
    <t>Tubo em ferro fundido com ponta e ponta TCLA - DN= 80mm, sem juntas e conexões</t>
  </si>
  <si>
    <t>Tubo em ferro fundido com ponta e ponta TCLA - DN= 100mm, sem juntas e conexões</t>
  </si>
  <si>
    <t>Tubo em ferro fundido com ponta e ponta TCLA - DN= 150mm, sem juntas e conexões</t>
  </si>
  <si>
    <t>Tubo em ferro fundido com ponta e ponta TCLA - DN= 200mm, sem juntas e conexões</t>
  </si>
  <si>
    <t>Tubo em ferro fundido com ponta e ponta TCLA - DN= 250mm, sem juntas e conexões</t>
  </si>
  <si>
    <t>Tubo em ferro fundido com ponta e ponta TCLA - DN= 300mm, sem juntas e conexões</t>
  </si>
  <si>
    <t>Tubo de ferro fundido classe K-7 com junta elástica, DN= 150mm, inclusive conexões</t>
  </si>
  <si>
    <t>Tubo de ferro fundido classe K-7 com junta elástica, DN= 200mm, inclusive conexões</t>
  </si>
  <si>
    <t>Tubo de ferro fundido classe K-7 com junta elástica, DN= 250mm, inclusive conexões</t>
  </si>
  <si>
    <t>Tubo de ferro fundido classe K-7 com junta elástica, DN= 350mm, inclusive conexões</t>
  </si>
  <si>
    <t>Tubo de ferro fundido classe k-9 com junta elástica, DN= 80mm, inclusive conexões</t>
  </si>
  <si>
    <t>Tubo de ferro fundido classe K-9 com junta elástica, DN= 100mm, inclusive conexões</t>
  </si>
  <si>
    <t>Tubo de ferro fundido classe K-9 com junta elástica, DN= 150mm, inclusive conexões</t>
  </si>
  <si>
    <t>Tubo de ferro fundido classe K-9 com junta elástica, DN= 200mm, inclusive conexões</t>
  </si>
  <si>
    <t>Tubo de ferro fundido classe k-9 com junta elástica, DN= 250mm, inclusive conexões</t>
  </si>
  <si>
    <t>Tubo de ferro fundido classe K-9 com junta elástica, DN= 300mm, inclusive conexões</t>
  </si>
  <si>
    <t>Tubo de ferro fundido classe k-9 com junta elástica, DN= 350mm, inclusive conexões</t>
  </si>
  <si>
    <t>Tubo em polietileno de alta densidade DE=200 mm - PN-10, inclusive conexões</t>
  </si>
  <si>
    <t>Tubo em polietileno de alta densidade DE=225 mm - PN-10, inclusive conexões</t>
  </si>
  <si>
    <t>Tubo em polietileno de alta densidade corrugado perfurado, DN= 2 1/2´, inclusive conexões</t>
  </si>
  <si>
    <t>Tubo em polietileno de alta densidade corrugado perfurado, DN= 3´, inclusive conexões</t>
  </si>
  <si>
    <t>Tubo em polietileno de alta densidade corrugado perfurado, DN= 4´, inclusive conexões</t>
  </si>
  <si>
    <t>Tubo em polietileno de alta densidade corrugado perfurado, DN= 6´, inclusive conexões</t>
  </si>
  <si>
    <t>Tubo em polietileno de alta densidade corrugado perfurado, DN= 8´, inclusive conexões</t>
  </si>
  <si>
    <t>Te sanitário 87° 30´ em ferro fundido, linha predial tradicional, DN= 50 x 50 mm</t>
  </si>
  <si>
    <t>Te sanitário 87° 30´ em ferro fundido, linha predial tradicional, DN= 75 x 50 mm</t>
  </si>
  <si>
    <t>Te sanitário 87° 30´ em ferro fundido, linha predial tradicional, DN= 75 x 75 mm</t>
  </si>
  <si>
    <t>Te sanitário 87° 30´ em ferro fundido, linha predial tradicional, DN= 100 x 50 mm</t>
  </si>
  <si>
    <t>Te sanitário 87° 30´ em ferro fundido, linha predial tradicional, DN= 100 x 75 mm</t>
  </si>
  <si>
    <t>Te sanitário 87° 30´ em ferro fundido, linha predial tradicional, DN= 100 x 100 mm</t>
  </si>
  <si>
    <t>Bucha de redução em ferro fundido, linha predial tradicional, DN= 75 x 50 mm</t>
  </si>
  <si>
    <t>Bucha de redução em ferro fundido, linha predial tradicional, DN= 100 x 75 mm</t>
  </si>
  <si>
    <t>Bucha de redução em ferro fundido, linha predial tradicional, DN= 150 x 100 mm</t>
  </si>
  <si>
    <t>Luva bolsa e bolsa em ferro fundido, linha predial tradicional, DN= 100 mm</t>
  </si>
  <si>
    <t>Conexoes e acessorios em ferro fundido, predial e tradicional, esgoto e pluvial</t>
  </si>
  <si>
    <t>Tubo galvanizado sem costura schedule 40, DN= 1 1/4´, inclusive conexões</t>
  </si>
  <si>
    <t>Tubo galvanizado sem costura schedule 40, DN= 1 1/2´, inclusive conexões</t>
  </si>
  <si>
    <t>Tubo galvanizado sem costura schedule 40, DN= 2 1/2´, inclusive conexões</t>
  </si>
  <si>
    <t>Tubulacao em PVC rigido com junta elastica - aducao e distribuicao de agua</t>
  </si>
  <si>
    <t>Tubo de PVC rígido tipo PBA classe 15, DN= 75mm, (DE= 85mm), inclusive conexões</t>
  </si>
  <si>
    <t>Tubo de PVC rígido tipo PBA classe 15, DN= 100mm, (DE= 110mm), inclusive conexões</t>
  </si>
  <si>
    <t>Tubo de PVC rígido DEFoFo, DN= 150mm (DE= 170mm), inclusive conexões</t>
  </si>
  <si>
    <t>Tubo de PVC rígido DEFoFo, DN= 200mm (DE= 222mm), inclusive conexões</t>
  </si>
  <si>
    <t>Tubo de PVC rígido DEFoFo, DN= 250mm (DE= 274mm), inclusive conexões</t>
  </si>
  <si>
    <t>Tubo de PVC rígido DEFoFo, DN= 300mm (DE= 326mm), inclusive conexões</t>
  </si>
  <si>
    <t>Tubo PVC rígido, tipo Coletor Esgoto, junta elástica, DN= 100 mm, inclusive conexões</t>
  </si>
  <si>
    <t>Tubo PVC rígido, tipo Coletor Esgoto, junta elástica, DN= 150 mm, inclusive conexões</t>
  </si>
  <si>
    <t>Tubo PVC rígido, tipo Coletor Esgoto, junta elástica, DN= 200 mm, inclusive conexões</t>
  </si>
  <si>
    <t>Tubo PVC rígido, tipo Coletor Esgoto, junta elástica, DN= 300 mm, inclusive conexões</t>
  </si>
  <si>
    <t>Tubo PVC rígido, tipo Coletor Esgoto, junta elástica, DN= 400 mm, inclusive conexões</t>
  </si>
  <si>
    <t>Tubo de PVC rígido branco, pontas lisas, soldável, linha esgoto série normal, DN= 40 mm, inclusive conexões</t>
  </si>
  <si>
    <t>Tubo de PVC rígido branco PxB com virola e anel de borracha, linha esgoto série normal, DN= 50 mm, inclusive conexões</t>
  </si>
  <si>
    <t>Tubo de PVC rígido branco PxB com virola e anel de borracha, linha esgoto série normal, DN= 75 mm, inclusive conexões</t>
  </si>
  <si>
    <t>Tubo de PVC rígido branco PxB com virola e anel de borracha, linha esgoto série normal, DN= 100 mm, inclusive conexões</t>
  </si>
  <si>
    <t>Tubo de PVC rígido PxB com virola e anel de borracha, linha esgoto série reforçada ´R´, DN= 50 mm, inclusive conexões</t>
  </si>
  <si>
    <t>Tubo de PVC rígido PxB com virola e anel de borracha, linha esgoto série reforçada ´R´, DN= 75 mm, inclusive conexões</t>
  </si>
  <si>
    <t>Tubo de PVC rígido PxB com virola e anel de borracha, linha esgoto série reforçada ´R´, DN= 100 mm, inclusive conexões</t>
  </si>
  <si>
    <t>Tubo de PVC rígido PxB com virola e anel de borracha, linha esgoto série reforçada ´R´. DN= 150 mm, inclusive conexões</t>
  </si>
  <si>
    <t>Tubo de PVC rígido, pontas lisas, soldável, linha esgoto série reforçada ´R´, DN= 40 mm, inclusive conexões</t>
  </si>
  <si>
    <t>Tubo de PVC rígido soldável marrom, DN= 20 mm, (1/2´), inclusive conexões</t>
  </si>
  <si>
    <t>Tubo de PVC rígido soldável marrom, DN= 25 mm, (3/4´), inclusive conexões</t>
  </si>
  <si>
    <t>Tubo de PVC rígido soldável marrom, DN= 32 mm, (1´), inclusive conexões</t>
  </si>
  <si>
    <t>Tubo de PVC rígido soldável marrom, DN= 40 mm, (1 1/4´), inclusive conexões</t>
  </si>
  <si>
    <t>Tubo de PVC rígido soldável marrom, DN= 60 mm, (2´), inclusive conexões</t>
  </si>
  <si>
    <t>Tubo de PVC rígido soldável marrom, DN= 75 mm, (2 1/2´), inclusive conexões</t>
  </si>
  <si>
    <t>Tubo de PVC rígido soldável marrom, DN= 110 mm, (4´), inclusive conexões</t>
  </si>
  <si>
    <t>Arejador com articulador em ABS cromado para torneira padrão, completo</t>
  </si>
  <si>
    <t>Válvula para cuba de laboratório, com nuca giratória e bico escalonado para mangueira</t>
  </si>
  <si>
    <t>Válvula dupla para bancada de laboratório, uso em GLP, com bico para mangueira - diâmetro de 1/4´ a 1/2´</t>
  </si>
  <si>
    <t>Aparelho misturador de mesa para pia com bica móvel, acabamento cromado</t>
  </si>
  <si>
    <t>Torneira curta sem rosca para uso geral, em latão fundido sem acabamento, DN= 3/4´</t>
  </si>
  <si>
    <t>Torneira de parede para pia com bica móvel e arejador, em latão fundido cromado</t>
  </si>
  <si>
    <t>Aparelho misturador de parede, para pia, com bica móvel, acabamento cromado</t>
  </si>
  <si>
    <t>Torneira de mesa para pia com bica móvel e arejador em latão fundido cromado</t>
  </si>
  <si>
    <t>Torneira de acionamento restrito em latão cromado, DN= 1/2´ com adaptador para 3/4´</t>
  </si>
  <si>
    <t>Torneira misturador clínica de mesa com arejador articulado, acionamento cotovelo</t>
  </si>
  <si>
    <t>Torneira curta com rosca para uso geral, em latão fundido sem acabamento, DN= 1/2´</t>
  </si>
  <si>
    <t>Tampo/bancada em granito, com frontão, espessura de 2 cm, acabamento polido</t>
  </si>
  <si>
    <t>Tampo/bancada em concreto armado, revestido em aço inoxidável fosco polido</t>
  </si>
  <si>
    <t>Dispenser toalheiro em ABS e policarbonato para bobina de 20 cm x 200 m, com alavanca</t>
  </si>
  <si>
    <t>Dispenser toalheiro metálico esmaltado para bobina de 25cm x 50m, sem alavanca</t>
  </si>
  <si>
    <t>Caixa de passagem para condicionamento de ar tipo Split, com saída de dreno único na vertical - 39 x 22 x 6 cm</t>
  </si>
  <si>
    <t>Conjunto motor-bomba submersível vertical para esgoto, Q= 40 m³/h, Hman= 40 mca, diâmetro de sólidos até 50 mm</t>
  </si>
  <si>
    <t>Conjunto motor-bomba submersível vertical para esgoto, Q= 9,1 a 113,6m³/h, Hman= 20 a 15 mca, potência 10 cv</t>
  </si>
  <si>
    <t>Conjunto motor-bomba submersível vertical para esgoto, Q= 3,4 a 86,3 m³/h, Hman= 14 a 5 mca, potência 5 cv</t>
  </si>
  <si>
    <t>Conjunto motor-bomba submersível vertical para águas residuais, Q= 8 a 45 m³/h, Hman= 10,5 a 3,5 mca, potência 1,5 cv</t>
  </si>
  <si>
    <t>Conjunto motor-bomba submersível para poço profundo de 6´, Q= 10 a 20m³/h, Hman= 80 a 48 mca, até 6 HP</t>
  </si>
  <si>
    <t>Conjunto motor-bomba submersível para poço profundo de 6´, Q= 10 a 20m³/h, Hman= 108 a 64,5 mca, 8 HP</t>
  </si>
  <si>
    <t>Conjunto motor-bomba submersível para poço profundo de 6´, Q= 10 a 20m³/h, Hman= 274 a 170 mca, 20 HP</t>
  </si>
  <si>
    <t>Conjunto motor-bomba submersível para poço profundo de 6´, Q= 20 a 34m³/h, Hman= 56,5 a 32 mca, até 8 HP</t>
  </si>
  <si>
    <t>Conjunto motor-bomba submersível para poço profundo de 6´, Q= 20 a 34m³/h, Hman= 92,5 a 53 mca, 12,5 HP</t>
  </si>
  <si>
    <t>Conjunto motor-bomba submersível para poço profundo de 6´, Q= 20 a 34m³/h, Hman= 152 a 88 mca, 20 HP</t>
  </si>
  <si>
    <t>Conjunto motor-bomba submersível vertical para esgoto, Q= 4,6 a 57,2 m³/h, Hman= 13 a 4 mca, potência 2 a 3,5 cv, diâmetro de sólidos até 50mm</t>
  </si>
  <si>
    <t>Conjunto motor-bomba submersível vertical para águas residuais, Q= 2 a16 m³/h, Hman= 12 a 2 mca, potência de 0,5 cv</t>
  </si>
  <si>
    <t>Conjunto motor-bomba submersível vertical para águas residuais, Q= 3 a 20 m³/h, Hman= 13 a 5 mca, potência de 1 cv</t>
  </si>
  <si>
    <t>Conjunto motor-bomba (centrífuga) 5 cv, monoestágio, Hman= 24 a 33 mca, Q= 41,6 a 35,2 m³/h</t>
  </si>
  <si>
    <t>Conjunto motor-bomba (centrífuga) 30 cv, monoestágio, Hman= 20 a 50 mca, Q= 197 a 112 m³/h</t>
  </si>
  <si>
    <t>Conjunto motor-bomba (centrífuga) 1,5 cv, multiestágio, Hman= 20 a 35 mca, Q= 7,1 a 4,5 m³/h</t>
  </si>
  <si>
    <t>Conjunto motor-bomba (centrífuga) 3 cv, multiestágio, Hman= 30 a 45 mca, Q= 12,4 a 8,4 m³/h</t>
  </si>
  <si>
    <t>Conjunto motor-bomba (centrífuga) 7,5 cv, multiestágio, Hman= 30 a 80 mca, Q= 21,6 a 12,0 m³/h</t>
  </si>
  <si>
    <t>Conjunto motor-bomba (centrífuga) 5 cv, multiestágio, Hman= 25 a 50 mca, Q= 21,0 a 13,3 m³/h</t>
  </si>
  <si>
    <t>Conjunto motor-bomba (centrífuga), 0,5 cv, monoestágio, Hman= 10 a 20 mca, Q= 7,5 a 1,5 m³/h</t>
  </si>
  <si>
    <t>Conjunto motor-bomba (centrífuga) 0,5 cv, monoestágio, trifásico, Hman= 9 a 21 mca, Q= 8,3 a 2,0 m³/h</t>
  </si>
  <si>
    <t>Conjunto motor-bomba (centrífuga) 60 cv, monoestágio, Hman= 90 a 125 mca, Q= 115 a 50 m³/h</t>
  </si>
  <si>
    <t>Condensador para sistema VRF de ar condicionado, capacidade de 8 TR a 10 TR</t>
  </si>
  <si>
    <t>Condensador para sistema VRF de ar condicionado, capacidade de 11 TR a 13 TR</t>
  </si>
  <si>
    <t>Condensador para sistema VRF de ar condicionado, capacidade de 14 TR a 16 TR</t>
  </si>
  <si>
    <t>Evaporador para sistema VRF de ar condicionado, tipo parede, capacidade de 1 TR</t>
  </si>
  <si>
    <t>Evaporador para sistema VRF de ar condicionado, tipo parede, capacidade de 2 TR</t>
  </si>
  <si>
    <t>Evaporador para sistema VRF de ar condicionado, tipo parede, capacidade de 3 TR</t>
  </si>
  <si>
    <t>Evaporador para sistema VRF de ar condicionado, tipo piso teto, capacidade de 2 TR</t>
  </si>
  <si>
    <t>Evaporador para sistema VRF de ar condicionado, tipo piso teto, capacidade de 3 TR</t>
  </si>
  <si>
    <t>Evaporador para sistema VRF de ar condicionado, tipo cassete, capacidade de 1 TR</t>
  </si>
  <si>
    <t>Evaporador para sistema VRF de ar condicionado, tipo cassete, capacidade de 2 TR</t>
  </si>
  <si>
    <t>Evaporador para sistema VRF de ar condicionado, tipo cassete, capacidade de 3 TR</t>
  </si>
  <si>
    <t>Evaporador para sistema VRF de ar condicionado, tipo cassete, capacidade de 4 TR</t>
  </si>
  <si>
    <t>Ar condicionado a frio, tipo split piso teto com capacidade de 48.000 BTU/h</t>
  </si>
  <si>
    <t>Ar condicionado a frio, tipo split cassete com capacidade de 18.000 BTU/h</t>
  </si>
  <si>
    <t>Ar condicionado a frio, tipo split cassete com capacidade de 24.000 BTU/h</t>
  </si>
  <si>
    <t>Ar condicionado a frio, tipo split cassete com capacidade de 36.000 BTU/h</t>
  </si>
  <si>
    <t>Ar condicionado a frio, tipo split piso teto com capacidade de 24.000 BTU/h</t>
  </si>
  <si>
    <t>Insuflador de ar compacto, para renovação de ar em ambientes, vazão máxima 93 m³/h</t>
  </si>
  <si>
    <t>Aquecedor de passagem elétrico individual, baixa pressão - 5.000 W / 6.400 W</t>
  </si>
  <si>
    <t>Sistema de aquecimento de passagem a gás com sistema misturador para abastecimento de até 08 duchas</t>
  </si>
  <si>
    <t>Coletor em alumínio para sistema de aquecimento solar com área coletora até 1,60 m²</t>
  </si>
  <si>
    <t>Coletor em alumínio para sistema de aquecimento solar com área coletora até 2,00 m²</t>
  </si>
  <si>
    <t>Reservatório térmico horizontal em aço inoxidável AISI 304, capacidade de 500 litros</t>
  </si>
  <si>
    <t>Purificador de pressão elétrico em chapa eletrozincado pré-pintada e tampo em aço inoxidável, tipo coluna, capacidade de refrigeração de 2 l/h - simples</t>
  </si>
  <si>
    <t>Purificador de pressão elétrico em chapa eletrozincado pré-pintada e tampo em aço inoxidável, tipo coluna, capacidade de refrigeração de 2 l/h - conjugado</t>
  </si>
  <si>
    <t>Chuveiro lava-olhos, acionamento manual, tubulação em ferro galvanizado com pintura epóxi cor verde</t>
  </si>
  <si>
    <t>Solda exotérmica conexão cabo-cabo horizontal em X, bitola do cabo de 16-16mm² a 35-35mm²</t>
  </si>
  <si>
    <t>Solda exotérmica conexão cabo-cabo horizontal em X, bitola do cabo de 50-25mm² a 95-50mm²</t>
  </si>
  <si>
    <t>Solda exotérmica conexão cabo-cabo horizontal em X sobreposto, bitola do cabo de 35-35mm² a 50-35mm²</t>
  </si>
  <si>
    <t>Solda exotérmica conexão cabo-cabo horizontal em X sobreposto, bitola do cabo de 50-50mm² a 95-50mm²</t>
  </si>
  <si>
    <t>Solda exotérmica conexão cabo-cabo horizontal em T, bitola do cabo de 16-16mm² a 50-35mm², 70-35mm² e 95-35mm²</t>
  </si>
  <si>
    <t>Solda exotérmica conexão cabo-cabo horizontal em T, bitola do cabo de 50-50mm² a 95-50mm²</t>
  </si>
  <si>
    <t>Solda exotérmica conexão cabo-haste em X sobreposto, bitola do cabo de 35mm² a 50mm² para haste de 5/8" e 3/4"</t>
  </si>
  <si>
    <t>Solda exotérmica conexão cabo-haste em T, bitola do cabo de 35mm² para haste de 5/8" e 3/4"</t>
  </si>
  <si>
    <t>Solda exotérmica conexão cabo-haste na lateral, bitola do cabo de 25mm² a 70mm² para haste de 5/8" e 3/4"</t>
  </si>
  <si>
    <t>Solda exotérmica conexão cabo-haste no topo, bitola do cabo de 25mm² a 35mm² para haste de 5/8"</t>
  </si>
  <si>
    <t>Solda exotérmica conexão cabo-haste no topo, bitola do cabo de 50mm² a 95mm² para haste de 5/8" e 3/4"</t>
  </si>
  <si>
    <t>Solda exotérmica conexão cabo-ferro de construção com cabo paralelo, bitola do cabo de 35mm² para haste de 5/8" e 3/4"</t>
  </si>
  <si>
    <t>Solda exotérmica conexão cabo-superfície de aço, bitola do cabo de 16mm² a 35mm²</t>
  </si>
  <si>
    <t>Solda exotérmica conexão cabo-superfície de aço, bitola do cabo de 50mm² a 95mm²</t>
  </si>
  <si>
    <t>Malha fechada pré-fabricada em fio de cobre de 16mm e mesch 30 x 30cm para aterramento</t>
  </si>
  <si>
    <t>Barra condutora chata em alumínio de 3/4´ x 1/4´, inclusive acessórios de fixação</t>
  </si>
  <si>
    <t>Suporte para fixação de terminal aéreo e/ou de cabo de cobre nu, com base plana</t>
  </si>
  <si>
    <t>Caixa de inspeção do terra cilíndrica em PVC rígido, diâmetro de 300 mm - h= 250 mm</t>
  </si>
  <si>
    <t>Caixa de inspeção do terra cilíndrica em PVC rígido, diâmetro de 300 mm - h= 400 mm</t>
  </si>
  <si>
    <t>Caixa de inspeção do terra cilíndrica em PVC rígido, diâmetro de 300 mm - h= 600 mm</t>
  </si>
  <si>
    <t>Barra condutora chata em cobre de 3/4´ x 3/16´, inclusive acessórios de fixação</t>
  </si>
  <si>
    <t>Caixa de equalização, de embutir, em aço com barramento, de 400 x 400 mm e tampa</t>
  </si>
  <si>
    <t>Caixa de equalização, de embutir, em aço com barramento, de 200 x 200 mm e tampa</t>
  </si>
  <si>
    <t>Suporte para fixação de terminal aéreo e/ou de cabo de cobre nu, com base ondulada</t>
  </si>
  <si>
    <t>Barra condutora chata em alumínio de 7/8´ x 1/8´, inclusive acessórios de fixação</t>
  </si>
  <si>
    <t>Braçadeira para fixação do aparelho sinalizador para mastro de diâmetro 2´</t>
  </si>
  <si>
    <t>Isolador galvanizado para mastro de diâmetro 2´, reforçado com 1 descida</t>
  </si>
  <si>
    <t>Isolador galvanizado para mastro de diâmetro 2´, reforçado com 2 descidas</t>
  </si>
  <si>
    <t>Captor tipo terminal aéreo, h= 250 mm, diâmetro de 3/8´ galvanizado a fogo</t>
  </si>
  <si>
    <t>Captor tipo terminal aéreo, h= 600 mm, diâmetro de 3/8´ galvanizado a fogo</t>
  </si>
  <si>
    <t>Captor tipo Franklin, h= 300 mm, 4 pontos, 2 descidas, acabamento cromado</t>
  </si>
  <si>
    <t>Captor tipo Franklin, h= 300 mm, 4 pontos, 1 descida, acabamento cromado</t>
  </si>
  <si>
    <t>Recolocação de aparelhos de iluminação ou projetores fixos em teto, piso ou parede</t>
  </si>
  <si>
    <t>Plafon plástico e/ou PVC para acabamento de ponto de luz, com soquete E-27 para lâmpada fluorescente compacta</t>
  </si>
  <si>
    <t>Luminária redonda de embutir, com foco orientável e acessório antiofuscante, para 1 lâmpada dicroica de 50 W</t>
  </si>
  <si>
    <t>Luminária quadrada de embutir tipo calha aberta, com refletor e aleta parabólicas em alumínio de alto brilho, para 4 lâmpadas fluorescentes de 14 W/16 W/18 W</t>
  </si>
  <si>
    <t>Luminária blindada de sobrepor ou pendente em calha fechada, para 2 lâmpadas fluorescentes de 32 W/36 W/40 W</t>
  </si>
  <si>
    <t>Luminária blindada oval de sobrepor ou arandela, para lâmpada fluorescentes compacta</t>
  </si>
  <si>
    <t>Luminária retangular de sobrepor tipo calha aberta, para 2 lâmpadas fluorescentes tubulares de 32 W</t>
  </si>
  <si>
    <t>Luminária quadrada de embutir tipo calha aberta com aletas planas, para 2 lâmpadas fluorescentes compactas de 18 W/26 W</t>
  </si>
  <si>
    <t>Luminária retangular fechada para iluminação externa em poste, tipo pétala grande</t>
  </si>
  <si>
    <t>Luminária retangular fechada para iluminação externa em poste, tipo pétala pequena</t>
  </si>
  <si>
    <t>Projetor retangular fechado, com alojamento para reator, para lâmpada vapor metálico ou vapor de sódio de 150 W a 400 W</t>
  </si>
  <si>
    <t>Projetor retangular fechado, para lâmpada vapor de sódio de 1.000 W ou vapor metálico de 2.000 W</t>
  </si>
  <si>
    <t>Projetor retangular fechado, para lâmpada vapor metálico ou vapor de sódio de 250 W/400 W</t>
  </si>
  <si>
    <t>Projetor cônico fechado, para lâmpadas vapor metálico, vapor de sódio de 250 W/400 W ou mista de 250 W/500 W</t>
  </si>
  <si>
    <t>Poste telecônico curvo em aço SAE 1010/1020 galvanizado a fogo, altura de 8,00 m</t>
  </si>
  <si>
    <t>Poste telecônico reto em aço SAE 1010/1020 galvanizado a fogo, altura de 10,00 m</t>
  </si>
  <si>
    <t>Poste telecônico reto em aço SAE 1010/1020 galvanizado a fogo, altura de 8,00 m</t>
  </si>
  <si>
    <t>Poste telecônico em aço SAE 1010/1020 galvanizado a fogo, com espera para uma luminária, altura de 3,00 m</t>
  </si>
  <si>
    <t>Poste telecônico em aço SAE 1010/1020 galvanizado a fogo, com espera para duas luminárias, altura de 3,00 m</t>
  </si>
  <si>
    <t>Poste telecônico reto em aço SAE 1010/1020 galvanizado a fogo, altura de 6,00 m</t>
  </si>
  <si>
    <t>Poste telecônico reto em aço SAE 1010/1020 galvanizado a fogo, com base, altura de 7,00 m</t>
  </si>
  <si>
    <t>Poste telecônico reto em aço SAE 1010/1020 galvanizado a fogo, altura de 4,00 m</t>
  </si>
  <si>
    <t>Reator eletrônico de alto fator de potência com partida instantânea, para uma lâmpada fluorescente compacta "2U", base G24q-3, 26 W - 220 V</t>
  </si>
  <si>
    <t>Reator eletromagnético de alto fator de potência, para lâmpada vapor metálico 150 W / 220 V</t>
  </si>
  <si>
    <t>Reator eletromagnético de alto fator de potência, para lâmpada vapor metálico 250 W / 220 V</t>
  </si>
  <si>
    <t>Reator eletromagnético de alto fator de potência, para lâmpada vapor de sódio 250 W / 220 V</t>
  </si>
  <si>
    <t>Reator eletromagnético de alto fator de potência, para lâmpada vapor de sódio 150 W / 220 V</t>
  </si>
  <si>
    <t>Reator eletromagnético de alto fator de potência, para lâmpada vapor de sódio 1000 W / 220 V</t>
  </si>
  <si>
    <t>Lâmpada fluorescente tubular, base bipino bilateral de 32 W, com camada trifósforo</t>
  </si>
  <si>
    <t>Lâmpada fluorescente compacta eletrônica "3U", base E27 de 20 W - 110 ou 220 V</t>
  </si>
  <si>
    <t>Lâmpada fluorescente compacta eletrônica "3U", base E27 de 25 W - 110 ou 220 V</t>
  </si>
  <si>
    <t>Trilho eletrificado de alimentação com 1 circuito, em alumínio com pintura na cor branco, inclusive acessórios</t>
  </si>
  <si>
    <t>Voltímetro de ferro móvel de 96 x 96 mm, escalas variáveis de 0/150 V, 0/250 V, 0/300 V, 0/500 V e 0/600 V</t>
  </si>
  <si>
    <t>Amperímetro de ferro móvel de 96 x 96 mm, para ligação em transformador de corrente, escala fixa de 0A/50 A até 0A/2 kA</t>
  </si>
  <si>
    <t>Relé bimetálico de sobrecarga para acoplamento direto, faixas de ajuste de 9/12 A</t>
  </si>
  <si>
    <t>Relé bimetálico de sobrecarga para acoplamento direto, faixas de ajuste de 20/32 A até 50/63 A</t>
  </si>
  <si>
    <t>Relé bimetálico de sobrecarga para acoplamento direto, faixas de ajuste 0,4/0,63 A até 16/25 A</t>
  </si>
  <si>
    <t>Relé supervisor trifásico contra falta de fase, inversão de fase e mínima tensão</t>
  </si>
  <si>
    <t>Relé de sobrecarga eletrônico para acoplamento direto, faixa de ajuste de 55 A até 250 A</t>
  </si>
  <si>
    <t>Sensor de presença infravermelho passivo e microondas, alcance de 12 m - sem fio</t>
  </si>
  <si>
    <t>Caixa de passagem em chapa, com tampa parafusada, 300 x 300 x 120 mm</t>
  </si>
  <si>
    <t>Caixa de passagem em chapa, com tampa parafusada, 400 x 400 x 150 mm</t>
  </si>
  <si>
    <t>Caixa de passagem em chapa, com tampa parafusada, 500 x 500 x 150 mm</t>
  </si>
  <si>
    <t>Caixa em alumínio fundido à prova de tempo, umidade, gases, vapores e pó, 150 x 150 x 150 mm</t>
  </si>
  <si>
    <t>Caixa em alumínio fundido à prova de tempo, umidade, gases, vapores e pó, 200 x 200 x 200 mm</t>
  </si>
  <si>
    <t>Caixa em alumínio fundido à prova de tempo, umidade, gases, vapores e pó, 240 x 240 x 150 mm</t>
  </si>
  <si>
    <t>Caixa em alumínio fundido à prova de tempo, umidade, gases, vapores e pó, 445 x 350 x 220 mm</t>
  </si>
  <si>
    <t>DISTRIBUICAO DE FORCA E COMANDO DE ENERGIA ELETRICA E TELEFONIA</t>
  </si>
  <si>
    <t>Cabo de cobre flexivel, isolamento 0,6/1kV - isolacao HEPR 90° C - baixa emissao fumaca e gases</t>
  </si>
  <si>
    <t>Cabo de cobre flexível de 1,5 mm², isolamento 0,6/1 kV - isolação HEPR 90°C - baixa emissão de fumaça e gases</t>
  </si>
  <si>
    <t>Cabo de cobre flexível de 2,5 mm², isolamento 0,6/1 kV - isolação HEPR 90°C - baixa emissão de fumaça e gases</t>
  </si>
  <si>
    <t>Cabo de cobre flexível de 4 mm², isolamento 0,6/1 kV -  isolação HEPR 90°C - baixa emissão de fumaça e gases</t>
  </si>
  <si>
    <t>Cabo de cobre flexível de 6 mm², isolamento 0,6/1 kV - isolação HEPR 90°C - baixa emissão de fumaça e gases</t>
  </si>
  <si>
    <t>Cabo de cobre flexível de 10 mm², isolamento 0,6/1 kV - isolação HEPR 90°C - baixa emissão de fumaça e gases</t>
  </si>
  <si>
    <t>Cabo de cobre flexível de 16 mm², isolamento 0,6/1 kV - isolação HEPR 90°C - baixa emissão de fumaça e gases</t>
  </si>
  <si>
    <t>Cabo de cobre flexível de 25 mm², isolamento 0,6/1 kV - isolação HEPR 90°C - baixa emissão de fumaça e gases</t>
  </si>
  <si>
    <t>Cabo de cobre flexível de 35 mm², isolamento 0,6/1 kV - isolação HEPR 90°C - baixa emissão de fumaça e gases</t>
  </si>
  <si>
    <t>Cabo de cobre flexível de 50 mm², isolamento 0,6/1 kV - isolação HEPR 90°C - baixa emissão de fumaça e gases</t>
  </si>
  <si>
    <t>Cabo de cobre flexível de 70 mm², isolamento 0,6/1 kV - isolação HEPR 90°C - baixa emissão de fumaça e gases</t>
  </si>
  <si>
    <t>Cabo de cobre flexível de 95 mm², isolamento 0,6/1 kV - isolação HEPR 90°C - baixa emissão de fumaça e gases</t>
  </si>
  <si>
    <t>Cabo de cobre flexível de 120 mm², isolamento 0,6/1 kV - isolação HEPR 90°C - baixa emissão de fumaça e gases</t>
  </si>
  <si>
    <t>Cabo de cobre flexível de 150 mm², isolamento 0,6/1 kV - isolação HEPR 90°C - baixa emissão de fumaça e gases</t>
  </si>
  <si>
    <t>Cabo de cobre flexível de 185 mm², isolamento 0,6/1 kV - isolação HEPR 90°C - baixa emissão de fumaça e gases</t>
  </si>
  <si>
    <t>Cabo de cobre flexível de 3 x 1,5 mm², isolamento 500 V - isolação PP 70°C</t>
  </si>
  <si>
    <t>Cabo de cobre flexível de 3 x 2,5 mm², isolamento 500 V - isolação PP 70°C</t>
  </si>
  <si>
    <t>Recolocação de condutor aparente com diâmetro externo acima de 6,5 mm</t>
  </si>
  <si>
    <t>Cabo de cobre flexível de 1,5 mm², isolamento 0,6/1kV - isolação HEPR 90°C</t>
  </si>
  <si>
    <t>Cabo de cobre flexível de 2,5 mm², isolamento 0,6/1kV - isolação HEPR 90°C</t>
  </si>
  <si>
    <t>Cabo de cobre flexível de 4 mm², isolamento 0,6/1kV - isolação HEPR 90°C</t>
  </si>
  <si>
    <t>Cabo de cobre flexível de 6 mm², isolamento 0,6/1kV - isolação HEPR 90°C</t>
  </si>
  <si>
    <t>Cabo de cobre flexível de 10 mm², isolamento 0,6/1kV - isolação HEPR 90°C</t>
  </si>
  <si>
    <t>Cabo de cobre flexível de 16 mm², isolamento 0,6/1kV - isolação HEPR 90°C</t>
  </si>
  <si>
    <t>Cabo de cobre flexível de 25 mm², isolamento 0,6/1kV - isolação HEPR 90°C</t>
  </si>
  <si>
    <t>Cabo de cobre flexível de 50 mm², isolamento 0,6/1kV - isolação HEPR 90°C</t>
  </si>
  <si>
    <t>Cabo de cobre flexível de 70 mm², isolamento 0,6/1kV - isolação HEPR 90°C</t>
  </si>
  <si>
    <t>Cabo de cobre flexível de 120 mm², isolamento 0,6/1kV - isolação HEPR 90°C</t>
  </si>
  <si>
    <t>Cabo de cobre flexível de 150 mm², isolamento 0,6/1 kV - isolação HEPR 90°C</t>
  </si>
  <si>
    <t>Cabo de cobre flexível de 185 mm², isolamento 0,6/1kV - isolação HEPR 90°C</t>
  </si>
  <si>
    <t>Cabo de cobre flexível de 240 mm², isolamento 0,6/1kV - isolação HEPR 90°C</t>
  </si>
  <si>
    <t>Cabo de cobre flexível de 2 x 2,5 mm², isolamento 0,6/1 kV - isolação HEPR 90°C</t>
  </si>
  <si>
    <t>Cabo de cobre flexível de 3 x 1,5 mm², isolamento 0,6/1 kV - isolação HEPR 90°C</t>
  </si>
  <si>
    <t>Cabo de cobre flexível de 3 x 2,5 mm², isolamento 0,6/1 kV - isolação HEPR 90°C</t>
  </si>
  <si>
    <t>Cabo de cobre flexível de 3 x 10 mm², isolamento 0,6/1 kV - isolação HEPR 90°C</t>
  </si>
  <si>
    <t>Cabo de cobre flexível de 3 x 25 mm², isolamento 0,6/1 kV - isolação HEPR 90°C</t>
  </si>
  <si>
    <t>Cabo de cobre flexível de 3 x 35 mm², isolamento 0,6/1 kV - isolação HEPR 90°C</t>
  </si>
  <si>
    <t>Cabo de cobre flexível de 4 x 10 mm², isolamento 0,6/1 kV - isolação HEPR 90°C</t>
  </si>
  <si>
    <t>Cabo de cobre flexível blindado de 2 x 1,5 mm², isolamento 600V, isolação em VC/E 105°C - para detecção de incêndio</t>
  </si>
  <si>
    <t>Cabo de cobre flexível blindado de 3 x 1,5 mm², isolamento 600V, isolação em VC/E 105°C - para detecção de incêndio</t>
  </si>
  <si>
    <t>Cabo de cobre flexível blindado de 2 x 2,5 mm², isolamento 600V, isolação em VC/E 105°C - para detecção de incêndio</t>
  </si>
  <si>
    <t>Cabo telefônico CI, com 10 pares de 0,50 mm, para centrais telefônicas, equipamentos e rede interna</t>
  </si>
  <si>
    <t>Cabo telefônico CI, com 20 pares de 0,50 mm, para centrais telefônicas, equipamentos e rede interna</t>
  </si>
  <si>
    <t>Cabo telefônico CI, com 50 pares de 0,50 mm, para centrais telefônicas, equipamentos e rede interna</t>
  </si>
  <si>
    <t>Cabo telefônico CTP-APL-SN, com 10 pares de 0,50 mm, para cotos de transição em caixas e entradas</t>
  </si>
  <si>
    <t>Cabo telefônico CCE-APL, com 4 pares de 0,50 mm, para conexões em rede externa</t>
  </si>
  <si>
    <t>Cabo telefônico secundário de distribuição CTP-APL, com 20 pares de 0,50 mm, para rede externa</t>
  </si>
  <si>
    <t>Cabo telefônico secundário de distribuição CTP-APL, com 50 pares de 0,50 mm, para rede externa</t>
  </si>
  <si>
    <t>Cabo telefônico secundário de distribuição CTP-APL, com 100 pares de 0,50 mm, para rede externa</t>
  </si>
  <si>
    <t>Cabo telefônico secundário de distribuição CTP-APL-G, com 20 pares de 0,50 mm, para rede subterrânea</t>
  </si>
  <si>
    <t>Cabo telefônico secundário de distribuição CTP-APL-G, com 50 pares de 0,50 mm, para rede subterrânea</t>
  </si>
  <si>
    <t>Cabo telefônico secundário de distribuição CTP-APL, com 20 pares de 0,65 mm, para rede externa</t>
  </si>
  <si>
    <t>Cabo telefônico secundário de distribuição CTP-APL, com 50 pares de 0,65 mm, para rede externa</t>
  </si>
  <si>
    <t>Eletroduto de PVC corrugado flexível reforçado, diâmetro externo de 25 mm</t>
  </si>
  <si>
    <t>Eletroduto de PVC corrugado flexível reforçado, diâmetro externo de 32 mm</t>
  </si>
  <si>
    <t>Curva horizontal tripla de 90°, interna ou externa e tampa com pintura eletrostática</t>
  </si>
  <si>
    <t>Terminal de fechamento ou mata junta com pintura eletrostática, para rodapé técnico triplo</t>
  </si>
  <si>
    <t>Curva vertical dupla de 90°, interna ou externa e tampa com pintura eletrostática</t>
  </si>
  <si>
    <t>Terminal de fechamento ou mata junta com pintura eletrostática, para rodapé técnico duplo</t>
  </si>
  <si>
    <t>Curva horizontal dupla de 90°, interna ou externa e tampa com pintura eletrostática</t>
  </si>
  <si>
    <t>Curva vertical tripla de 90°, interna ou externa e tampa com pintura eletrostática</t>
  </si>
  <si>
    <t>Poste condutor metálico para distribuição, com suporte para tomadas elétricas e RJ, com pintura eletrostática, altura de 3 m</t>
  </si>
  <si>
    <t>Leito para cabos, tipo pesado, em aço galvanizado de 300 x 100 mm - com acessórios</t>
  </si>
  <si>
    <t>Leito para cabos, tipo pesado, em aço galvanizado de 400 x 100 mm - com acessórios</t>
  </si>
  <si>
    <t>Leito para cabos, tipo pesado, em aço galvanizado de 600 x 100 mm - com acessórios</t>
  </si>
  <si>
    <t>Leito para cabos, tipo pesado, em aço galvanizado de 500 x 100 mm - com acessórios</t>
  </si>
  <si>
    <t>Leito para cabos, tipo pesado, em aço galvanizado de 800 x 100 mm - com acessórios</t>
  </si>
  <si>
    <t>Eletroduto corrugado em polietileno de alta densidade, DN= 30 mm, com acessórios</t>
  </si>
  <si>
    <t>Eletroduto corrugado em polietileno de alta densidade, DN= 50 mm, com acessórios</t>
  </si>
  <si>
    <t>Eletroduto corrugado em polietileno de alta densidade, DN= 75 mm, com acessórios</t>
  </si>
  <si>
    <t>Eletroduto corrugado em polietileno de alta densidade, DN= 125 mm, com acessórios</t>
  </si>
  <si>
    <t>Eletroduto corrugado em polietileno de alta densidade, DN= 150 mm, com acessórios</t>
  </si>
  <si>
    <t>Caixa de derivação ou passagem, para cruzamento de duto, medindo 4 x 25 x 70 mm, sem cruzadora</t>
  </si>
  <si>
    <t>Caixa de derivação ou passagem, para cruzamento de duto, medindo 12 x 25 x 70 mm, com cruzadora</t>
  </si>
  <si>
    <t>Caixa de derivação ou passagem, para cruzamento de duto, medindo 16 x 25 x 70 mm, com cruzadora</t>
  </si>
  <si>
    <t>Canaleta aparente com tampa em PVC, autoextinguível, de 85 x 35 mm, com acessórios</t>
  </si>
  <si>
    <t>Canaleta aparente com duas tampas em PVC, autoextinguível, de 120 x 35 mm, com acessórios</t>
  </si>
  <si>
    <t>Canaleta aparente com duas tampas em PVC, autoextinguível, de 120 x 60 mm, com acessórios</t>
  </si>
  <si>
    <t>Suporte com furos de tomada em PVC de 60 x 35 x 150 mm, para canaleta aparente</t>
  </si>
  <si>
    <t>Suporte com furos de tomada em PVC de 85 x 35 x 150 mm, para canaleta aparente</t>
  </si>
  <si>
    <t>Suporte com furos de tomada em PVC de 60 x 60 x 150 mm, para canaleta aparente</t>
  </si>
  <si>
    <t>Eletroduto galvanizado a quente conforme NBR5598 - 1/2´ com acessórios</t>
  </si>
  <si>
    <t>Eletroduto galvanizado a quente conforme NBR5598 - 3/4´ com acessórios</t>
  </si>
  <si>
    <t>Eletroduto galvanizado a quente conforme NBR5598 - 1 1/2´ com acessórios</t>
  </si>
  <si>
    <t>Eletroduto galvanizado a quente conforme NBR5598 - 2 1/2´ com acessórios</t>
  </si>
  <si>
    <t>Eletroduto galvanizado a quente conforme NBR6323 - 3/4´ - com acessórios</t>
  </si>
  <si>
    <t>Eletroduto galvanizado a quente conforme NBR6323 - 1 1/4´ com acessórios</t>
  </si>
  <si>
    <t>Eletroduto galvanizado a quente conforme NBR6323 - 1 1/2´ com acessórios</t>
  </si>
  <si>
    <t>Eletroduto galvanizado a quente conforme NBR6323 - 2 1/2´ com acessórios</t>
  </si>
  <si>
    <t>Eletroduto rígido em aço carbono galvanizado com acessórios - NBR 13057</t>
  </si>
  <si>
    <t>Disjuntor em caixa moldada tripolar, térmico e magnético fixos, tensão de isolamento 480/690V, de 10A a 60A</t>
  </si>
  <si>
    <t>Disjuntor em caixa moldada tripolar, térmico e magnético fixos, tensão de isolamento 480/690V, de 70A até 150A</t>
  </si>
  <si>
    <t>Disjuntor em caixa moldada tripolar, térmico e magnético fixos, tensão de isolamento 415/690V, de 175A a 250A</t>
  </si>
  <si>
    <t>Disjuntor fixo a vácuo de 15 a 17,5 kV, equipado com motorização de fechamento, com relê de proteção</t>
  </si>
  <si>
    <t>Capacitor de potência trifásico de 10 kVAr, 220 V/60 Hz, para correção de fator de potência</t>
  </si>
  <si>
    <t>Recolocação de chave seccionadora tripolar de 125 A até 650 A, sem base fusível</t>
  </si>
  <si>
    <t>Banco de medição para transformadores TC/TP, padrão Eletropaulo e/ou Cesp</t>
  </si>
  <si>
    <t>Inversor de frequência para variação de velocidade em motores, potência de 0,25 a 20 cv</t>
  </si>
  <si>
    <t>Inversor de frequência para variação de velocidade em motores, potência de 50 cv</t>
  </si>
  <si>
    <t>Transformador de potencial monofásico até 1000 VA classe 15 kV, a seco, com fusíveis</t>
  </si>
  <si>
    <t>Transformador de potencial monofásico até 2000 VA classe 15 kV, a seco, com fusíveis</t>
  </si>
  <si>
    <t>Chave fusível base ´C´ para 15 kV/100 A, com capacidade de ruptura até 10 kA - com fusível</t>
  </si>
  <si>
    <t>Chave seccionadora tripolar seca para 600 / 630 A - 15 kV - com prolongador</t>
  </si>
  <si>
    <t>Chave comutadora, reversão sob carga, tetrapolar, sem porta fusível, para 630 A / 690 V</t>
  </si>
  <si>
    <t>Chave comutadora, reversão sob carga, tripolar, sem porta fusível, para 1000 A</t>
  </si>
  <si>
    <t>Chave comutadora, reversão sob carga, tripolar, sem porta fusível, para 600/630 A</t>
  </si>
  <si>
    <t>Chave comutadora, reversão sob carga, tripolar, sem porta fusível, para 400 A</t>
  </si>
  <si>
    <t>Chave seccionadora sob carga, tripolar, acionamento tipo punho, com porta-fusível até NH-2-400 A - sem fusíveis</t>
  </si>
  <si>
    <t>Chave seccionadora sob carga, tripolar, acionamento tipo punho, com porta-fusível até NH-1-250 A - sem fusíveis</t>
  </si>
  <si>
    <t>Chave seccionadora sob carga, tripolar, acionamento tipo punho, com porta-fusível até NH-00-160 A - sem fusíveis</t>
  </si>
  <si>
    <t>Chave seccionadora sob carga, tripolar, acionamento rotativo, com prolongador e porta-fusível até NH-3-630 A - sem fusíveis</t>
  </si>
  <si>
    <t>Chave seccionadora sob carga, tripolar, acionamento rotativo, com prolongador e porta-fusível até NH-2-400 A - sem fusíveis</t>
  </si>
  <si>
    <t>Chave seccionadora tripolar sob carga para 400 A - 25 kV - com prolongador</t>
  </si>
  <si>
    <t>Chave seccionadora tripolar sob carga para 400 A - 15 kV - com prolongador</t>
  </si>
  <si>
    <t>Chave comutadora, reversão sob carga, tetrapolar, sem porta fusível, para 100 A</t>
  </si>
  <si>
    <t>Chave seccionadora sob carga, tripolar, acionamento rotativo, com prolongador, sem porta-fusível, de 160 A</t>
  </si>
  <si>
    <t>Chave seccionadora sob carga, tripolar, acionamento rotativo, com prolongador, sem porta-fusível, de 250 A</t>
  </si>
  <si>
    <t>Chave seccionadora sob carga, tripolar, acionamento rotativo, com prolongador, sem porta-fusível, de 400 A</t>
  </si>
  <si>
    <t>Chave seccionadora sob carga, tripolar, acionamento rotativo, com prolongador, sem porta-fusível, de 630 A</t>
  </si>
  <si>
    <t>Chave seccionadora sob carga, tripolar, acionamento rotativo, com prolongador, sem porta-fusível, de 1000 A</t>
  </si>
  <si>
    <t>Chave seccionadora sob carga, tripolar, acionamento rotativo, com prolongador, sem porta-fusível, de 1250 A</t>
  </si>
  <si>
    <t>Chave seccionadora sob carga, tripolar, acionamento rotativo, com prolongador e porta-fusível até NH-00-125 A - sem fusíveis</t>
  </si>
  <si>
    <t>Chave seccionadora sob carga, tripolar, acionamento rotativo, com prolongador e porta-fusível até NH-00-160 A - sem fusíveis</t>
  </si>
  <si>
    <t>Chave seccionadora sob carga, tripolar, acionamento rotativo, com prolongador e porta-fusível até NH-1-250 A - sem fusíveis</t>
  </si>
  <si>
    <t>Disjuntor em caixa moldada, térmico e magnético ajustáveis, tripolar 1600/690 V, faixa de ajuste de 1000 até 1600 A</t>
  </si>
  <si>
    <t>Mini-disjuntor termomagnético, unipolar 127/220 V, corrente de 10 A até 32 A</t>
  </si>
  <si>
    <t>Mini-disjuntor termomagnético, bipolar 220/380 V, corrente de 10 A até 32 A</t>
  </si>
  <si>
    <t>Mini-disjuntor termomagnético, bipolar 220/380 V, corrente de 40 A até 50 A</t>
  </si>
  <si>
    <t>Mini-disjuntor termomagnético, tripolar 220/380 V, corrente de 10 A até 32 A</t>
  </si>
  <si>
    <t>Mini-disjuntor termomagnético, tripolar 220/380 V, corrente de 40 A até 50 A</t>
  </si>
  <si>
    <t>Mini-disjuntor termomagnético, tripolar 400 V, corrente de 80 A até 125 A</t>
  </si>
  <si>
    <t>Disjuntor em caixa moldada, térmico ajustável e magnético fixo, tripolar 2000/1200 V, faixa de ajuste de 1600 até 2000 A</t>
  </si>
  <si>
    <t>Disjuntor em caixa moldada, térmico ajustável e magnético fixo, tripolar 2500/1200 V, faixa de ajuste de 2000 até 2500 A</t>
  </si>
  <si>
    <t>Disjuntor em caixa aberta tripolar extraível, 500 V de 6300 A, com acessórios</t>
  </si>
  <si>
    <t>Disjuntor fixo PVO trifásico, 17,5 kV, 630 A x 350 MVA, 50/60 Hz, com acessórios</t>
  </si>
  <si>
    <t>Disjuntor a seco aberto trifásico, 600 V de 800 A, 50/60 Hz, com acessórios</t>
  </si>
  <si>
    <t>Disjuntor em caixa aberta tripolar extraível, 500V de 3200A, com acessórios</t>
  </si>
  <si>
    <t>Disjuntor em caixa aberta tripolar extraível, 500V de 4000A, com acessórios</t>
  </si>
  <si>
    <t>Disjuntor série universal, em caixa moldada, térmico e magnético fixos, bipolar 480 V, corrente de 60 A até 100 A</t>
  </si>
  <si>
    <t>Disjuntor série universal, em caixa moldada, térmico e magnético fixos, bipolar 480/600 V, corrente de 125 A</t>
  </si>
  <si>
    <t>Disjuntor série universal, em caixa moldada, térmico fixo e magnético ajustável, tripolar 600 V, corrente de 300 A até 400 A</t>
  </si>
  <si>
    <t>Disjuntor série universal, em caixa moldada, térmico fixo e magnético ajustável, tripolar 600 V, corrente de 500 A até 630 A</t>
  </si>
  <si>
    <t>Disjuntor série universal, em caixa moldada, térmico fixo e magnético ajustável, tripolar 600 V, corrente de 700 A até 800 A</t>
  </si>
  <si>
    <t>Disjuntor em caixa moldada, térmico e magnético ajustáveis, tripolar 630/690 V, faixa de ajuste de 440 até 630 A</t>
  </si>
  <si>
    <t>Disjuntor em caixa moldada, térmico e magnético ajustáveis, tripolar 1250/690 V, faixa de ajuste de 800 até 1250 A</t>
  </si>
  <si>
    <t>Quadro de distribuição universal de embutir, para disjuntores 16 DIN / 12 Bolt-on - 150 A - sem componentes</t>
  </si>
  <si>
    <t>Quadro de distribuição universal de embutir, para disjuntores 24 DIN / 18 Bolt-on - 150 A - sem componentes</t>
  </si>
  <si>
    <t>Quadro de distribuição universal de embutir, para disjuntores 34 DIN / 24 Bolt-on - 150 A - sem componentes</t>
  </si>
  <si>
    <t>Quadro de distribuição universal de embutir, para disjuntores 44 DIN / 32 Bolt-on - 150 A - sem componentes</t>
  </si>
  <si>
    <t>Quadro de distribuição universal de embutir, para disjuntores 56 DIN / 40 Bolt-on - 225 A - sem componentes</t>
  </si>
  <si>
    <t>Quadro de distribuição universal de embutir, para disjuntores 70 DIN / 50 Bolt-on - 225 A - sem componentes</t>
  </si>
  <si>
    <t>Quadro de distribuição universal de sobrepor, para disjuntores 16 DIN / 12 Bolt-on - 150 A - sem componentes</t>
  </si>
  <si>
    <t>Quadro de distribuição universal de sobrepor, para disjuntores 24 DIN / 18 Bolt-on - 150 A - sem componentes</t>
  </si>
  <si>
    <t>Quadro de distribuição universal de sobrepor, para disjuntores 34 DIN / 24 Bolt-on - 150 A - sem componentes</t>
  </si>
  <si>
    <t>Quadro de distribuição universal de sobrepor, para disjuntores 44 DIN / 32 Bolt-on - 150 A - sem componentes</t>
  </si>
  <si>
    <t>Quadro de distribuição universal de sobrepor, para disjuntores 56 DIN / 40 Bolt-on - 225 A - sem componentes</t>
  </si>
  <si>
    <t>Quadro de distribuição universal de sobrepor, para disjuntores 70 DIN / 50 Bolt-on - 225 A - sem componentes</t>
  </si>
  <si>
    <t>Placa de advertência em chapa de alumínio, com pintura refletiva "Perigo Alta Tensão"</t>
  </si>
  <si>
    <t>Placa de advertência em chapa de aço, com pintura refletiva "Perigo Alta Tensão"</t>
  </si>
  <si>
    <t>Transformador de potência trifásico de 1000 kVA, classe 15 kV, a seco com cabine</t>
  </si>
  <si>
    <t>Transformador de potência trifásico de 7,5 kVA, classe 0,6 kV, a seco com cabine</t>
  </si>
  <si>
    <t>Transformador de potência trifásico de 500 kVA, classe 15 kV, a seco com cabine</t>
  </si>
  <si>
    <t>Transformador de potência trifásico de 30 kVA, classe 1,2 KV, a seco com cabine</t>
  </si>
  <si>
    <t>Transformador de potência trifásico de 500 kVA, classe 15 kV, a óleo - tipo pedestal</t>
  </si>
  <si>
    <t>Transformador trifásico a seco de 112,5 kVA, encapsulado em resina epóxi sob vácuo</t>
  </si>
  <si>
    <t>Transformador trifásico a seco de 150 kVA, encapsulado em resina epóxi sob vácuo</t>
  </si>
  <si>
    <t>Grupo gerador com potência de 250/228 kVA, variação de + ou - 5% - completo</t>
  </si>
  <si>
    <t>Grupo gerador com potência de 350/320 kVA, variação de + ou - 10% - completo</t>
  </si>
  <si>
    <t>Grupo gerador com potência de 88/80 kVA, variação de + ou - 10% - completo</t>
  </si>
  <si>
    <t>Grupo gerador com potência de 165/150 kVA, variação de + ou - 5% - completo</t>
  </si>
  <si>
    <t>Grupo gerador com potência de 55/50 kVA, variação de + ou - 10% - completo</t>
  </si>
  <si>
    <t>Grupo gerador com potência de 180/168 kVA, variação de + ou - 5% - completo</t>
  </si>
  <si>
    <t>Grupo gerador com potência de 563/513 kVA, variação de + ou - 10% - completo</t>
  </si>
  <si>
    <t>Grupo gerador carenado com potência de 150/136 kVA, variação de + ou - 5% - completo</t>
  </si>
  <si>
    <t>Grupo gerador carenado com potência de 460/434 kVA, variação de + ou - 10% - completo</t>
  </si>
  <si>
    <t>Grupo gerador com potência de 460/434 kVA, variação de + ou - 10% - completo</t>
  </si>
  <si>
    <t>Para-raios de distribuição, classe 12 kV/10 kA, completo, encapsulado com polímero</t>
  </si>
  <si>
    <t>Para-raios de distribuição, classe 15 kV/5 kA, completo, encapsulado com polímero</t>
  </si>
  <si>
    <t>Caixa de proteção dos bornes do medidor, (300 x 250 x 90) mm, padrão Concessionárias</t>
  </si>
  <si>
    <t>Caixa de medição polifásica (500 x 600 x 200) mm, padrão concessionárias</t>
  </si>
  <si>
    <t>Caixa de medição externa tipo ´L´ (900 x 600 x 270) mm, padrão Concessionárias</t>
  </si>
  <si>
    <t>Caixa de medição externa tipo ´N´ (1300 x 1200 x 270) mm, padrão Concessionárias</t>
  </si>
  <si>
    <t>Caixa de medição externa tipo ´M´ (900 x 1200 x 270) mm, padrão Concessionárias</t>
  </si>
  <si>
    <t>Caixa para seccionadora tipo ´T´ (900 x 600 x 250) mm, padrão Concessionárias</t>
  </si>
  <si>
    <t>Caixa de medição interna tipo ´A1´ (1000 x 1000 x 300) mm, padrão Concessionárias</t>
  </si>
  <si>
    <t>Caixa de proteção para transformador de corrente, (1000 x 750 x 300) mm, padrão Concessionárias</t>
  </si>
  <si>
    <t>Conjunto de 4 lixeiras para coleta seletiva, com tampa basculante, capacidade 50 litros</t>
  </si>
  <si>
    <t>Tela de aço galvanizado fio nº 10 BWG, malha de 2´, tipo alambrado de segurança</t>
  </si>
  <si>
    <t>Suporte para apoio de bicicletas em tubo de aço galvanizado, diâmetro de 2 1/2´</t>
  </si>
  <si>
    <t>Corte, recorte e remoção de árvore  inclusive as raízes - diâmetro (DAP)&gt;5cm&lt;15cm</t>
  </si>
  <si>
    <t>Corte, recorte e remoção de árvore inclusive as raízes - diâmetro (DAP)&gt;15cm&lt;30cm</t>
  </si>
  <si>
    <t>Corte, recorte e remoção de árvore inclusive as raízes - diâmetro (DAP)&gt;30cm&lt;45cm</t>
  </si>
  <si>
    <t>Corte, recorte e remoção de árvore inclusive as raízes - diâmetro (DAP)&gt;45cm&lt;60cm</t>
  </si>
  <si>
    <t>Corte, recorte e remoção de árvore inclusive as raízes - diâmetro (DAP)&gt;60cm&lt;100cm</t>
  </si>
  <si>
    <t>Corte, recorte e remoção de árvore inclusive as raízes - diâmetro (DAP) acima de 100 cm</t>
  </si>
  <si>
    <t>Portão de abrir em grade de aço galvanizado eletrofundida, malha 65 x 132 mm, e pintura eletrostática</t>
  </si>
  <si>
    <t>Alambrado em tela de aço galvanizado de 2´, montantes metálicos e arame farpado, até 4,00 m de altura</t>
  </si>
  <si>
    <t>Alambrado em tela de aço galvanizado de 2´, montantes metálicos e arame farpado, acima de 4,00 m de altura</t>
  </si>
  <si>
    <t>Alambrado em tela de aço galvanizado de 1´, montantes metálicos e arame farpado</t>
  </si>
  <si>
    <t>Cerca em arame farpado com mourões de concreto, com ponta inclinada - 12 fiadas</t>
  </si>
  <si>
    <t>Cerca em tela de aço galvanizado de 2´, montantes em mourões de concreto com ponta inclinada e arame farpado</t>
  </si>
  <si>
    <t>Proteção passiva contra incêndio com tinta intumescente, tempo requerido de resistência ao fogo TRRF = 60 minutos - aplicação em painéis de gesso acartonado</t>
  </si>
  <si>
    <t>Proteção passiva contra incêndio com tinta intumescente, tempo requerido de resistência ao fogo TRRF = 120 minutos - aplicação em painéis de gesso acartonado</t>
  </si>
  <si>
    <t>Proteção passiva contra incêndio com tinta intumescente, com tempo requerido de resistência ao fogo TRRF = 120 min - aplicação em estrutura metálica</t>
  </si>
  <si>
    <t>Proteção passiva contra incêndio com tinta intumescente, com tempo requerido de resistência ao fogo TRRF = 60 min - aplicação em estrutura metálica</t>
  </si>
  <si>
    <t>Hidrorepelente incolor para fachada à base de silano-siloxano oligomérico disperso em água</t>
  </si>
  <si>
    <t>Hidrorepelente incolor para fachada à base de silano-siloxano oligomérico disperso em solvente</t>
  </si>
  <si>
    <t>Impermeabilização em argamassa de concreto não estrutural com aditivo hidrófugo</t>
  </si>
  <si>
    <t>Impermeabilização em argamassa polimérica para umidade e água de percolação</t>
  </si>
  <si>
    <t>Impermeabilização em argamassa polimérica com reforço em tela poliéster para pressão hidrostática positiva</t>
  </si>
  <si>
    <t>Impermeabilização anticorrosiva em membrana epoxídica com alcatrão de hulha, sobre massa</t>
  </si>
  <si>
    <t>Tela em polietileno, malha hexagonal de 1/2´, para armadura de argamassa</t>
  </si>
  <si>
    <t>Tela galvanizada fio 24 BWG, malha hexagonal de 1/2´, para armadura de argamassa</t>
  </si>
  <si>
    <t>Impermeabilização em manta asfáltica com armadura, tipo III-B, espessura de 3 mm</t>
  </si>
  <si>
    <t>Impermeabilização em manta asfáltica com armadura, tipo III-B, espessura de 4 mm</t>
  </si>
  <si>
    <t>Impermeabilização em manta asfáltica tipo III-B, espessura de 3 mm, face exposta em geotêxtil, com membrana acrílica</t>
  </si>
  <si>
    <t>Impermeabilização com manta asfáltica tipo III, anti raiz, espessura de 4 mm</t>
  </si>
  <si>
    <t>Impermeabilização em pintura de asfalto oxidado com solventes orgânicos, sobre massa</t>
  </si>
  <si>
    <t>Impermeabilização em pintura de asfalto oxidado com solventes orgânicos, sobre metal</t>
  </si>
  <si>
    <t>Impermeabilização em membrana de asfalto modificado com elastômeros, na cor preta</t>
  </si>
  <si>
    <t>Impermeabilização em membrana de asfalto modificado com elastômeros, na cor preta e reforço em tela poliéster</t>
  </si>
  <si>
    <t>Impermeabilização em membrana à base de polímeros acrílicos, na cor branca</t>
  </si>
  <si>
    <t>Impermeabilização em membrana à base de polímeros acrílicos, na cor branca e reforço em tela poliéster</t>
  </si>
  <si>
    <t>Isolamento térmico em espuma elastomérica, espessura de 19 a 26 mm, para tubulação de 3/8" (cobre) ou 1/8" (ferro)</t>
  </si>
  <si>
    <t>Isolamento térmico em espuma elastomérica, espessura de 19 a 26 mm, para tubulação de 3/4" (cobre) ou 3/8" (ferro)</t>
  </si>
  <si>
    <t>Isolamento térmico em espuma elastomérica, espessura de 19 a 26 mm, para tubulação de 6´ (ferro)</t>
  </si>
  <si>
    <t>Manta em espuma elastomérica, espessura de 19 a 26 mm, para isolamento térmico de tubulação acima de 6´</t>
  </si>
  <si>
    <t>Isolamento térmico em polietileno expandido, espessura de 5 mm, para tubulação de 1/2´ (15 mm)</t>
  </si>
  <si>
    <t>Isolamento térmico em polietileno expandido, espessura de 5 mm, para tubulação de 3/4´ (22 mm)</t>
  </si>
  <si>
    <t>Isolamento térmico em polietileno expandido, espessura de 5 mm, para tubulação de 1´ (28 mm)</t>
  </si>
  <si>
    <t>Isolamento térmico em polietileno expandido, espessura de 10 mm, para tubulação de 1 1/4´ (35 mm)</t>
  </si>
  <si>
    <t>Isolamento térmico em polietileno expandido, espessura de 10 mm, para tubulação de 1 1/2´ (42 mm)</t>
  </si>
  <si>
    <t>Isolamento térmico em polietileno expandido, espessura de 10 mm, para tubulação de 2´ (54 mm)</t>
  </si>
  <si>
    <t>Isolamento térmico em espuma elastomérica, espessura de 9 a 12 mm, para tubulação de 1/4´ (cobre)</t>
  </si>
  <si>
    <t>Isolamento térmico em espuma elastomérica, espessura de 9 a 12 mm, para tubulação de 1/2´ (cobre)</t>
  </si>
  <si>
    <t>Isolamento térmico em espuma elastomérica, espessura de 9 a 12 mm, para tubulação de 5/8´ (cobre) ou 1/4´ (ferro)</t>
  </si>
  <si>
    <t>Isolamento térmico em espuma elastomérica, espessura de 9 a 12 mm, para tubulação de 1´ (cobre)</t>
  </si>
  <si>
    <t>Isolamento térmico em espuma elastomérica, espessura de 19 a 26 mm, para tubulação de 7/8´ (cobre) ou 1/2´ (ferro)</t>
  </si>
  <si>
    <t>Isolamento térmico em espuma elastomérica, espessura de 19 a 26 mm, para tubulação de 1 1/8´ (cobre) ou 3/4´ (ferro)</t>
  </si>
  <si>
    <t>Isolamento térmico em espuma elastomérica, espessura de 19 a 26 mm, para tubulação de 1 5/8´ (cobre) ou 1 1/4´ (ferro)</t>
  </si>
  <si>
    <t>Isolamento térmico em espuma elastomérica, espessura de 19 a 26 mm, para tubulação de 1 1/2´ (ferro)</t>
  </si>
  <si>
    <t>Isolamento térmico em espuma elastomérica, espessura de 19 a 26 mm, para tubulação de 2´ (ferro)</t>
  </si>
  <si>
    <t>Isolamento térmico em espuma elastomérica, espessura de 19 a 26 mm, para tubulação de 2 1/2´ (ferro)</t>
  </si>
  <si>
    <t>Isolamento térmico em espuma elastomérica, espessura de 19 a 26 mm, para tubulação de 3 1/2´ (cobre) ou 3´ (ferro)</t>
  </si>
  <si>
    <t>Isolamento térmico em espuma elastomérica, espessura de 19 a 26 mm, para tubulação de 4´ (ferro)</t>
  </si>
  <si>
    <t>Isolamento térmico em espuma elastomérica, espessura de 19 a 26 mm, para tubulação de 5´ (ferro)</t>
  </si>
  <si>
    <t>Proteção anticorrosiva, a base de resina epóxi com alcatrão, para ramais sob a terra, com DN até 1´</t>
  </si>
  <si>
    <t>Proteção anticorrosiva, a base de resina epóxi com alcatrão, para ramais sob a terra, com DN acima de 1´ até 2´</t>
  </si>
  <si>
    <t>Proteção anticorrosiva, a base de resina epóxi com alcatrão, para ramais sob a terra, com DN acima de 3´ até 4´</t>
  </si>
  <si>
    <t>Proteção anticorrosiva, a base de resina epóxi com alcatrão, para ramais sob a terra, com DN acima de 5´ até 6´</t>
  </si>
  <si>
    <t>Proteção anticorrosiva, com fita adesiva, para ramais sob a terra, com DN acima de 1´ até 2´</t>
  </si>
  <si>
    <t>Proteção anticorrosiva, com fita adesiva, para ramais sob a terra, com DN acima de 2´ até 3´</t>
  </si>
  <si>
    <t>Junta estrutural com poliestireno expandido de alta densidade P-III, espessura de 10 mm</t>
  </si>
  <si>
    <t>Junta estrutural com poliestireno expandido de alta densidade P-III, espessura de 20 mm</t>
  </si>
  <si>
    <t>Junta estrutural com perfil elastomérico para fissuras, painéis e estruturas em geral, movimentação máxima 30 mm</t>
  </si>
  <si>
    <t>Junta estrutural com perfil elastomérico e lábios poliméricos para obras de arte, movimentação máxima 40 mm</t>
  </si>
  <si>
    <t>Junta estrutural com perfil elastomérico e lábios poliméricos para obras de arte, movimentação máxima 55 mm</t>
  </si>
  <si>
    <t>Perfil de acabamento com borracha termoplástica vulcanizada contínua flexível, para junta de dilatação de embutir - parede-parede ou forro-forro</t>
  </si>
  <si>
    <t>Junta de dilatação ou vedação com mastique de silicone, 1,0 x 0,5 cm - inclusive guia de apoio em polietileno</t>
  </si>
  <si>
    <t>Perfil de acabamento com borracha termoplástica vulcanizada contínua flexível, para junta de dilatação de embutir - piso-piso</t>
  </si>
  <si>
    <t>Manta termoacústica em fibra cerâmica aluminizada, espessura de 38 mm</t>
  </si>
  <si>
    <t>Plataforma para elevação até 2,00 m, nas dimensões de 900 x 1400 mm, capacidade de 250 kg- percurso até 1,00 m de altura</t>
  </si>
  <si>
    <t>Bacia sifonada de louça para pessoas com mobilidade reduzida - capacidade de 6 litros</t>
  </si>
  <si>
    <t>Assento articulado para banho, em alumínio com pintura epóxi de 700 x 450 mm</t>
  </si>
  <si>
    <t>Lavatório de louça para canto sem coluna para pessoas com mobilidade reduzida</t>
  </si>
  <si>
    <t>Tinta acrílica para sinalização visual de piso, com acabamento microtexturizado e antiderrapante</t>
  </si>
  <si>
    <t>Sistema de alarme PNE com indicador audiovisual, para pessoas com mobilidade reduzida ou cadeirante</t>
  </si>
  <si>
    <t>Placa de identificação em alumínio para WC, com desenho universal de acessibilidade</t>
  </si>
  <si>
    <t>Placa de identificação para estacionamento, com desenho universal de acessibilidade, tipo pedestal</t>
  </si>
  <si>
    <t>Sinalização com pictograma para vaga de estacionamento, com faixas demarcatórias</t>
  </si>
  <si>
    <t>Sinalização com pictograma autoadesivo em policarbonato para piso 80 cm x 120 cm - área de resgate</t>
  </si>
  <si>
    <t>Placa de sinalização tátil em poliestireno com alto relevo em braile, para identificação de pavimentos</t>
  </si>
  <si>
    <t>Sinalização visual de degraus com pintura esmalte epóxi, comprimento de 20 cm</t>
  </si>
  <si>
    <t>Revestimento em chapa de aço inoxidável para proteção de portas, altura de 40 cm</t>
  </si>
  <si>
    <t>Faixa em policarbonato para sinalização visual fotoluminescente, para degraus, comprimento de 20 cm</t>
  </si>
  <si>
    <t>Barra de proteção para lavatório, para pessoas com mobilidade reduzida, em tubo de alumínio acabamento com pintura epóxi</t>
  </si>
  <si>
    <t>Barra de apoio reta, para pessoas com mobilidade reduzida, em tubo de aço inoxidável de 1 1/4´ x 400 mm</t>
  </si>
  <si>
    <t>Barra de proteção para sifão, para pessoas com mobilidade reduzida, em tubo de alumínio, acabamento com pintura epóxi</t>
  </si>
  <si>
    <t>Barra de apoio em ângulo de 90°, para pessoas com mobilidade reduzida, em tubo de alumínio de 800 x 800 mm, acabamento com pintura epóxi</t>
  </si>
  <si>
    <t>Barra de apoio em ângulo de 90°, para pessoas com mobilidade reduzida, em tubo de aço inoxidável de 1 1/2´ x 800 x 800 mm</t>
  </si>
  <si>
    <t>Barra de apoio reta, para pessoas com mobilidade reduzida, em tubo de aço inoxidável de 1 1/2´</t>
  </si>
  <si>
    <t>Barra de apoio reta, para pessoas com mobilidade reduzida, em tubo de aço inoxidável de 1 1/2´ x 500 mm</t>
  </si>
  <si>
    <t>Equipamento automatizador telescópico unilateral de portas deslizantes para folha dupla</t>
  </si>
  <si>
    <t>Barra antipânico de sobrepor com maçaneta e chave, para porta em vidro de 1 folha</t>
  </si>
  <si>
    <t>Barra antipânico de sobrepor com maçaneta e chave, para porta dupla em vidro</t>
  </si>
  <si>
    <t>Barra antipânico para porta dupla com travamentos horizontal e vertical completa, com maçaneta tipo alavanca e chave, para vãos de 1,70 a 2,60 m</t>
  </si>
  <si>
    <t>Puxador duplo em aço inoxidável, para porta de madeira, alumínio ou vidro, de 350 mm</t>
  </si>
  <si>
    <t>Dobradiça em latão cromado reforçada de 3 1/2" x 3", para porta de até 35 kg</t>
  </si>
  <si>
    <t>Cadeado de latão com cilindro de alta segurança, com 16 pinos e tetra-chave - 70mm</t>
  </si>
  <si>
    <t>Mola hidráulica de piso, para porta com largura até 1,10 m e peso até 120 kg</t>
  </si>
  <si>
    <t>Ferrolho de segurança de 1,20 m, para adaptação em portas de celas, embutido em caixa</t>
  </si>
  <si>
    <t>Fechadura com maçaneta tipo alavanca em aço inoxidável, para porta externa</t>
  </si>
  <si>
    <t>Ferragem completa com maçaneta tipo alavanca, para porta externa com 1 folha</t>
  </si>
  <si>
    <t>Ferragem completa com maçaneta tipo alavanca, para porta externa com 2 folhas</t>
  </si>
  <si>
    <t>Ferragem completa com maçaneta tipo alavanca, para porta interna com 1 folha</t>
  </si>
  <si>
    <t>Ferragem completa com maçaneta tipo alavanca, para porta interna com 2 folhas</t>
  </si>
  <si>
    <t>Protetor de parede ou bate-maca em PVC flexível, com amortecimento à impacto, altura de 150 mm</t>
  </si>
  <si>
    <t>Faixa em vinil para proteção de paredes, com amortecimento à alto impacto, altura de 400 mm</t>
  </si>
  <si>
    <t>Bate-maca ou protetor de parede curvo em PVC, com amortecimento à impacto, altura de 200 mm</t>
  </si>
  <si>
    <t>Bate-maca ou protetor de parede em PVC, com amortecimento à impacto, altura de 200 mm</t>
  </si>
  <si>
    <t>26.04.010</t>
  </si>
  <si>
    <t>26.04.030</t>
  </si>
  <si>
    <t>26.20.010</t>
  </si>
  <si>
    <t>26.20.020</t>
  </si>
  <si>
    <t>27.02.001</t>
  </si>
  <si>
    <t>27.02.011</t>
  </si>
  <si>
    <t>27.02.041</t>
  </si>
  <si>
    <t>27.02.050</t>
  </si>
  <si>
    <t>27.03.030</t>
  </si>
  <si>
    <t>27.04.031</t>
  </si>
  <si>
    <t>27.04.040</t>
  </si>
  <si>
    <t>27.04.050</t>
  </si>
  <si>
    <t>27.04.051</t>
  </si>
  <si>
    <t>27.04.052</t>
  </si>
  <si>
    <t>27.04.060</t>
  </si>
  <si>
    <t>27.04.070</t>
  </si>
  <si>
    <t>28.01.020</t>
  </si>
  <si>
    <t>28.01.030</t>
  </si>
  <si>
    <t>28.01.040</t>
  </si>
  <si>
    <t>28.01.050</t>
  </si>
  <si>
    <t>28.01.070</t>
  </si>
  <si>
    <t>28.01.080</t>
  </si>
  <si>
    <t>28.01.090</t>
  </si>
  <si>
    <t>28.01.146</t>
  </si>
  <si>
    <t>28.01.150</t>
  </si>
  <si>
    <t>28.01.160</t>
  </si>
  <si>
    <t>28.01.171</t>
  </si>
  <si>
    <t>28.01.180</t>
  </si>
  <si>
    <t>28.01.210</t>
  </si>
  <si>
    <t>28.01.250</t>
  </si>
  <si>
    <t>28.01.330</t>
  </si>
  <si>
    <t>28.01.400</t>
  </si>
  <si>
    <t>28.01.550</t>
  </si>
  <si>
    <t>28.05.020</t>
  </si>
  <si>
    <t>28.05.040</t>
  </si>
  <si>
    <t>28.05.060</t>
  </si>
  <si>
    <t>28.05.070</t>
  </si>
  <si>
    <t>28.05.080</t>
  </si>
  <si>
    <t>28.20.020</t>
  </si>
  <si>
    <t>28.20.030</t>
  </si>
  <si>
    <t>28.20.040</t>
  </si>
  <si>
    <t>28.20.050</t>
  </si>
  <si>
    <t>28.20.060</t>
  </si>
  <si>
    <t>28.20.070</t>
  </si>
  <si>
    <t>28.20.090</t>
  </si>
  <si>
    <t>28.20.170</t>
  </si>
  <si>
    <t>28.20.210</t>
  </si>
  <si>
    <t>28.20.211</t>
  </si>
  <si>
    <t>28.20.220</t>
  </si>
  <si>
    <t>28.20.230</t>
  </si>
  <si>
    <t>28.20.360</t>
  </si>
  <si>
    <t>28.20.411</t>
  </si>
  <si>
    <t>28.20.412</t>
  </si>
  <si>
    <t>28.20.413</t>
  </si>
  <si>
    <t>28.20.430</t>
  </si>
  <si>
    <t>28.20.510</t>
  </si>
  <si>
    <t>28.20.550</t>
  </si>
  <si>
    <t>28.20.590</t>
  </si>
  <si>
    <t>28.20.600</t>
  </si>
  <si>
    <t>28.20.650</t>
  </si>
  <si>
    <t>28.20.750</t>
  </si>
  <si>
    <t>28.20.770</t>
  </si>
  <si>
    <t>28.20.800</t>
  </si>
  <si>
    <t>28.20.810</t>
  </si>
  <si>
    <t>28.20.820</t>
  </si>
  <si>
    <t>28.20.830</t>
  </si>
  <si>
    <t>28.20.840</t>
  </si>
  <si>
    <t>28.20.850</t>
  </si>
  <si>
    <t>28.20.860</t>
  </si>
  <si>
    <t>29.01.020</t>
  </si>
  <si>
    <t>29.01.030</t>
  </si>
  <si>
    <t>29.01.040</t>
  </si>
  <si>
    <t>29.01.210</t>
  </si>
  <si>
    <t>29.01.230</t>
  </si>
  <si>
    <t>29.03.010</t>
  </si>
  <si>
    <t>29.03.020</t>
  </si>
  <si>
    <t>29.03.030</t>
  </si>
  <si>
    <t>29.03.040</t>
  </si>
  <si>
    <t>29.20.030</t>
  </si>
  <si>
    <t>30.01.010</t>
  </si>
  <si>
    <t>30.01.020</t>
  </si>
  <si>
    <t>30.01.030</t>
  </si>
  <si>
    <t>30.01.050</t>
  </si>
  <si>
    <t>30.01.061</t>
  </si>
  <si>
    <t>30.01.080</t>
  </si>
  <si>
    <t>30.01.090</t>
  </si>
  <si>
    <t>30.01.110</t>
  </si>
  <si>
    <t>30.01.120</t>
  </si>
  <si>
    <t>30.01.130</t>
  </si>
  <si>
    <t>30.03.032</t>
  </si>
  <si>
    <t>30.03.042</t>
  </si>
  <si>
    <t>30.04.010</t>
  </si>
  <si>
    <t>30.04.020</t>
  </si>
  <si>
    <t>30.04.030</t>
  </si>
  <si>
    <t>30.04.040</t>
  </si>
  <si>
    <t>30.04.060</t>
  </si>
  <si>
    <t>30.04.070</t>
  </si>
  <si>
    <t>30.04.090</t>
  </si>
  <si>
    <t>30.04.100</t>
  </si>
  <si>
    <t>30.06.010</t>
  </si>
  <si>
    <t>30.06.020</t>
  </si>
  <si>
    <t>30.06.050</t>
  </si>
  <si>
    <t>30.06.061</t>
  </si>
  <si>
    <t>30.06.064</t>
  </si>
  <si>
    <t>30.06.080</t>
  </si>
  <si>
    <t>30.06.090</t>
  </si>
  <si>
    <t>30.06.100</t>
  </si>
  <si>
    <t>30.06.110</t>
  </si>
  <si>
    <t>30.06.124</t>
  </si>
  <si>
    <t>30.06.132</t>
  </si>
  <si>
    <t>30.08.030</t>
  </si>
  <si>
    <t>30.08.040</t>
  </si>
  <si>
    <t>30.08.050</t>
  </si>
  <si>
    <t>30.08.060</t>
  </si>
  <si>
    <t>30.14.010</t>
  </si>
  <si>
    <t>30.14.020</t>
  </si>
  <si>
    <t>30.14.030</t>
  </si>
  <si>
    <t>30.14.040</t>
  </si>
  <si>
    <t>32.06.010</t>
  </si>
  <si>
    <t>32.06.030</t>
  </si>
  <si>
    <t>32.06.120</t>
  </si>
  <si>
    <t>32.06.130</t>
  </si>
  <si>
    <t>32.06.151</t>
  </si>
  <si>
    <t>32.06.231</t>
  </si>
  <si>
    <t>32.06.380</t>
  </si>
  <si>
    <t>32.06.396</t>
  </si>
  <si>
    <t>32.06.400</t>
  </si>
  <si>
    <t>32.07.040</t>
  </si>
  <si>
    <t>32.07.060</t>
  </si>
  <si>
    <t>32.07.090</t>
  </si>
  <si>
    <t>32.07.110</t>
  </si>
  <si>
    <t>32.07.120</t>
  </si>
  <si>
    <t>32.07.160</t>
  </si>
  <si>
    <t>32.07.230</t>
  </si>
  <si>
    <t>32.07.240</t>
  </si>
  <si>
    <t>32.07.250</t>
  </si>
  <si>
    <t>32.07.260</t>
  </si>
  <si>
    <t>32.08.010</t>
  </si>
  <si>
    <t>32.08.030</t>
  </si>
  <si>
    <t>32.08.050</t>
  </si>
  <si>
    <t>32.08.060</t>
  </si>
  <si>
    <t>32.08.070</t>
  </si>
  <si>
    <t>32.08.090</t>
  </si>
  <si>
    <t>32.08.110</t>
  </si>
  <si>
    <t>32.08.130</t>
  </si>
  <si>
    <t>32.08.160</t>
  </si>
  <si>
    <t>32.09.020</t>
  </si>
  <si>
    <t>32.09.040</t>
  </si>
  <si>
    <t>32.10.050</t>
  </si>
  <si>
    <t>32.10.060</t>
  </si>
  <si>
    <t>32.10.070</t>
  </si>
  <si>
    <t>32.10.080</t>
  </si>
  <si>
    <t>32.10.082</t>
  </si>
  <si>
    <t>32.10.090</t>
  </si>
  <si>
    <t>32.10.100</t>
  </si>
  <si>
    <t>32.10.110</t>
  </si>
  <si>
    <t>32.11.150</t>
  </si>
  <si>
    <t>32.11.200</t>
  </si>
  <si>
    <t>32.11.210</t>
  </si>
  <si>
    <t>32.11.220</t>
  </si>
  <si>
    <t>32.11.230</t>
  </si>
  <si>
    <t>32.11.240</t>
  </si>
  <si>
    <t>32.11.250</t>
  </si>
  <si>
    <t>32.11.270</t>
  </si>
  <si>
    <t>32.11.280</t>
  </si>
  <si>
    <t>32.11.290</t>
  </si>
  <si>
    <t>32.11.300</t>
  </si>
  <si>
    <t>32.11.310</t>
  </si>
  <si>
    <t>32.11.320</t>
  </si>
  <si>
    <t>32.11.330</t>
  </si>
  <si>
    <t>32.11.340</t>
  </si>
  <si>
    <t>32.11.350</t>
  </si>
  <si>
    <t>32.11.360</t>
  </si>
  <si>
    <t>32.11.370</t>
  </si>
  <si>
    <t>32.11.380</t>
  </si>
  <si>
    <t>32.11.390</t>
  </si>
  <si>
    <t>32.11.400</t>
  </si>
  <si>
    <t>32.11.410</t>
  </si>
  <si>
    <t>32.11.420</t>
  </si>
  <si>
    <t>32.11.430</t>
  </si>
  <si>
    <t>32.11.440</t>
  </si>
  <si>
    <t>32.15.030</t>
  </si>
  <si>
    <t>32.15.040</t>
  </si>
  <si>
    <t>32.15.080</t>
  </si>
  <si>
    <t>32.15.100</t>
  </si>
  <si>
    <t>32.15.240</t>
  </si>
  <si>
    <t>32.16.010</t>
  </si>
  <si>
    <t>32.16.020</t>
  </si>
  <si>
    <t>32.16.030</t>
  </si>
  <si>
    <t>32.16.040</t>
  </si>
  <si>
    <t>32.16.050</t>
  </si>
  <si>
    <t>32.16.060</t>
  </si>
  <si>
    <t>32.16.070</t>
  </si>
  <si>
    <t>32.17.010</t>
  </si>
  <si>
    <t>32.17.012</t>
  </si>
  <si>
    <t>32.17.030</t>
  </si>
  <si>
    <t>32.17.040</t>
  </si>
  <si>
    <t>32.17.070</t>
  </si>
  <si>
    <t>32.20.010</t>
  </si>
  <si>
    <t>32.20.020</t>
  </si>
  <si>
    <t>32.20.050</t>
  </si>
  <si>
    <t>32.20.060</t>
  </si>
  <si>
    <t>33.01.040</t>
  </si>
  <si>
    <t>33.01.050</t>
  </si>
  <si>
    <t>33.01.060</t>
  </si>
  <si>
    <t>33.01.280</t>
  </si>
  <si>
    <t>33.01.350</t>
  </si>
  <si>
    <t>33.02.060</t>
  </si>
  <si>
    <t>33.02.080</t>
  </si>
  <si>
    <t>33.03.220</t>
  </si>
  <si>
    <t>33.03.350</t>
  </si>
  <si>
    <t>33.03.740</t>
  </si>
  <si>
    <t>33.03.750</t>
  </si>
  <si>
    <t>33.03.760</t>
  </si>
  <si>
    <t>33.03.770</t>
  </si>
  <si>
    <t>33.03.780</t>
  </si>
  <si>
    <t>33.05.010</t>
  </si>
  <si>
    <t>33.05.120</t>
  </si>
  <si>
    <t>33.05.330</t>
  </si>
  <si>
    <t>33.05.360</t>
  </si>
  <si>
    <t>33.06.020</t>
  </si>
  <si>
    <t>33.07.130</t>
  </si>
  <si>
    <t>33.07.140</t>
  </si>
  <si>
    <t>33.07.303</t>
  </si>
  <si>
    <t>33.07.304</t>
  </si>
  <si>
    <t>33.09.020</t>
  </si>
  <si>
    <t>33.09.021</t>
  </si>
  <si>
    <t>33.10.010</t>
  </si>
  <si>
    <t>33.10.020</t>
  </si>
  <si>
    <t>33.10.030</t>
  </si>
  <si>
    <t>33.10.041</t>
  </si>
  <si>
    <t>33.10.050</t>
  </si>
  <si>
    <t>33.10.060</t>
  </si>
  <si>
    <t>33.10.070</t>
  </si>
  <si>
    <t>33.10.100</t>
  </si>
  <si>
    <t>33.10.120</t>
  </si>
  <si>
    <t>33.10.130</t>
  </si>
  <si>
    <t>33.11.050</t>
  </si>
  <si>
    <t>33.12.011</t>
  </si>
  <si>
    <t>34.01.010</t>
  </si>
  <si>
    <t>34.01.020</t>
  </si>
  <si>
    <t>34.02.020</t>
  </si>
  <si>
    <t>34.02.040</t>
  </si>
  <si>
    <t>34.02.070</t>
  </si>
  <si>
    <t>34.02.080</t>
  </si>
  <si>
    <t>34.02.090</t>
  </si>
  <si>
    <t>34.02.100</t>
  </si>
  <si>
    <t>34.02.110</t>
  </si>
  <si>
    <t>34.02.400</t>
  </si>
  <si>
    <t>34.03.020</t>
  </si>
  <si>
    <t>34.03.120</t>
  </si>
  <si>
    <t>34.03.130</t>
  </si>
  <si>
    <t>34.03.150</t>
  </si>
  <si>
    <t>34.04.050</t>
  </si>
  <si>
    <t>34.04.130</t>
  </si>
  <si>
    <t>34.04.160</t>
  </si>
  <si>
    <t>34.04.164</t>
  </si>
  <si>
    <t>34.04.166</t>
  </si>
  <si>
    <t>34.04.280</t>
  </si>
  <si>
    <t>34.04.360</t>
  </si>
  <si>
    <t>34.04.370</t>
  </si>
  <si>
    <t>34.05.020</t>
  </si>
  <si>
    <t>34.05.030</t>
  </si>
  <si>
    <t>34.05.032</t>
  </si>
  <si>
    <t>34.05.050</t>
  </si>
  <si>
    <t>34.05.080</t>
  </si>
  <si>
    <t>34.05.110</t>
  </si>
  <si>
    <t>34.05.120</t>
  </si>
  <si>
    <t>34.05.170</t>
  </si>
  <si>
    <t>34.05.210</t>
  </si>
  <si>
    <t>34.05.260</t>
  </si>
  <si>
    <t>34.05.270</t>
  </si>
  <si>
    <t>34.05.290</t>
  </si>
  <si>
    <t>34.05.300</t>
  </si>
  <si>
    <t>34.05.310</t>
  </si>
  <si>
    <t>34.05.320</t>
  </si>
  <si>
    <t>34.05.350</t>
  </si>
  <si>
    <t>34.05.360</t>
  </si>
  <si>
    <t>34.05.370</t>
  </si>
  <si>
    <t>34.13.011</t>
  </si>
  <si>
    <t>34.13.021</t>
  </si>
  <si>
    <t>34.13.031</t>
  </si>
  <si>
    <t>34.13.041</t>
  </si>
  <si>
    <t>34.13.051</t>
  </si>
  <si>
    <t>34.13.060</t>
  </si>
  <si>
    <t>34.20.050</t>
  </si>
  <si>
    <t>34.20.080</t>
  </si>
  <si>
    <t>34.20.110</t>
  </si>
  <si>
    <t>34.20.160</t>
  </si>
  <si>
    <t>34.20.170</t>
  </si>
  <si>
    <t>34.20.380</t>
  </si>
  <si>
    <t>34.20.390</t>
  </si>
  <si>
    <t>35.01.070</t>
  </si>
  <si>
    <t>35.01.150</t>
  </si>
  <si>
    <t>35.01.170</t>
  </si>
  <si>
    <t>35.01.550</t>
  </si>
  <si>
    <t>35.03.030</t>
  </si>
  <si>
    <t>35.04.020</t>
  </si>
  <si>
    <t>35.04.120</t>
  </si>
  <si>
    <t>35.04.130</t>
  </si>
  <si>
    <t>35.04.140</t>
  </si>
  <si>
    <t>35.04.150</t>
  </si>
  <si>
    <t>35.05.200</t>
  </si>
  <si>
    <t>35.05.210</t>
  </si>
  <si>
    <t>35.05.220</t>
  </si>
  <si>
    <t>35.05.240</t>
  </si>
  <si>
    <t>35.07.020</t>
  </si>
  <si>
    <t>35.07.030</t>
  </si>
  <si>
    <t>35.07.060</t>
  </si>
  <si>
    <t>35.07.070</t>
  </si>
  <si>
    <t>35.20.010</t>
  </si>
  <si>
    <t>35.20.050</t>
  </si>
  <si>
    <t>36.01.242</t>
  </si>
  <si>
    <t>36.01.252</t>
  </si>
  <si>
    <t>36.01.260</t>
  </si>
  <si>
    <t>36.03.010</t>
  </si>
  <si>
    <t>36.03.020</t>
  </si>
  <si>
    <t>36.03.030</t>
  </si>
  <si>
    <t>36.03.050</t>
  </si>
  <si>
    <t>36.03.060</t>
  </si>
  <si>
    <t>36.03.080</t>
  </si>
  <si>
    <t>36.03.090</t>
  </si>
  <si>
    <t>36.03.120</t>
  </si>
  <si>
    <t>36.03.130</t>
  </si>
  <si>
    <t>36.03.150</t>
  </si>
  <si>
    <t>36.03.160</t>
  </si>
  <si>
    <t>36.04.010</t>
  </si>
  <si>
    <t>36.04.030</t>
  </si>
  <si>
    <t>36.04.050</t>
  </si>
  <si>
    <t>36.04.070</t>
  </si>
  <si>
    <t>36.05.010</t>
  </si>
  <si>
    <t>36.05.040</t>
  </si>
  <si>
    <t>36.05.080</t>
  </si>
  <si>
    <t>36.05.100</t>
  </si>
  <si>
    <t>36.05.110</t>
  </si>
  <si>
    <t>36.06.060</t>
  </si>
  <si>
    <t>36.06.080</t>
  </si>
  <si>
    <t>36.07.010</t>
  </si>
  <si>
    <t>36.07.030</t>
  </si>
  <si>
    <t>36.07.050</t>
  </si>
  <si>
    <t>36.07.060</t>
  </si>
  <si>
    <t>36.08.030</t>
  </si>
  <si>
    <t>36.08.040</t>
  </si>
  <si>
    <t>36.08.050</t>
  </si>
  <si>
    <t>36.08.060</t>
  </si>
  <si>
    <t>36.08.100</t>
  </si>
  <si>
    <t>36.08.110</t>
  </si>
  <si>
    <t>36.08.290</t>
  </si>
  <si>
    <t>36.08.350</t>
  </si>
  <si>
    <t>36.08.360</t>
  </si>
  <si>
    <t>36.08.540</t>
  </si>
  <si>
    <t>36.09.020</t>
  </si>
  <si>
    <t>36.09.050</t>
  </si>
  <si>
    <t>36.09.060</t>
  </si>
  <si>
    <t>36.09.070</t>
  </si>
  <si>
    <t>36.09.100</t>
  </si>
  <si>
    <t>36.09.110</t>
  </si>
  <si>
    <t>36.09.150</t>
  </si>
  <si>
    <t>36.09.170</t>
  </si>
  <si>
    <t>36.09.180</t>
  </si>
  <si>
    <t>36.09.220</t>
  </si>
  <si>
    <t>36.09.230</t>
  </si>
  <si>
    <t>36.09.250</t>
  </si>
  <si>
    <t>36.09.300</t>
  </si>
  <si>
    <t>36.09.360</t>
  </si>
  <si>
    <t>36.09.370</t>
  </si>
  <si>
    <t>36.09.410</t>
  </si>
  <si>
    <t>36.09.440</t>
  </si>
  <si>
    <t>36.09.480</t>
  </si>
  <si>
    <t>36.09.490</t>
  </si>
  <si>
    <t>36.20.010</t>
  </si>
  <si>
    <t>36.20.030</t>
  </si>
  <si>
    <t>36.20.040</t>
  </si>
  <si>
    <t>36.20.050</t>
  </si>
  <si>
    <t>36.20.060</t>
  </si>
  <si>
    <t>36.20.070</t>
  </si>
  <si>
    <t>36.20.090</t>
  </si>
  <si>
    <t>36.20.100</t>
  </si>
  <si>
    <t>36.20.120</t>
  </si>
  <si>
    <t>36.20.140</t>
  </si>
  <si>
    <t>36.20.180</t>
  </si>
  <si>
    <t>36.20.200</t>
  </si>
  <si>
    <t>36.20.210</t>
  </si>
  <si>
    <t>36.20.220</t>
  </si>
  <si>
    <t>36.20.240</t>
  </si>
  <si>
    <t>36.20.260</t>
  </si>
  <si>
    <t>36.20.282</t>
  </si>
  <si>
    <t>36.20.284</t>
  </si>
  <si>
    <t>36.20.330</t>
  </si>
  <si>
    <t>36.20.340</t>
  </si>
  <si>
    <t>36.20.350</t>
  </si>
  <si>
    <t>36.20.360</t>
  </si>
  <si>
    <t>36.20.380</t>
  </si>
  <si>
    <t>36.20.540</t>
  </si>
  <si>
    <t>36.20.560</t>
  </si>
  <si>
    <t>36.20.570</t>
  </si>
  <si>
    <t>36.20.580</t>
  </si>
  <si>
    <t>37.01.020</t>
  </si>
  <si>
    <t>37.01.080</t>
  </si>
  <si>
    <t>37.01.120</t>
  </si>
  <si>
    <t>37.01.160</t>
  </si>
  <si>
    <t>37.01.220</t>
  </si>
  <si>
    <t>37.02.020</t>
  </si>
  <si>
    <t>37.02.060</t>
  </si>
  <si>
    <t>37.02.100</t>
  </si>
  <si>
    <t>37.02.140</t>
  </si>
  <si>
    <t>37.03.200</t>
  </si>
  <si>
    <t>37.03.210</t>
  </si>
  <si>
    <t>37.03.220</t>
  </si>
  <si>
    <t>37.03.230</t>
  </si>
  <si>
    <t>37.03.240</t>
  </si>
  <si>
    <t>37.03.250</t>
  </si>
  <si>
    <t>37.04.250</t>
  </si>
  <si>
    <t>37.04.260</t>
  </si>
  <si>
    <t>37.04.270</t>
  </si>
  <si>
    <t>37.04.280</t>
  </si>
  <si>
    <t>37.04.290</t>
  </si>
  <si>
    <t>37.04.300</t>
  </si>
  <si>
    <t>37.06.014</t>
  </si>
  <si>
    <t>37.10.010</t>
  </si>
  <si>
    <t>37.11.020</t>
  </si>
  <si>
    <t>37.11.040</t>
  </si>
  <si>
    <t>37.11.060</t>
  </si>
  <si>
    <t>37.11.080</t>
  </si>
  <si>
    <t>37.11.100</t>
  </si>
  <si>
    <t>37.11.120</t>
  </si>
  <si>
    <t>37.11.140</t>
  </si>
  <si>
    <t>37.12.020</t>
  </si>
  <si>
    <t>37.12.040</t>
  </si>
  <si>
    <t>37.12.060</t>
  </si>
  <si>
    <t>37.12.080</t>
  </si>
  <si>
    <t>37.12.120</t>
  </si>
  <si>
    <t>37.12.140</t>
  </si>
  <si>
    <t>37.12.200</t>
  </si>
  <si>
    <t>37.12.220</t>
  </si>
  <si>
    <t>37.12.300</t>
  </si>
  <si>
    <t>37.13.510</t>
  </si>
  <si>
    <t>37.13.520</t>
  </si>
  <si>
    <t>37.13.530</t>
  </si>
  <si>
    <t>37.13.550</t>
  </si>
  <si>
    <t>37.13.570</t>
  </si>
  <si>
    <t>37.13.600</t>
  </si>
  <si>
    <t>37.13.610</t>
  </si>
  <si>
    <t>37.13.630</t>
  </si>
  <si>
    <t>37.13.640</t>
  </si>
  <si>
    <t>37.13.650</t>
  </si>
  <si>
    <t>37.13.660</t>
  </si>
  <si>
    <t>37.13.690</t>
  </si>
  <si>
    <t>37.13.700</t>
  </si>
  <si>
    <t>37.13.720</t>
  </si>
  <si>
    <t>37.13.730</t>
  </si>
  <si>
    <t>37.13.740</t>
  </si>
  <si>
    <t>37.13.760</t>
  </si>
  <si>
    <t>37.13.770</t>
  </si>
  <si>
    <t>37.13.780</t>
  </si>
  <si>
    <t>37.13.800</t>
  </si>
  <si>
    <t>37.13.810</t>
  </si>
  <si>
    <t>37.13.840</t>
  </si>
  <si>
    <t>37.13.850</t>
  </si>
  <si>
    <t>37.13.860</t>
  </si>
  <si>
    <t>37.13.870</t>
  </si>
  <si>
    <t>37.13.880</t>
  </si>
  <si>
    <t>37.13.890</t>
  </si>
  <si>
    <t>37.13.900</t>
  </si>
  <si>
    <t>37.13.910</t>
  </si>
  <si>
    <t>37.13.920</t>
  </si>
  <si>
    <t>37.13.930</t>
  </si>
  <si>
    <t>37.13.940</t>
  </si>
  <si>
    <t>37.14.050</t>
  </si>
  <si>
    <t>37.14.300</t>
  </si>
  <si>
    <t>37.14.310</t>
  </si>
  <si>
    <t>37.14.320</t>
  </si>
  <si>
    <t>37.14.330</t>
  </si>
  <si>
    <t>37.14.340</t>
  </si>
  <si>
    <t>37.14.350</t>
  </si>
  <si>
    <t>37.14.410</t>
  </si>
  <si>
    <t>37.14.420</t>
  </si>
  <si>
    <t>37.14.430</t>
  </si>
  <si>
    <t>37.14.440</t>
  </si>
  <si>
    <t>37.14.450</t>
  </si>
  <si>
    <t>37.14.500</t>
  </si>
  <si>
    <t>37.14.510</t>
  </si>
  <si>
    <t>37.14.520</t>
  </si>
  <si>
    <t>37.14.530</t>
  </si>
  <si>
    <t>37.14.600</t>
  </si>
  <si>
    <t>37.14.610</t>
  </si>
  <si>
    <t>37.14.620</t>
  </si>
  <si>
    <t>37.14.640</t>
  </si>
  <si>
    <t>37.14.830</t>
  </si>
  <si>
    <t>37.14.912</t>
  </si>
  <si>
    <t>37.15.110</t>
  </si>
  <si>
    <t>37.15.120</t>
  </si>
  <si>
    <t>37.15.150</t>
  </si>
  <si>
    <t>37.15.160</t>
  </si>
  <si>
    <t>37.15.170</t>
  </si>
  <si>
    <t>37.15.200</t>
  </si>
  <si>
    <t>37.15.210</t>
  </si>
  <si>
    <t>37.16.071</t>
  </si>
  <si>
    <t>37.17.060</t>
  </si>
  <si>
    <t>37.17.070</t>
  </si>
  <si>
    <t>37.17.074</t>
  </si>
  <si>
    <t>37.17.080</t>
  </si>
  <si>
    <t>37.17.090</t>
  </si>
  <si>
    <t>37.17.100</t>
  </si>
  <si>
    <t>37.17.110</t>
  </si>
  <si>
    <t>37.17.114</t>
  </si>
  <si>
    <t>37.17.130</t>
  </si>
  <si>
    <t>37.18.010</t>
  </si>
  <si>
    <t>37.18.020</t>
  </si>
  <si>
    <t>37.18.030</t>
  </si>
  <si>
    <t>37.19.010</t>
  </si>
  <si>
    <t>37.19.020</t>
  </si>
  <si>
    <t>37.19.030</t>
  </si>
  <si>
    <t>37.19.060</t>
  </si>
  <si>
    <t>37.20.010</t>
  </si>
  <si>
    <t>37.20.030</t>
  </si>
  <si>
    <t>37.20.080</t>
  </si>
  <si>
    <t>37.20.090</t>
  </si>
  <si>
    <t>37.20.100</t>
  </si>
  <si>
    <t>37.20.110</t>
  </si>
  <si>
    <t>37.20.130</t>
  </si>
  <si>
    <t>37.20.140</t>
  </si>
  <si>
    <t>37.20.156</t>
  </si>
  <si>
    <t>37.20.190</t>
  </si>
  <si>
    <t>37.20.191</t>
  </si>
  <si>
    <t>37.20.193</t>
  </si>
  <si>
    <t>37.20.210</t>
  </si>
  <si>
    <t>37.21.010</t>
  </si>
  <si>
    <t>37.22.010</t>
  </si>
  <si>
    <t>37.24.031</t>
  </si>
  <si>
    <t>37.24.032</t>
  </si>
  <si>
    <t>37.24.042</t>
  </si>
  <si>
    <t>37.24.043</t>
  </si>
  <si>
    <t>37.24.044</t>
  </si>
  <si>
    <t>37.24.045</t>
  </si>
  <si>
    <t>37.25.090</t>
  </si>
  <si>
    <t>37.25.100</t>
  </si>
  <si>
    <t>37.25.110</t>
  </si>
  <si>
    <t>37.25.200</t>
  </si>
  <si>
    <t>37.25.210</t>
  </si>
  <si>
    <t>37.25.215</t>
  </si>
  <si>
    <t>38.01.040</t>
  </si>
  <si>
    <t>38.01.060</t>
  </si>
  <si>
    <t>38.01.080</t>
  </si>
  <si>
    <t>38.01.100</t>
  </si>
  <si>
    <t>38.01.120</t>
  </si>
  <si>
    <t>38.01.140</t>
  </si>
  <si>
    <t>38.01.160</t>
  </si>
  <si>
    <t>38.01.180</t>
  </si>
  <si>
    <t>38.04.040</t>
  </si>
  <si>
    <t>38.04.060</t>
  </si>
  <si>
    <t>38.04.080</t>
  </si>
  <si>
    <t>38.04.100</t>
  </si>
  <si>
    <t>38.04.120</t>
  </si>
  <si>
    <t>38.04.140</t>
  </si>
  <si>
    <t>38.04.160</t>
  </si>
  <si>
    <t>38.04.180</t>
  </si>
  <si>
    <t>38.05.040</t>
  </si>
  <si>
    <t>38.05.060</t>
  </si>
  <si>
    <t>38.05.090</t>
  </si>
  <si>
    <t>38.05.100</t>
  </si>
  <si>
    <t>38.05.120</t>
  </si>
  <si>
    <t>38.05.140</t>
  </si>
  <si>
    <t>38.05.160</t>
  </si>
  <si>
    <t>38.05.180</t>
  </si>
  <si>
    <t>38.06.020</t>
  </si>
  <si>
    <t>38.06.040</t>
  </si>
  <si>
    <t>38.06.060</t>
  </si>
  <si>
    <t>38.06.080</t>
  </si>
  <si>
    <t>38.06.100</t>
  </si>
  <si>
    <t>38.06.120</t>
  </si>
  <si>
    <t>38.06.140</t>
  </si>
  <si>
    <t>38.06.160</t>
  </si>
  <si>
    <t>38.06.180</t>
  </si>
  <si>
    <t>38.07.030</t>
  </si>
  <si>
    <t>38.07.050</t>
  </si>
  <si>
    <t>38.07.120</t>
  </si>
  <si>
    <t>38.07.130</t>
  </si>
  <si>
    <t>38.07.134</t>
  </si>
  <si>
    <t>38.07.140</t>
  </si>
  <si>
    <t>38.07.172</t>
  </si>
  <si>
    <t>38.07.200</t>
  </si>
  <si>
    <t>38.07.210</t>
  </si>
  <si>
    <t>38.07.216</t>
  </si>
  <si>
    <t>38.07.300</t>
  </si>
  <si>
    <t>38.07.310</t>
  </si>
  <si>
    <t>38.07.340</t>
  </si>
  <si>
    <t>38.07.700</t>
  </si>
  <si>
    <t>38.07.710</t>
  </si>
  <si>
    <t>38.07.720</t>
  </si>
  <si>
    <t>38.07.730</t>
  </si>
  <si>
    <t>38.07.740</t>
  </si>
  <si>
    <t>38.07.750</t>
  </si>
  <si>
    <t>38.10.010</t>
  </si>
  <si>
    <t>38.10.020</t>
  </si>
  <si>
    <t>38.10.024</t>
  </si>
  <si>
    <t>38.10.026</t>
  </si>
  <si>
    <t>38.10.030</t>
  </si>
  <si>
    <t>38.10.060</t>
  </si>
  <si>
    <t>38.10.070</t>
  </si>
  <si>
    <t>38.10.080</t>
  </si>
  <si>
    <t>38.10.090</t>
  </si>
  <si>
    <t>38.12.086</t>
  </si>
  <si>
    <t>38.12.090</t>
  </si>
  <si>
    <t>38.12.100</t>
  </si>
  <si>
    <t>38.12.120</t>
  </si>
  <si>
    <t>38.12.130</t>
  </si>
  <si>
    <t>38.13.010</t>
  </si>
  <si>
    <t>38.13.016</t>
  </si>
  <si>
    <t>38.13.020</t>
  </si>
  <si>
    <t>38.13.030</t>
  </si>
  <si>
    <t>38.13.040</t>
  </si>
  <si>
    <t>38.13.050</t>
  </si>
  <si>
    <t>38.13.060</t>
  </si>
  <si>
    <t>38.15.010</t>
  </si>
  <si>
    <t>38.15.020</t>
  </si>
  <si>
    <t>38.15.040</t>
  </si>
  <si>
    <t>38.15.110</t>
  </si>
  <si>
    <t>38.15.120</t>
  </si>
  <si>
    <t>38.15.140</t>
  </si>
  <si>
    <t>38.15.310</t>
  </si>
  <si>
    <t>38.15.320</t>
  </si>
  <si>
    <t>38.15.340</t>
  </si>
  <si>
    <t>38.16.030</t>
  </si>
  <si>
    <t>38.16.060</t>
  </si>
  <si>
    <t>38.16.080</t>
  </si>
  <si>
    <t>38.16.090</t>
  </si>
  <si>
    <t>38.16.130</t>
  </si>
  <si>
    <t>38.16.140</t>
  </si>
  <si>
    <t>38.16.150</t>
  </si>
  <si>
    <t>38.16.160</t>
  </si>
  <si>
    <t>38.16.190</t>
  </si>
  <si>
    <t>38.16.200</t>
  </si>
  <si>
    <t>38.16.230</t>
  </si>
  <si>
    <t>38.16.250</t>
  </si>
  <si>
    <t>38.16.270</t>
  </si>
  <si>
    <t>38.19.020</t>
  </si>
  <si>
    <t>38.19.030</t>
  </si>
  <si>
    <t>38.19.040</t>
  </si>
  <si>
    <t>38.19.210</t>
  </si>
  <si>
    <t>38.19.220</t>
  </si>
  <si>
    <t>38.20.010</t>
  </si>
  <si>
    <t>38.20.020</t>
  </si>
  <si>
    <t>38.20.030</t>
  </si>
  <si>
    <t>38.20.040</t>
  </si>
  <si>
    <t>38.21.110</t>
  </si>
  <si>
    <t>38.21.120</t>
  </si>
  <si>
    <t>38.21.130</t>
  </si>
  <si>
    <t>38.21.140</t>
  </si>
  <si>
    <t>38.21.150</t>
  </si>
  <si>
    <t>38.21.310</t>
  </si>
  <si>
    <t>38.21.320</t>
  </si>
  <si>
    <t>38.21.330</t>
  </si>
  <si>
    <t>38.21.340</t>
  </si>
  <si>
    <t>38.21.350</t>
  </si>
  <si>
    <t>38.21.360</t>
  </si>
  <si>
    <t>38.21.920</t>
  </si>
  <si>
    <t>38.21.930</t>
  </si>
  <si>
    <t>38.21.940</t>
  </si>
  <si>
    <t>38.21.950</t>
  </si>
  <si>
    <t>38.22.120</t>
  </si>
  <si>
    <t>38.22.130</t>
  </si>
  <si>
    <t>38.22.140</t>
  </si>
  <si>
    <t>38.22.150</t>
  </si>
  <si>
    <t>38.22.160</t>
  </si>
  <si>
    <t>38.22.610</t>
  </si>
  <si>
    <t>38.22.620</t>
  </si>
  <si>
    <t>38.22.630</t>
  </si>
  <si>
    <t>38.22.640</t>
  </si>
  <si>
    <t>38.22.650</t>
  </si>
  <si>
    <t>38.22.660</t>
  </si>
  <si>
    <t>38.22.670</t>
  </si>
  <si>
    <t>38.23.010</t>
  </si>
  <si>
    <t>38.23.020</t>
  </si>
  <si>
    <t>38.23.030</t>
  </si>
  <si>
    <t>38.23.040</t>
  </si>
  <si>
    <t>38.23.050</t>
  </si>
  <si>
    <t>38.23.060</t>
  </si>
  <si>
    <t>38.23.110</t>
  </si>
  <si>
    <t>38.23.120</t>
  </si>
  <si>
    <t>38.23.130</t>
  </si>
  <si>
    <t>38.23.140</t>
  </si>
  <si>
    <t>38.23.150</t>
  </si>
  <si>
    <t>38.23.160</t>
  </si>
  <si>
    <t>38.23.210</t>
  </si>
  <si>
    <t>38.23.220</t>
  </si>
  <si>
    <t>38.23.230</t>
  </si>
  <si>
    <t>38.23.240</t>
  </si>
  <si>
    <t>38.23.310</t>
  </si>
  <si>
    <t>38.23.320</t>
  </si>
  <si>
    <t>38.23.330</t>
  </si>
  <si>
    <t>39.02.010</t>
  </si>
  <si>
    <t>39.02.016</t>
  </si>
  <si>
    <t>39.02.020</t>
  </si>
  <si>
    <t>39.02.030</t>
  </si>
  <si>
    <t>39.02.040</t>
  </si>
  <si>
    <t>39.03.160</t>
  </si>
  <si>
    <t>39.03.170</t>
  </si>
  <si>
    <t>39.03.174</t>
  </si>
  <si>
    <t>39.03.178</t>
  </si>
  <si>
    <t>39.03.182</t>
  </si>
  <si>
    <t>39.04.040</t>
  </si>
  <si>
    <t>39.04.050</t>
  </si>
  <si>
    <t>39.04.060</t>
  </si>
  <si>
    <t>39.04.070</t>
  </si>
  <si>
    <t>39.04.080</t>
  </si>
  <si>
    <t>39.04.100</t>
  </si>
  <si>
    <t>39.04.120</t>
  </si>
  <si>
    <t>39.04.180</t>
  </si>
  <si>
    <t>39.05.070</t>
  </si>
  <si>
    <t>39.06.060</t>
  </si>
  <si>
    <t>39.06.070</t>
  </si>
  <si>
    <t>39.06.074</t>
  </si>
  <si>
    <t>39.06.084</t>
  </si>
  <si>
    <t>39.09.010</t>
  </si>
  <si>
    <t>39.09.015</t>
  </si>
  <si>
    <t>39.09.020</t>
  </si>
  <si>
    <t>39.09.040</t>
  </si>
  <si>
    <t>39.09.060</t>
  </si>
  <si>
    <t>39.09.100</t>
  </si>
  <si>
    <t>39.09.120</t>
  </si>
  <si>
    <t>39.09.140</t>
  </si>
  <si>
    <t>39.10.050</t>
  </si>
  <si>
    <t>39.10.060</t>
  </si>
  <si>
    <t>39.10.080</t>
  </si>
  <si>
    <t>39.10.120</t>
  </si>
  <si>
    <t>39.10.130</t>
  </si>
  <si>
    <t>39.10.160</t>
  </si>
  <si>
    <t>39.10.200</t>
  </si>
  <si>
    <t>39.10.240</t>
  </si>
  <si>
    <t>39.10.246</t>
  </si>
  <si>
    <t>39.10.250</t>
  </si>
  <si>
    <t>39.10.280</t>
  </si>
  <si>
    <t>39.10.300</t>
  </si>
  <si>
    <t>39.11.020</t>
  </si>
  <si>
    <t>39.11.040</t>
  </si>
  <si>
    <t>39.11.080</t>
  </si>
  <si>
    <t>39.11.110</t>
  </si>
  <si>
    <t>39.11.120</t>
  </si>
  <si>
    <t>39.11.190</t>
  </si>
  <si>
    <t>39.11.210</t>
  </si>
  <si>
    <t>39.11.230</t>
  </si>
  <si>
    <t>39.11.240</t>
  </si>
  <si>
    <t>39.11.270</t>
  </si>
  <si>
    <t>39.11.280</t>
  </si>
  <si>
    <t>39.11.300</t>
  </si>
  <si>
    <t>39.11.400</t>
  </si>
  <si>
    <t>39.11.410</t>
  </si>
  <si>
    <t>39.11.430</t>
  </si>
  <si>
    <t>39.12.510</t>
  </si>
  <si>
    <t>39.12.520</t>
  </si>
  <si>
    <t>39.12.530</t>
  </si>
  <si>
    <t>39.14.010</t>
  </si>
  <si>
    <t>39.14.050</t>
  </si>
  <si>
    <t>39.15.040</t>
  </si>
  <si>
    <t>39.15.070</t>
  </si>
  <si>
    <t>39.18.100</t>
  </si>
  <si>
    <t>39.18.104</t>
  </si>
  <si>
    <t>39.18.106</t>
  </si>
  <si>
    <t>39.18.110</t>
  </si>
  <si>
    <t>39.18.114</t>
  </si>
  <si>
    <t>39.18.120</t>
  </si>
  <si>
    <t>39.18.126</t>
  </si>
  <si>
    <t>39.20.005</t>
  </si>
  <si>
    <t>39.20.010</t>
  </si>
  <si>
    <t>39.20.030</t>
  </si>
  <si>
    <t>39.21.010</t>
  </si>
  <si>
    <t>39.21.020</t>
  </si>
  <si>
    <t>39.21.030</t>
  </si>
  <si>
    <t>39.21.040</t>
  </si>
  <si>
    <t>39.21.050</t>
  </si>
  <si>
    <t>39.21.060</t>
  </si>
  <si>
    <t>39.21.070</t>
  </si>
  <si>
    <t>39.21.080</t>
  </si>
  <si>
    <t>39.21.090</t>
  </si>
  <si>
    <t>39.21.100</t>
  </si>
  <si>
    <t>39.21.110</t>
  </si>
  <si>
    <t>39.21.120</t>
  </si>
  <si>
    <t>39.21.125</t>
  </si>
  <si>
    <t>39.21.130</t>
  </si>
  <si>
    <t>39.21.140</t>
  </si>
  <si>
    <t>39.21.201</t>
  </si>
  <si>
    <t>39.21.230</t>
  </si>
  <si>
    <t>39.21.231</t>
  </si>
  <si>
    <t>39.21.234</t>
  </si>
  <si>
    <t>39.21.236</t>
  </si>
  <si>
    <t>39.21.237</t>
  </si>
  <si>
    <t>39.21.254</t>
  </si>
  <si>
    <t>39.24.151</t>
  </si>
  <si>
    <t>39.24.152</t>
  </si>
  <si>
    <t>39.24.153</t>
  </si>
  <si>
    <t>39.24.154</t>
  </si>
  <si>
    <t>39.24.173</t>
  </si>
  <si>
    <t>39.24.174</t>
  </si>
  <si>
    <t>39.25.020</t>
  </si>
  <si>
    <t>39.25.030</t>
  </si>
  <si>
    <t>39.26.010</t>
  </si>
  <si>
    <t>39.26.020</t>
  </si>
  <si>
    <t>39.26.030</t>
  </si>
  <si>
    <t>39.26.040</t>
  </si>
  <si>
    <t>39.26.050</t>
  </si>
  <si>
    <t>39.26.060</t>
  </si>
  <si>
    <t>39.26.070</t>
  </si>
  <si>
    <t>39.26.080</t>
  </si>
  <si>
    <t>39.26.090</t>
  </si>
  <si>
    <t>39.26.100</t>
  </si>
  <si>
    <t>39.26.110</t>
  </si>
  <si>
    <t>39.26.120</t>
  </si>
  <si>
    <t>39.26.130</t>
  </si>
  <si>
    <t>39.26.140</t>
  </si>
  <si>
    <t>39.26.150</t>
  </si>
  <si>
    <t>39.27.010</t>
  </si>
  <si>
    <t>39.27.020</t>
  </si>
  <si>
    <t>39.27.030</t>
  </si>
  <si>
    <t>39.30.010</t>
  </si>
  <si>
    <t>40.01.020</t>
  </si>
  <si>
    <t>40.01.040</t>
  </si>
  <si>
    <t>40.01.080</t>
  </si>
  <si>
    <t>40.01.090</t>
  </si>
  <si>
    <t>40.02.010</t>
  </si>
  <si>
    <t>40.02.020</t>
  </si>
  <si>
    <t>40.02.040</t>
  </si>
  <si>
    <t>40.02.060</t>
  </si>
  <si>
    <t>40.02.080</t>
  </si>
  <si>
    <t>40.02.100</t>
  </si>
  <si>
    <t>40.02.120</t>
  </si>
  <si>
    <t>40.02.440</t>
  </si>
  <si>
    <t>40.02.450</t>
  </si>
  <si>
    <t>40.02.460</t>
  </si>
  <si>
    <t>40.02.470</t>
  </si>
  <si>
    <t>40.02.600</t>
  </si>
  <si>
    <t>40.02.610</t>
  </si>
  <si>
    <t>40.02.620</t>
  </si>
  <si>
    <t>40.04.080</t>
  </si>
  <si>
    <t>40.04.090</t>
  </si>
  <si>
    <t>40.04.096</t>
  </si>
  <si>
    <t>40.04.140</t>
  </si>
  <si>
    <t>40.04.146</t>
  </si>
  <si>
    <t>40.04.230</t>
  </si>
  <si>
    <t>40.04.340</t>
  </si>
  <si>
    <t>40.04.390</t>
  </si>
  <si>
    <t>40.04.450</t>
  </si>
  <si>
    <t>40.04.460</t>
  </si>
  <si>
    <t>40.04.470</t>
  </si>
  <si>
    <t>40.04.480</t>
  </si>
  <si>
    <t>40.04.490</t>
  </si>
  <si>
    <t>40.05.020</t>
  </si>
  <si>
    <t>40.05.040</t>
  </si>
  <si>
    <t>40.05.060</t>
  </si>
  <si>
    <t>40.05.080</t>
  </si>
  <si>
    <t>40.05.100</t>
  </si>
  <si>
    <t>40.05.120</t>
  </si>
  <si>
    <t>40.05.140</t>
  </si>
  <si>
    <t>40.05.160</t>
  </si>
  <si>
    <t>40.05.170</t>
  </si>
  <si>
    <t>40.05.180</t>
  </si>
  <si>
    <t>40.05.320</t>
  </si>
  <si>
    <t>40.05.330</t>
  </si>
  <si>
    <t>40.05.340</t>
  </si>
  <si>
    <t>40.05.350</t>
  </si>
  <si>
    <t>40.06.040</t>
  </si>
  <si>
    <t>40.06.060</t>
  </si>
  <si>
    <t>40.06.080</t>
  </si>
  <si>
    <t>40.06.100</t>
  </si>
  <si>
    <t>40.06.120</t>
  </si>
  <si>
    <t>40.06.140</t>
  </si>
  <si>
    <t>40.06.160</t>
  </si>
  <si>
    <t>40.06.170</t>
  </si>
  <si>
    <t>40.06.510</t>
  </si>
  <si>
    <t>40.07.010</t>
  </si>
  <si>
    <t>40.07.020</t>
  </si>
  <si>
    <t>40.07.040</t>
  </si>
  <si>
    <t>40.10.016</t>
  </si>
  <si>
    <t>40.10.020</t>
  </si>
  <si>
    <t>40.10.040</t>
  </si>
  <si>
    <t>40.10.060</t>
  </si>
  <si>
    <t>40.10.080</t>
  </si>
  <si>
    <t>40.10.100</t>
  </si>
  <si>
    <t>40.10.106</t>
  </si>
  <si>
    <t>40.10.110</t>
  </si>
  <si>
    <t>40.10.132</t>
  </si>
  <si>
    <t>40.10.136</t>
  </si>
  <si>
    <t>40.10.140</t>
  </si>
  <si>
    <t>40.10.150</t>
  </si>
  <si>
    <t>40.10.500</t>
  </si>
  <si>
    <t>40.10.510</t>
  </si>
  <si>
    <t>40.10.520</t>
  </si>
  <si>
    <t>40.11.010</t>
  </si>
  <si>
    <t>40.11.020</t>
  </si>
  <si>
    <t>40.11.030</t>
  </si>
  <si>
    <t>40.11.050</t>
  </si>
  <si>
    <t>40.11.060</t>
  </si>
  <si>
    <t>40.11.070</t>
  </si>
  <si>
    <t>40.11.120</t>
  </si>
  <si>
    <t>40.11.230</t>
  </si>
  <si>
    <t>40.11.240</t>
  </si>
  <si>
    <t>40.11.250</t>
  </si>
  <si>
    <t>40.12.020</t>
  </si>
  <si>
    <t>40.12.030</t>
  </si>
  <si>
    <t>40.12.200</t>
  </si>
  <si>
    <t>40.12.210</t>
  </si>
  <si>
    <t>40.13.010</t>
  </si>
  <si>
    <t>40.13.040</t>
  </si>
  <si>
    <t>40.14.010</t>
  </si>
  <si>
    <t>40.14.030</t>
  </si>
  <si>
    <t>40.20.050</t>
  </si>
  <si>
    <t>40.20.060</t>
  </si>
  <si>
    <t>40.20.090</t>
  </si>
  <si>
    <t>40.20.100</t>
  </si>
  <si>
    <t>40.20.110</t>
  </si>
  <si>
    <t>40.20.120</t>
  </si>
  <si>
    <t>40.20.140</t>
  </si>
  <si>
    <t>40.20.200</t>
  </si>
  <si>
    <t>40.20.240</t>
  </si>
  <si>
    <t>40.20.250</t>
  </si>
  <si>
    <t>40.20.300</t>
  </si>
  <si>
    <t>40.20.310</t>
  </si>
  <si>
    <t>40.20.320</t>
  </si>
  <si>
    <t>41.02.541</t>
  </si>
  <si>
    <t>41.02.551</t>
  </si>
  <si>
    <t>41.02.562</t>
  </si>
  <si>
    <t>41.02.580</t>
  </si>
  <si>
    <t>41.04.020</t>
  </si>
  <si>
    <t>41.04.050</t>
  </si>
  <si>
    <t>41.05.720</t>
  </si>
  <si>
    <t>41.06.100</t>
  </si>
  <si>
    <t>41.06.130</t>
  </si>
  <si>
    <t>41.06.410</t>
  </si>
  <si>
    <t>41.07.020</t>
  </si>
  <si>
    <t>41.07.030</t>
  </si>
  <si>
    <t>41.07.050</t>
  </si>
  <si>
    <t>41.07.060</t>
  </si>
  <si>
    <t>41.07.070</t>
  </si>
  <si>
    <t>41.07.200</t>
  </si>
  <si>
    <t>41.07.430</t>
  </si>
  <si>
    <t>41.07.450</t>
  </si>
  <si>
    <t>41.07.800</t>
  </si>
  <si>
    <t>41.07.810</t>
  </si>
  <si>
    <t>41.07.820</t>
  </si>
  <si>
    <t>41.07.860</t>
  </si>
  <si>
    <t>41.08.010</t>
  </si>
  <si>
    <t>41.08.230</t>
  </si>
  <si>
    <t>41.08.250</t>
  </si>
  <si>
    <t>41.08.270</t>
  </si>
  <si>
    <t>41.08.280</t>
  </si>
  <si>
    <t>41.08.440</t>
  </si>
  <si>
    <t>41.08.450</t>
  </si>
  <si>
    <t>41.08.460</t>
  </si>
  <si>
    <t>41.09.720</t>
  </si>
  <si>
    <t>41.09.740</t>
  </si>
  <si>
    <t>41.09.750</t>
  </si>
  <si>
    <t>41.09.830</t>
  </si>
  <si>
    <t>41.09.870</t>
  </si>
  <si>
    <t>41.09.890</t>
  </si>
  <si>
    <t>41.10.060</t>
  </si>
  <si>
    <t>41.10.070</t>
  </si>
  <si>
    <t>41.10.080</t>
  </si>
  <si>
    <t>41.10.260</t>
  </si>
  <si>
    <t>41.10.330</t>
  </si>
  <si>
    <t>41.10.340</t>
  </si>
  <si>
    <t>41.10.400</t>
  </si>
  <si>
    <t>41.10.410</t>
  </si>
  <si>
    <t>41.10.430</t>
  </si>
  <si>
    <t>41.10.490</t>
  </si>
  <si>
    <t>41.10.500</t>
  </si>
  <si>
    <t>41.11.060</t>
  </si>
  <si>
    <t>41.11.100</t>
  </si>
  <si>
    <t>41.11.110</t>
  </si>
  <si>
    <t>41.11.440</t>
  </si>
  <si>
    <t>41.11.450</t>
  </si>
  <si>
    <t>41.11.702</t>
  </si>
  <si>
    <t>41.11.703</t>
  </si>
  <si>
    <t>41.11.711</t>
  </si>
  <si>
    <t>41.11.712</t>
  </si>
  <si>
    <t>41.11.721</t>
  </si>
  <si>
    <t>41.12.050</t>
  </si>
  <si>
    <t>41.12.060</t>
  </si>
  <si>
    <t>41.12.080</t>
  </si>
  <si>
    <t>41.12.090</t>
  </si>
  <si>
    <t>41.12.210</t>
  </si>
  <si>
    <t>41.13.050</t>
  </si>
  <si>
    <t>41.13.102</t>
  </si>
  <si>
    <t>41.13.200</t>
  </si>
  <si>
    <t>41.14.020</t>
  </si>
  <si>
    <t>41.14.070</t>
  </si>
  <si>
    <t>41.14.090</t>
  </si>
  <si>
    <t>41.14.210</t>
  </si>
  <si>
    <t>41.14.310</t>
  </si>
  <si>
    <t>41.14.390</t>
  </si>
  <si>
    <t>41.14.430</t>
  </si>
  <si>
    <t>41.14.510</t>
  </si>
  <si>
    <t>41.14.530</t>
  </si>
  <si>
    <t>41.14.560</t>
  </si>
  <si>
    <t>41.14.590</t>
  </si>
  <si>
    <t>41.14.600</t>
  </si>
  <si>
    <t>41.14.620</t>
  </si>
  <si>
    <t>41.14.640</t>
  </si>
  <si>
    <t>41.14.670</t>
  </si>
  <si>
    <t>41.14.730</t>
  </si>
  <si>
    <t>41.14.740</t>
  </si>
  <si>
    <t>41.14.750</t>
  </si>
  <si>
    <t>41.14.780</t>
  </si>
  <si>
    <t>41.14.790</t>
  </si>
  <si>
    <t>41.15.170</t>
  </si>
  <si>
    <t>41.20.020</t>
  </si>
  <si>
    <t>41.20.080</t>
  </si>
  <si>
    <t>41.20.120</t>
  </si>
  <si>
    <t>41.20.130</t>
  </si>
  <si>
    <t>41.31.040</t>
  </si>
  <si>
    <t>41.31.070</t>
  </si>
  <si>
    <t>41.31.080</t>
  </si>
  <si>
    <t>41.31.087</t>
  </si>
  <si>
    <t>42.01.020</t>
  </si>
  <si>
    <t>42.01.040</t>
  </si>
  <si>
    <t>42.01.060</t>
  </si>
  <si>
    <t>42.01.080</t>
  </si>
  <si>
    <t>42.01.086</t>
  </si>
  <si>
    <t>42.01.090</t>
  </si>
  <si>
    <t>42.01.096</t>
  </si>
  <si>
    <t>42.01.098</t>
  </si>
  <si>
    <t>42.02.010</t>
  </si>
  <si>
    <t>42.02.020</t>
  </si>
  <si>
    <t>42.02.040</t>
  </si>
  <si>
    <t>42.02.060</t>
  </si>
  <si>
    <t>42.02.080</t>
  </si>
  <si>
    <t>42.02.100</t>
  </si>
  <si>
    <t>42.03.020</t>
  </si>
  <si>
    <t>42.03.040</t>
  </si>
  <si>
    <t>42.03.060</t>
  </si>
  <si>
    <t>42.03.080</t>
  </si>
  <si>
    <t>42.04.020</t>
  </si>
  <si>
    <t>42.04.040</t>
  </si>
  <si>
    <t>42.04.060</t>
  </si>
  <si>
    <t>42.04.080</t>
  </si>
  <si>
    <t>42.04.120</t>
  </si>
  <si>
    <t>42.04.140</t>
  </si>
  <si>
    <t>42.04.160</t>
  </si>
  <si>
    <t>42.05.010</t>
  </si>
  <si>
    <t>42.05.020</t>
  </si>
  <si>
    <t>42.05.030</t>
  </si>
  <si>
    <t>42.05.050</t>
  </si>
  <si>
    <t>42.05.070</t>
  </si>
  <si>
    <t>42.05.100</t>
  </si>
  <si>
    <t>42.05.110</t>
  </si>
  <si>
    <t>42.05.120</t>
  </si>
  <si>
    <t>42.05.140</t>
  </si>
  <si>
    <t>42.05.160</t>
  </si>
  <si>
    <t>42.05.170</t>
  </si>
  <si>
    <t>42.05.180</t>
  </si>
  <si>
    <t>42.05.190</t>
  </si>
  <si>
    <t>42.05.200</t>
  </si>
  <si>
    <t>42.05.210</t>
  </si>
  <si>
    <t>42.05.220</t>
  </si>
  <si>
    <t>42.05.230</t>
  </si>
  <si>
    <t>42.05.240</t>
  </si>
  <si>
    <t>42.05.250</t>
  </si>
  <si>
    <t>42.05.260</t>
  </si>
  <si>
    <t>42.05.270</t>
  </si>
  <si>
    <t>42.05.290</t>
  </si>
  <si>
    <t>42.05.300</t>
  </si>
  <si>
    <t>42.05.310</t>
  </si>
  <si>
    <t>42.05.320</t>
  </si>
  <si>
    <t>42.05.330</t>
  </si>
  <si>
    <t>42.05.340</t>
  </si>
  <si>
    <t>42.05.370</t>
  </si>
  <si>
    <t>42.05.380</t>
  </si>
  <si>
    <t>42.05.390</t>
  </si>
  <si>
    <t>42.05.410</t>
  </si>
  <si>
    <t>42.05.440</t>
  </si>
  <si>
    <t>42.05.450</t>
  </si>
  <si>
    <t>42.05.510</t>
  </si>
  <si>
    <t>42.05.520</t>
  </si>
  <si>
    <t>42.05.542</t>
  </si>
  <si>
    <t>42.05.550</t>
  </si>
  <si>
    <t>42.05.560</t>
  </si>
  <si>
    <t>42.05.570</t>
  </si>
  <si>
    <t>42.05.580</t>
  </si>
  <si>
    <t>42.05.590</t>
  </si>
  <si>
    <t>42.05.620</t>
  </si>
  <si>
    <t>42.05.630</t>
  </si>
  <si>
    <t>42.05.650</t>
  </si>
  <si>
    <t>42.20.080</t>
  </si>
  <si>
    <t>42.20.090</t>
  </si>
  <si>
    <t>42.20.120</t>
  </si>
  <si>
    <t>42.20.130</t>
  </si>
  <si>
    <t>42.20.150</t>
  </si>
  <si>
    <t>42.20.160</t>
  </si>
  <si>
    <t>42.20.170</t>
  </si>
  <si>
    <t>42.20.190</t>
  </si>
  <si>
    <t>42.20.210</t>
  </si>
  <si>
    <t>42.20.220</t>
  </si>
  <si>
    <t>42.20.230</t>
  </si>
  <si>
    <t>42.20.240</t>
  </si>
  <si>
    <t>42.20.250</t>
  </si>
  <si>
    <t>42.20.260</t>
  </si>
  <si>
    <t>42.20.270</t>
  </si>
  <si>
    <t>42.20.280</t>
  </si>
  <si>
    <t>42.20.290</t>
  </si>
  <si>
    <t>42.20.300</t>
  </si>
  <si>
    <t>42.20.310</t>
  </si>
  <si>
    <t>42.20.320</t>
  </si>
  <si>
    <t>43.01.012</t>
  </si>
  <si>
    <t>43.01.032</t>
  </si>
  <si>
    <t>43.02.010</t>
  </si>
  <si>
    <t>43.02.070</t>
  </si>
  <si>
    <t>43.02.080</t>
  </si>
  <si>
    <t>43.02.100</t>
  </si>
  <si>
    <t>43.02.122</t>
  </si>
  <si>
    <t>43.02.140</t>
  </si>
  <si>
    <t>43.02.160</t>
  </si>
  <si>
    <t>43.02.170</t>
  </si>
  <si>
    <t>43.02.180</t>
  </si>
  <si>
    <t>43.03.050</t>
  </si>
  <si>
    <t>43.03.130</t>
  </si>
  <si>
    <t>43.03.212</t>
  </si>
  <si>
    <t>43.03.220</t>
  </si>
  <si>
    <t>43.03.500</t>
  </si>
  <si>
    <t>43.03.510</t>
  </si>
  <si>
    <t>43.03.550</t>
  </si>
  <si>
    <t>43.04.020</t>
  </si>
  <si>
    <t>43.05.030</t>
  </si>
  <si>
    <t>43.05.100</t>
  </si>
  <si>
    <t>43.06.010</t>
  </si>
  <si>
    <t>43.07.070</t>
  </si>
  <si>
    <t>43.07.300</t>
  </si>
  <si>
    <t>43.07.310</t>
  </si>
  <si>
    <t>43.07.320</t>
  </si>
  <si>
    <t>43.07.330</t>
  </si>
  <si>
    <t>43.07.340</t>
  </si>
  <si>
    <t>43.07.350</t>
  </si>
  <si>
    <t>43.07.360</t>
  </si>
  <si>
    <t>43.07.380</t>
  </si>
  <si>
    <t>43.07.390</t>
  </si>
  <si>
    <t>43.08.001</t>
  </si>
  <si>
    <t>43.08.002</t>
  </si>
  <si>
    <t>43.08.003</t>
  </si>
  <si>
    <t>43.08.004</t>
  </si>
  <si>
    <t>43.08.020</t>
  </si>
  <si>
    <t>43.08.021</t>
  </si>
  <si>
    <t>43.08.022</t>
  </si>
  <si>
    <t>43.08.030</t>
  </si>
  <si>
    <t>43.08.031</t>
  </si>
  <si>
    <t>43.08.032</t>
  </si>
  <si>
    <t>43.08.033</t>
  </si>
  <si>
    <t>43.08.040</t>
  </si>
  <si>
    <t>43.08.041</t>
  </si>
  <si>
    <t>43.08.042</t>
  </si>
  <si>
    <t>43.08.043</t>
  </si>
  <si>
    <t>43.10.050</t>
  </si>
  <si>
    <t>43.10.090</t>
  </si>
  <si>
    <t>43.10.110</t>
  </si>
  <si>
    <t>43.10.130</t>
  </si>
  <si>
    <t>43.10.210</t>
  </si>
  <si>
    <t>43.10.230</t>
  </si>
  <si>
    <t>43.10.250</t>
  </si>
  <si>
    <t>43.10.290</t>
  </si>
  <si>
    <t>43.10.450</t>
  </si>
  <si>
    <t>43.10.452</t>
  </si>
  <si>
    <t>43.10.454</t>
  </si>
  <si>
    <t>43.10.456</t>
  </si>
  <si>
    <t>43.10.480</t>
  </si>
  <si>
    <t>43.10.490</t>
  </si>
  <si>
    <t>43.10.620</t>
  </si>
  <si>
    <t>43.10.670</t>
  </si>
  <si>
    <t>43.10.730</t>
  </si>
  <si>
    <t>43.10.740</t>
  </si>
  <si>
    <t>43.10.750</t>
  </si>
  <si>
    <t>43.10.770</t>
  </si>
  <si>
    <t>43.10.780</t>
  </si>
  <si>
    <t>43.10.790</t>
  </si>
  <si>
    <t>43.10.794</t>
  </si>
  <si>
    <t>43.11.050</t>
  </si>
  <si>
    <t>43.11.060</t>
  </si>
  <si>
    <t>43.11.100</t>
  </si>
  <si>
    <t>43.11.110</t>
  </si>
  <si>
    <t>43.11.130</t>
  </si>
  <si>
    <t>43.11.150</t>
  </si>
  <si>
    <t>43.11.320</t>
  </si>
  <si>
    <t>43.11.330</t>
  </si>
  <si>
    <t>43.11.360</t>
  </si>
  <si>
    <t>43.11.370</t>
  </si>
  <si>
    <t>43.11.380</t>
  </si>
  <si>
    <t>43.11.390</t>
  </si>
  <si>
    <t>43.11.400</t>
  </si>
  <si>
    <t>43.11.410</t>
  </si>
  <si>
    <t>43.11.420</t>
  </si>
  <si>
    <t>43.11.460</t>
  </si>
  <si>
    <t>43.12.500</t>
  </si>
  <si>
    <t>43.20.130</t>
  </si>
  <si>
    <t>43.20.140</t>
  </si>
  <si>
    <t>43.20.200</t>
  </si>
  <si>
    <t>43.20.210</t>
  </si>
  <si>
    <t>43.20.250</t>
  </si>
  <si>
    <t>44.01.030</t>
  </si>
  <si>
    <t>44.01.040</t>
  </si>
  <si>
    <t>44.01.050</t>
  </si>
  <si>
    <t>44.01.070</t>
  </si>
  <si>
    <t>44.01.100</t>
  </si>
  <si>
    <t>44.01.110</t>
  </si>
  <si>
    <t>44.01.160</t>
  </si>
  <si>
    <t>44.01.170</t>
  </si>
  <si>
    <t>44.01.200</t>
  </si>
  <si>
    <t>44.01.240</t>
  </si>
  <si>
    <t>44.01.270</t>
  </si>
  <si>
    <t>44.01.310</t>
  </si>
  <si>
    <t>44.01.360</t>
  </si>
  <si>
    <t>44.01.370</t>
  </si>
  <si>
    <t>44.01.610</t>
  </si>
  <si>
    <t>44.01.680</t>
  </si>
  <si>
    <t>44.01.690</t>
  </si>
  <si>
    <t>44.01.800</t>
  </si>
  <si>
    <t>44.01.850</t>
  </si>
  <si>
    <t>44.02.062</t>
  </si>
  <si>
    <t>44.02.100</t>
  </si>
  <si>
    <t>44.02.200</t>
  </si>
  <si>
    <t>44.02.300</t>
  </si>
  <si>
    <t>44.03.010</t>
  </si>
  <si>
    <t>44.03.020</t>
  </si>
  <si>
    <t>44.03.030</t>
  </si>
  <si>
    <t>44.03.040</t>
  </si>
  <si>
    <t>44.03.050</t>
  </si>
  <si>
    <t>44.03.080</t>
  </si>
  <si>
    <t>44.03.090</t>
  </si>
  <si>
    <t>44.03.130</t>
  </si>
  <si>
    <t>44.03.180</t>
  </si>
  <si>
    <t>44.03.210</t>
  </si>
  <si>
    <t>44.03.260</t>
  </si>
  <si>
    <t>44.03.300</t>
  </si>
  <si>
    <t>44.03.315</t>
  </si>
  <si>
    <t>44.03.316</t>
  </si>
  <si>
    <t>44.03.360</t>
  </si>
  <si>
    <t>44.03.370</t>
  </si>
  <si>
    <t>44.03.380</t>
  </si>
  <si>
    <t>44.03.400</t>
  </si>
  <si>
    <t>44.03.420</t>
  </si>
  <si>
    <t>44.03.430</t>
  </si>
  <si>
    <t>44.03.440</t>
  </si>
  <si>
    <t>44.03.450</t>
  </si>
  <si>
    <t>44.03.470</t>
  </si>
  <si>
    <t>44.03.500</t>
  </si>
  <si>
    <t>44.03.510</t>
  </si>
  <si>
    <t>44.03.590</t>
  </si>
  <si>
    <t>44.03.630</t>
  </si>
  <si>
    <t>44.03.640</t>
  </si>
  <si>
    <t>44.03.670</t>
  </si>
  <si>
    <t>44.03.690</t>
  </si>
  <si>
    <t>44.03.700</t>
  </si>
  <si>
    <t>44.03.720</t>
  </si>
  <si>
    <t>44.03.810</t>
  </si>
  <si>
    <t>44.03.825</t>
  </si>
  <si>
    <t>44.03.900</t>
  </si>
  <si>
    <t>44.03.920</t>
  </si>
  <si>
    <t>44.03.931</t>
  </si>
  <si>
    <t>44.03.940</t>
  </si>
  <si>
    <t>44.03.950</t>
  </si>
  <si>
    <t>44.04.030</t>
  </si>
  <si>
    <t>44.04.040</t>
  </si>
  <si>
    <t>44.04.050</t>
  </si>
  <si>
    <t>44.06.010</t>
  </si>
  <si>
    <t>44.06.100</t>
  </si>
  <si>
    <t>44.06.200</t>
  </si>
  <si>
    <t>44.06.250</t>
  </si>
  <si>
    <t>44.06.300</t>
  </si>
  <si>
    <t>44.06.310</t>
  </si>
  <si>
    <t>44.06.320</t>
  </si>
  <si>
    <t>44.06.330</t>
  </si>
  <si>
    <t>44.06.360</t>
  </si>
  <si>
    <t>44.06.370</t>
  </si>
  <si>
    <t>44.06.400</t>
  </si>
  <si>
    <t>44.06.410</t>
  </si>
  <si>
    <t>44.06.470</t>
  </si>
  <si>
    <t>44.06.520</t>
  </si>
  <si>
    <t>44.06.570</t>
  </si>
  <si>
    <t>44.06.600</t>
  </si>
  <si>
    <t>44.06.610</t>
  </si>
  <si>
    <t>44.06.700</t>
  </si>
  <si>
    <t>44.06.710</t>
  </si>
  <si>
    <t>44.06.750</t>
  </si>
  <si>
    <t>44.20.010</t>
  </si>
  <si>
    <t>44.20.020</t>
  </si>
  <si>
    <t>44.20.040</t>
  </si>
  <si>
    <t>44.20.060</t>
  </si>
  <si>
    <t>44.20.080</t>
  </si>
  <si>
    <t>44.20.100</t>
  </si>
  <si>
    <t>44.20.110</t>
  </si>
  <si>
    <t>44.20.120</t>
  </si>
  <si>
    <t>44.20.121</t>
  </si>
  <si>
    <t>44.20.130</t>
  </si>
  <si>
    <t>44.20.150</t>
  </si>
  <si>
    <t>44.20.160</t>
  </si>
  <si>
    <t>44.20.180</t>
  </si>
  <si>
    <t>44.20.200</t>
  </si>
  <si>
    <t>44.20.220</t>
  </si>
  <si>
    <t>44.20.230</t>
  </si>
  <si>
    <t>44.20.240</t>
  </si>
  <si>
    <t>44.20.260</t>
  </si>
  <si>
    <t>44.20.280</t>
  </si>
  <si>
    <t>44.20.300</t>
  </si>
  <si>
    <t>44.20.310</t>
  </si>
  <si>
    <t>44.20.390</t>
  </si>
  <si>
    <t>44.20.620</t>
  </si>
  <si>
    <t>44.20.640</t>
  </si>
  <si>
    <t>44.20.650</t>
  </si>
  <si>
    <t>45.01.020</t>
  </si>
  <si>
    <t>45.01.040</t>
  </si>
  <si>
    <t>45.01.060</t>
  </si>
  <si>
    <t>45.01.066</t>
  </si>
  <si>
    <t>45.01.080</t>
  </si>
  <si>
    <t>45.01.082</t>
  </si>
  <si>
    <t>45.02.020</t>
  </si>
  <si>
    <t>45.02.040</t>
  </si>
  <si>
    <t>45.02.060</t>
  </si>
  <si>
    <t>45.02.080</t>
  </si>
  <si>
    <t>45.02.200</t>
  </si>
  <si>
    <t>45.03.010</t>
  </si>
  <si>
    <t>45.03.030</t>
  </si>
  <si>
    <t>45.03.100</t>
  </si>
  <si>
    <t>45.03.110</t>
  </si>
  <si>
    <t>45.03.200</t>
  </si>
  <si>
    <t>45.20.020</t>
  </si>
  <si>
    <t>46.01.010</t>
  </si>
  <si>
    <t>46.01.020</t>
  </si>
  <si>
    <t>46.01.030</t>
  </si>
  <si>
    <t>46.01.040</t>
  </si>
  <si>
    <t>46.01.050</t>
  </si>
  <si>
    <t>46.01.060</t>
  </si>
  <si>
    <t>46.01.070</t>
  </si>
  <si>
    <t>46.01.080</t>
  </si>
  <si>
    <t>46.01.090</t>
  </si>
  <si>
    <t>46.02.010</t>
  </si>
  <si>
    <t>46.02.050</t>
  </si>
  <si>
    <t>46.02.060</t>
  </si>
  <si>
    <t>46.02.070</t>
  </si>
  <si>
    <t>46.03.038</t>
  </si>
  <si>
    <t>46.03.040</t>
  </si>
  <si>
    <t>46.03.050</t>
  </si>
  <si>
    <t>46.03.060</t>
  </si>
  <si>
    <t>46.03.080</t>
  </si>
  <si>
    <t>46.04.010</t>
  </si>
  <si>
    <t>46.04.020</t>
  </si>
  <si>
    <t>46.04.030</t>
  </si>
  <si>
    <t>46.04.040</t>
  </si>
  <si>
    <t>46.04.050</t>
  </si>
  <si>
    <t>46.04.070</t>
  </si>
  <si>
    <t>46.04.080</t>
  </si>
  <si>
    <t>46.04.090</t>
  </si>
  <si>
    <t>46.05.020</t>
  </si>
  <si>
    <t>46.05.040</t>
  </si>
  <si>
    <t>46.05.050</t>
  </si>
  <si>
    <t>46.05.060</t>
  </si>
  <si>
    <t>46.05.070</t>
  </si>
  <si>
    <t>46.05.090</t>
  </si>
  <si>
    <t>46.07.010</t>
  </si>
  <si>
    <t>46.07.020</t>
  </si>
  <si>
    <t>46.07.030</t>
  </si>
  <si>
    <t>46.07.040</t>
  </si>
  <si>
    <t>46.07.050</t>
  </si>
  <si>
    <t>46.07.060</t>
  </si>
  <si>
    <t>46.07.070</t>
  </si>
  <si>
    <t>46.07.080</t>
  </si>
  <si>
    <t>46.07.090</t>
  </si>
  <si>
    <t>46.07.100</t>
  </si>
  <si>
    <t>46.08.006</t>
  </si>
  <si>
    <t>46.08.010</t>
  </si>
  <si>
    <t>46.08.020</t>
  </si>
  <si>
    <t>46.08.030</t>
  </si>
  <si>
    <t>46.08.040</t>
  </si>
  <si>
    <t>46.08.050</t>
  </si>
  <si>
    <t>46.08.070</t>
  </si>
  <si>
    <t>46.08.080</t>
  </si>
  <si>
    <t>46.08.100</t>
  </si>
  <si>
    <t>46.08.110</t>
  </si>
  <si>
    <t>46.09.050</t>
  </si>
  <si>
    <t>46.09.060</t>
  </si>
  <si>
    <t>46.09.070</t>
  </si>
  <si>
    <t>46.09.080</t>
  </si>
  <si>
    <t>46.09.100</t>
  </si>
  <si>
    <t>46.09.110</t>
  </si>
  <si>
    <t>46.09.120</t>
  </si>
  <si>
    <t>46.09.130</t>
  </si>
  <si>
    <t>46.09.150</t>
  </si>
  <si>
    <t>46.09.160</t>
  </si>
  <si>
    <t>46.09.170</t>
  </si>
  <si>
    <t>46.09.180</t>
  </si>
  <si>
    <t>46.09.200</t>
  </si>
  <si>
    <t>46.09.210</t>
  </si>
  <si>
    <t>46.09.230</t>
  </si>
  <si>
    <t>46.09.240</t>
  </si>
  <si>
    <t>46.09.250</t>
  </si>
  <si>
    <t>46.09.260</t>
  </si>
  <si>
    <t>46.09.270</t>
  </si>
  <si>
    <t>46.09.280</t>
  </si>
  <si>
    <t>46.09.290</t>
  </si>
  <si>
    <t>46.09.300</t>
  </si>
  <si>
    <t>46.09.320</t>
  </si>
  <si>
    <t>46.09.330</t>
  </si>
  <si>
    <t>46.09.340</t>
  </si>
  <si>
    <t>46.09.350</t>
  </si>
  <si>
    <t>46.09.360</t>
  </si>
  <si>
    <t>46.09.370</t>
  </si>
  <si>
    <t>46.09.400</t>
  </si>
  <si>
    <t>46.09.410</t>
  </si>
  <si>
    <t>46.09.420</t>
  </si>
  <si>
    <t>46.10.010</t>
  </si>
  <si>
    <t>46.10.020</t>
  </si>
  <si>
    <t>46.10.030</t>
  </si>
  <si>
    <t>46.10.040</t>
  </si>
  <si>
    <t>46.10.050</t>
  </si>
  <si>
    <t>46.10.060</t>
  </si>
  <si>
    <t>46.10.070</t>
  </si>
  <si>
    <t>46.10.080</t>
  </si>
  <si>
    <t>46.10.090</t>
  </si>
  <si>
    <t>46.10.200</t>
  </si>
  <si>
    <t>46.10.210</t>
  </si>
  <si>
    <t>46.10.220</t>
  </si>
  <si>
    <t>46.10.230</t>
  </si>
  <si>
    <t>46.10.240</t>
  </si>
  <si>
    <t>46.10.250</t>
  </si>
  <si>
    <t>46.12.010</t>
  </si>
  <si>
    <t>46.12.020</t>
  </si>
  <si>
    <t>46.12.050</t>
  </si>
  <si>
    <t>46.12.060</t>
  </si>
  <si>
    <t>46.12.070</t>
  </si>
  <si>
    <t>46.12.080</t>
  </si>
  <si>
    <t>46.12.100</t>
  </si>
  <si>
    <t>46.12.120</t>
  </si>
  <si>
    <t>46.12.140</t>
  </si>
  <si>
    <t>46.12.150</t>
  </si>
  <si>
    <t>46.12.160</t>
  </si>
  <si>
    <t>46.12.170</t>
  </si>
  <si>
    <t>46.12.180</t>
  </si>
  <si>
    <t>46.12.190</t>
  </si>
  <si>
    <t>46.12.200</t>
  </si>
  <si>
    <t>46.12.210</t>
  </si>
  <si>
    <t>46.12.220</t>
  </si>
  <si>
    <t>46.12.240</t>
  </si>
  <si>
    <t>46.12.250</t>
  </si>
  <si>
    <t>46.12.260</t>
  </si>
  <si>
    <t>46.12.270</t>
  </si>
  <si>
    <t>46.12.280</t>
  </si>
  <si>
    <t>46.12.290</t>
  </si>
  <si>
    <t>46.12.300</t>
  </si>
  <si>
    <t>46.12.310</t>
  </si>
  <si>
    <t>46.12.320</t>
  </si>
  <si>
    <t>46.12.330</t>
  </si>
  <si>
    <t>46.12.340</t>
  </si>
  <si>
    <t>46.13.006</t>
  </si>
  <si>
    <t>46.13.010</t>
  </si>
  <si>
    <t>46.13.020</t>
  </si>
  <si>
    <t>46.13.026</t>
  </si>
  <si>
    <t>46.13.030</t>
  </si>
  <si>
    <t>46.13.100</t>
  </si>
  <si>
    <t>46.13.101</t>
  </si>
  <si>
    <t>46.13.102</t>
  </si>
  <si>
    <t>46.13.103</t>
  </si>
  <si>
    <t>46.13.104</t>
  </si>
  <si>
    <t>46.13.105</t>
  </si>
  <si>
    <t>46.13.106</t>
  </si>
  <si>
    <t>46.13.107</t>
  </si>
  <si>
    <t>46.14.020</t>
  </si>
  <si>
    <t>46.14.030</t>
  </si>
  <si>
    <t>46.14.040</t>
  </si>
  <si>
    <t>46.14.050</t>
  </si>
  <si>
    <t>46.14.060</t>
  </si>
  <si>
    <t>46.14.490</t>
  </si>
  <si>
    <t>46.14.510</t>
  </si>
  <si>
    <t>46.14.520</t>
  </si>
  <si>
    <t>46.14.530</t>
  </si>
  <si>
    <t>46.14.540</t>
  </si>
  <si>
    <t>46.14.550</t>
  </si>
  <si>
    <t>46.14.560</t>
  </si>
  <si>
    <t>46.15.111</t>
  </si>
  <si>
    <t>46.15.112</t>
  </si>
  <si>
    <t>46.15.113</t>
  </si>
  <si>
    <t>46.18.010</t>
  </si>
  <si>
    <t>46.18.020</t>
  </si>
  <si>
    <t>46.18.030</t>
  </si>
  <si>
    <t>46.18.040</t>
  </si>
  <si>
    <t>46.18.050</t>
  </si>
  <si>
    <t>46.18.060</t>
  </si>
  <si>
    <t>46.18.089</t>
  </si>
  <si>
    <t>46.18.090</t>
  </si>
  <si>
    <t>46.18.100</t>
  </si>
  <si>
    <t>46.18.110</t>
  </si>
  <si>
    <t>46.18.120</t>
  </si>
  <si>
    <t>46.18.130</t>
  </si>
  <si>
    <t>46.18.140</t>
  </si>
  <si>
    <t>46.18.168</t>
  </si>
  <si>
    <t>46.18.170</t>
  </si>
  <si>
    <t>46.18.180</t>
  </si>
  <si>
    <t>46.18.190</t>
  </si>
  <si>
    <t>46.18.410</t>
  </si>
  <si>
    <t>46.18.420</t>
  </si>
  <si>
    <t>46.18.430</t>
  </si>
  <si>
    <t>46.18.560</t>
  </si>
  <si>
    <t>46.18.570</t>
  </si>
  <si>
    <t>46.19.500</t>
  </si>
  <si>
    <t>46.19.510</t>
  </si>
  <si>
    <t>46.19.520</t>
  </si>
  <si>
    <t>46.19.530</t>
  </si>
  <si>
    <t>46.19.590</t>
  </si>
  <si>
    <t>46.19.600</t>
  </si>
  <si>
    <t>46.19.610</t>
  </si>
  <si>
    <t>46.19.620</t>
  </si>
  <si>
    <t>46.19.630</t>
  </si>
  <si>
    <t>46.20.010</t>
  </si>
  <si>
    <t>46.20.020</t>
  </si>
  <si>
    <t>46.21.012</t>
  </si>
  <si>
    <t>46.21.036</t>
  </si>
  <si>
    <t>46.21.040</t>
  </si>
  <si>
    <t>46.21.046</t>
  </si>
  <si>
    <t>46.21.056</t>
  </si>
  <si>
    <t>46.21.060</t>
  </si>
  <si>
    <t>46.21.066</t>
  </si>
  <si>
    <t>46.21.080</t>
  </si>
  <si>
    <t>46.21.090</t>
  </si>
  <si>
    <t>46.21.100</t>
  </si>
  <si>
    <t>46.21.110</t>
  </si>
  <si>
    <t>46.21.140</t>
  </si>
  <si>
    <t>46.21.150</t>
  </si>
  <si>
    <t>46.23.110</t>
  </si>
  <si>
    <t>46.23.120</t>
  </si>
  <si>
    <t>46.23.130</t>
  </si>
  <si>
    <t>46.23.140</t>
  </si>
  <si>
    <t>46.23.150</t>
  </si>
  <si>
    <t>46.23.160</t>
  </si>
  <si>
    <t>46.23.170</t>
  </si>
  <si>
    <t>46.23.180</t>
  </si>
  <si>
    <t>46.26.010</t>
  </si>
  <si>
    <t>46.26.020</t>
  </si>
  <si>
    <t>46.26.030</t>
  </si>
  <si>
    <t>46.26.040</t>
  </si>
  <si>
    <t>46.26.050</t>
  </si>
  <si>
    <t>46.26.060</t>
  </si>
  <si>
    <t>46.26.070</t>
  </si>
  <si>
    <t>46.26.080</t>
  </si>
  <si>
    <t>46.26.090</t>
  </si>
  <si>
    <t>46.26.100</t>
  </si>
  <si>
    <t>46.26.110</t>
  </si>
  <si>
    <t>46.26.120</t>
  </si>
  <si>
    <t>46.26.130</t>
  </si>
  <si>
    <t>46.26.136</t>
  </si>
  <si>
    <t>46.26.140</t>
  </si>
  <si>
    <t>46.26.150</t>
  </si>
  <si>
    <t>46.26.200</t>
  </si>
  <si>
    <t>46.26.210</t>
  </si>
  <si>
    <t>46.26.400</t>
  </si>
  <si>
    <t>46.26.410</t>
  </si>
  <si>
    <t>46.26.420</t>
  </si>
  <si>
    <t>46.26.426</t>
  </si>
  <si>
    <t>46.26.430</t>
  </si>
  <si>
    <t>46.26.440</t>
  </si>
  <si>
    <t>46.26.460</t>
  </si>
  <si>
    <t>46.26.470</t>
  </si>
  <si>
    <t>46.26.480</t>
  </si>
  <si>
    <t>46.26.490</t>
  </si>
  <si>
    <t>46.26.500</t>
  </si>
  <si>
    <t>46.26.510</t>
  </si>
  <si>
    <t>46.26.516</t>
  </si>
  <si>
    <t>46.26.520</t>
  </si>
  <si>
    <t>46.26.540</t>
  </si>
  <si>
    <t>46.26.550</t>
  </si>
  <si>
    <t>46.26.560</t>
  </si>
  <si>
    <t>46.26.580</t>
  </si>
  <si>
    <t>46.26.590</t>
  </si>
  <si>
    <t>46.26.600</t>
  </si>
  <si>
    <t>46.26.610</t>
  </si>
  <si>
    <t>46.26.612</t>
  </si>
  <si>
    <t>46.26.614</t>
  </si>
  <si>
    <t>46.26.616</t>
  </si>
  <si>
    <t>46.26.632</t>
  </si>
  <si>
    <t>46.26.636</t>
  </si>
  <si>
    <t>46.26.640</t>
  </si>
  <si>
    <t>46.26.690</t>
  </si>
  <si>
    <t>46.26.700</t>
  </si>
  <si>
    <t>46.26.710</t>
  </si>
  <si>
    <t>46.26.720</t>
  </si>
  <si>
    <t>46.26.730</t>
  </si>
  <si>
    <t>46.26.740</t>
  </si>
  <si>
    <t>46.26.800</t>
  </si>
  <si>
    <t>46.26.810</t>
  </si>
  <si>
    <t>46.26.820</t>
  </si>
  <si>
    <t>46.26.830</t>
  </si>
  <si>
    <t>46.26.840</t>
  </si>
  <si>
    <t>46.26.843</t>
  </si>
  <si>
    <t>46.26.900</t>
  </si>
  <si>
    <t>46.26.910</t>
  </si>
  <si>
    <t>46.26.920</t>
  </si>
  <si>
    <t>46.26.930</t>
  </si>
  <si>
    <t>46.27.050</t>
  </si>
  <si>
    <t>46.27.060</t>
  </si>
  <si>
    <t>46.27.070</t>
  </si>
  <si>
    <t>46.27.080</t>
  </si>
  <si>
    <t>46.27.090</t>
  </si>
  <si>
    <t>46.27.100</t>
  </si>
  <si>
    <t>46.27.110</t>
  </si>
  <si>
    <t>46.32.001</t>
  </si>
  <si>
    <t>46.32.002</t>
  </si>
  <si>
    <t>46.32.003</t>
  </si>
  <si>
    <t>46.32.004</t>
  </si>
  <si>
    <t>46.32.005</t>
  </si>
  <si>
    <t>46.32.006</t>
  </si>
  <si>
    <t>46.32.007</t>
  </si>
  <si>
    <t>46.32.008</t>
  </si>
  <si>
    <t>46.32.009</t>
  </si>
  <si>
    <t>46.32.010</t>
  </si>
  <si>
    <t>46.32.011</t>
  </si>
  <si>
    <t>46.33.001</t>
  </si>
  <si>
    <t>46.33.002</t>
  </si>
  <si>
    <t>46.33.003</t>
  </si>
  <si>
    <t>46.33.004</t>
  </si>
  <si>
    <t>46.33.020</t>
  </si>
  <si>
    <t>46.33.021</t>
  </si>
  <si>
    <t>46.33.022</t>
  </si>
  <si>
    <t>46.33.023</t>
  </si>
  <si>
    <t>46.33.047</t>
  </si>
  <si>
    <t>46.33.048</t>
  </si>
  <si>
    <t>46.33.049</t>
  </si>
  <si>
    <t>46.33.074</t>
  </si>
  <si>
    <t>46.33.102</t>
  </si>
  <si>
    <t>46.33.103</t>
  </si>
  <si>
    <t>46.33.104</t>
  </si>
  <si>
    <t>46.33.105</t>
  </si>
  <si>
    <t>46.33.116</t>
  </si>
  <si>
    <t>46.33.117</t>
  </si>
  <si>
    <t>46.33.118</t>
  </si>
  <si>
    <t>46.33.130</t>
  </si>
  <si>
    <t>46.33.131</t>
  </si>
  <si>
    <t>46.33.132</t>
  </si>
  <si>
    <t>46.33.137</t>
  </si>
  <si>
    <t>46.33.140</t>
  </si>
  <si>
    <t>46.33.149</t>
  </si>
  <si>
    <t>46.33.150</t>
  </si>
  <si>
    <t>46.33.151</t>
  </si>
  <si>
    <t>46.33.159</t>
  </si>
  <si>
    <t>46.33.160</t>
  </si>
  <si>
    <t>46.33.161</t>
  </si>
  <si>
    <t>46.33.170</t>
  </si>
  <si>
    <t>46.33.186</t>
  </si>
  <si>
    <t>46.33.197</t>
  </si>
  <si>
    <t>46.33.201</t>
  </si>
  <si>
    <t>46.33.206</t>
  </si>
  <si>
    <t>46.33.207</t>
  </si>
  <si>
    <t>46.33.210</t>
  </si>
  <si>
    <t>46.33.211</t>
  </si>
  <si>
    <t>47.01.010</t>
  </si>
  <si>
    <t>47.01.020</t>
  </si>
  <si>
    <t>47.01.030</t>
  </si>
  <si>
    <t>47.01.040</t>
  </si>
  <si>
    <t>47.01.050</t>
  </si>
  <si>
    <t>47.01.060</t>
  </si>
  <si>
    <t>47.01.070</t>
  </si>
  <si>
    <t>47.01.080</t>
  </si>
  <si>
    <t>47.01.090</t>
  </si>
  <si>
    <t>47.01.130</t>
  </si>
  <si>
    <t>47.01.170</t>
  </si>
  <si>
    <t>47.01.180</t>
  </si>
  <si>
    <t>47.01.190</t>
  </si>
  <si>
    <t>47.01.191</t>
  </si>
  <si>
    <t>47.01.210</t>
  </si>
  <si>
    <t>47.01.220</t>
  </si>
  <si>
    <t>47.02.010</t>
  </si>
  <si>
    <t>47.02.020</t>
  </si>
  <si>
    <t>47.02.030</t>
  </si>
  <si>
    <t>47.02.040</t>
  </si>
  <si>
    <t>47.02.050</t>
  </si>
  <si>
    <t>47.02.100</t>
  </si>
  <si>
    <t>47.02.110</t>
  </si>
  <si>
    <t>47.02.200</t>
  </si>
  <si>
    <t>47.02.210</t>
  </si>
  <si>
    <t>47.04.020</t>
  </si>
  <si>
    <t>47.04.030</t>
  </si>
  <si>
    <t>47.04.040</t>
  </si>
  <si>
    <t>47.04.050</t>
  </si>
  <si>
    <t>47.04.080</t>
  </si>
  <si>
    <t>47.04.090</t>
  </si>
  <si>
    <t>47.04.100</t>
  </si>
  <si>
    <t>47.04.110</t>
  </si>
  <si>
    <t>47.04.120</t>
  </si>
  <si>
    <t>47.04.180</t>
  </si>
  <si>
    <t>47.05.010</t>
  </si>
  <si>
    <t>47.05.020</t>
  </si>
  <si>
    <t>47.05.030</t>
  </si>
  <si>
    <t>47.05.040</t>
  </si>
  <si>
    <t>47.05.050</t>
  </si>
  <si>
    <t>47.05.060</t>
  </si>
  <si>
    <t>47.05.070</t>
  </si>
  <si>
    <t>47.05.100</t>
  </si>
  <si>
    <t>47.05.110</t>
  </si>
  <si>
    <t>47.05.120</t>
  </si>
  <si>
    <t>47.05.130</t>
  </si>
  <si>
    <t>47.05.140</t>
  </si>
  <si>
    <t>47.05.150</t>
  </si>
  <si>
    <t>47.05.160</t>
  </si>
  <si>
    <t>47.05.170</t>
  </si>
  <si>
    <t>47.05.180</t>
  </si>
  <si>
    <t>47.05.190</t>
  </si>
  <si>
    <t>47.05.200</t>
  </si>
  <si>
    <t>47.05.210</t>
  </si>
  <si>
    <t>47.05.220</t>
  </si>
  <si>
    <t>47.05.230</t>
  </si>
  <si>
    <t>47.05.240</t>
  </si>
  <si>
    <t>47.05.260</t>
  </si>
  <si>
    <t>47.05.270</t>
  </si>
  <si>
    <t>47.05.280</t>
  </si>
  <si>
    <t>47.05.290</t>
  </si>
  <si>
    <t>47.05.296</t>
  </si>
  <si>
    <t>47.05.300</t>
  </si>
  <si>
    <t>47.05.310</t>
  </si>
  <si>
    <t>47.05.340</t>
  </si>
  <si>
    <t>47.05.350</t>
  </si>
  <si>
    <t>47.05.360</t>
  </si>
  <si>
    <t>47.05.370</t>
  </si>
  <si>
    <t>47.05.390</t>
  </si>
  <si>
    <t>47.05.392</t>
  </si>
  <si>
    <t>47.05.394</t>
  </si>
  <si>
    <t>47.05.398</t>
  </si>
  <si>
    <t>47.05.400</t>
  </si>
  <si>
    <t>47.05.406</t>
  </si>
  <si>
    <t>47.05.410</t>
  </si>
  <si>
    <t>47.05.420</t>
  </si>
  <si>
    <t>47.05.430</t>
  </si>
  <si>
    <t>47.05.450</t>
  </si>
  <si>
    <t>47.05.460</t>
  </si>
  <si>
    <t>47.05.580</t>
  </si>
  <si>
    <t>47.06.030</t>
  </si>
  <si>
    <t>47.06.040</t>
  </si>
  <si>
    <t>47.06.050</t>
  </si>
  <si>
    <t>47.06.051</t>
  </si>
  <si>
    <t>47.06.060</t>
  </si>
  <si>
    <t>47.06.070</t>
  </si>
  <si>
    <t>47.06.080</t>
  </si>
  <si>
    <t>47.06.090</t>
  </si>
  <si>
    <t>47.06.100</t>
  </si>
  <si>
    <t>47.06.110</t>
  </si>
  <si>
    <t>47.06.180</t>
  </si>
  <si>
    <t>47.06.310</t>
  </si>
  <si>
    <t>47.06.320</t>
  </si>
  <si>
    <t>47.06.330</t>
  </si>
  <si>
    <t>47.06.340</t>
  </si>
  <si>
    <t>47.06.350</t>
  </si>
  <si>
    <t>47.07.010</t>
  </si>
  <si>
    <t>47.07.020</t>
  </si>
  <si>
    <t>47.07.030</t>
  </si>
  <si>
    <t>47.07.031</t>
  </si>
  <si>
    <t>47.07.090</t>
  </si>
  <si>
    <t>47.09.010</t>
  </si>
  <si>
    <t>47.09.020</t>
  </si>
  <si>
    <t>47.09.030</t>
  </si>
  <si>
    <t>47.09.040</t>
  </si>
  <si>
    <t>47.10.010</t>
  </si>
  <si>
    <t>47.11.021</t>
  </si>
  <si>
    <t>47.11.080</t>
  </si>
  <si>
    <t>47.11.100</t>
  </si>
  <si>
    <t>47.11.111</t>
  </si>
  <si>
    <t>47.12.040</t>
  </si>
  <si>
    <t>47.12.270</t>
  </si>
  <si>
    <t>47.12.280</t>
  </si>
  <si>
    <t>47.12.290</t>
  </si>
  <si>
    <t>47.12.300</t>
  </si>
  <si>
    <t>47.12.310</t>
  </si>
  <si>
    <t>47.12.320</t>
  </si>
  <si>
    <t>47.12.330</t>
  </si>
  <si>
    <t>47.12.340</t>
  </si>
  <si>
    <t>47.12.350</t>
  </si>
  <si>
    <t>47.14.020</t>
  </si>
  <si>
    <t>47.14.200</t>
  </si>
  <si>
    <t>47.20.010</t>
  </si>
  <si>
    <t>47.20.020</t>
  </si>
  <si>
    <t>47.20.030</t>
  </si>
  <si>
    <t>47.20.070</t>
  </si>
  <si>
    <t>47.20.080</t>
  </si>
  <si>
    <t>47.20.100</t>
  </si>
  <si>
    <t>47.20.120</t>
  </si>
  <si>
    <t>47.20.181</t>
  </si>
  <si>
    <t>47.20.190</t>
  </si>
  <si>
    <t>47.20.300</t>
  </si>
  <si>
    <t>47.20.320</t>
  </si>
  <si>
    <t>47.20.330</t>
  </si>
  <si>
    <t>48.02.008</t>
  </si>
  <si>
    <t>48.02.009</t>
  </si>
  <si>
    <t>48.02.204</t>
  </si>
  <si>
    <t>48.02.205</t>
  </si>
  <si>
    <t>48.02.206</t>
  </si>
  <si>
    <t>48.02.207</t>
  </si>
  <si>
    <t>48.02.300</t>
  </si>
  <si>
    <t>48.02.310</t>
  </si>
  <si>
    <t>48.02.400</t>
  </si>
  <si>
    <t>48.02.401</t>
  </si>
  <si>
    <t>48.03.112</t>
  </si>
  <si>
    <t>48.03.130</t>
  </si>
  <si>
    <t>48.03.138</t>
  </si>
  <si>
    <t>48.04.381</t>
  </si>
  <si>
    <t>48.04.391</t>
  </si>
  <si>
    <t>48.05.010</t>
  </si>
  <si>
    <t>48.05.020</t>
  </si>
  <si>
    <t>48.05.030</t>
  </si>
  <si>
    <t>48.05.040</t>
  </si>
  <si>
    <t>48.05.050</t>
  </si>
  <si>
    <t>48.05.052</t>
  </si>
  <si>
    <t>48.05.070</t>
  </si>
  <si>
    <t>48.20.020</t>
  </si>
  <si>
    <t>48.20.040</t>
  </si>
  <si>
    <t>48.20.060</t>
  </si>
  <si>
    <t>49.01.016</t>
  </si>
  <si>
    <t>49.01.020</t>
  </si>
  <si>
    <t>49.01.030</t>
  </si>
  <si>
    <t>49.01.040</t>
  </si>
  <si>
    <t>49.01.050</t>
  </si>
  <si>
    <t>49.01.070</t>
  </si>
  <si>
    <t>49.03.020</t>
  </si>
  <si>
    <t>49.03.022</t>
  </si>
  <si>
    <t>49.03.036</t>
  </si>
  <si>
    <t>49.04.010</t>
  </si>
  <si>
    <t>49.05.020</t>
  </si>
  <si>
    <t>49.05.040</t>
  </si>
  <si>
    <t>49.06.010</t>
  </si>
  <si>
    <t>49.06.020</t>
  </si>
  <si>
    <t>49.06.030</t>
  </si>
  <si>
    <t>49.06.072</t>
  </si>
  <si>
    <t>49.06.080</t>
  </si>
  <si>
    <t>49.06.110</t>
  </si>
  <si>
    <t>49.06.160</t>
  </si>
  <si>
    <t>49.06.170</t>
  </si>
  <si>
    <t>49.06.190</t>
  </si>
  <si>
    <t>49.06.200</t>
  </si>
  <si>
    <t>49.06.210</t>
  </si>
  <si>
    <t>49.06.400</t>
  </si>
  <si>
    <t>49.06.410</t>
  </si>
  <si>
    <t>49.06.420</t>
  </si>
  <si>
    <t>49.06.430</t>
  </si>
  <si>
    <t>49.06.440</t>
  </si>
  <si>
    <t>49.06.450</t>
  </si>
  <si>
    <t>49.06.460</t>
  </si>
  <si>
    <t>49.06.480</t>
  </si>
  <si>
    <t>49.06.550</t>
  </si>
  <si>
    <t>49.06.560</t>
  </si>
  <si>
    <t>49.08.250</t>
  </si>
  <si>
    <t>49.11.130</t>
  </si>
  <si>
    <t>49.11.140</t>
  </si>
  <si>
    <t>49.11.141</t>
  </si>
  <si>
    <t>49.12.010</t>
  </si>
  <si>
    <t>49.12.030</t>
  </si>
  <si>
    <t>49.12.050</t>
  </si>
  <si>
    <t>49.12.058</t>
  </si>
  <si>
    <t>49.12.110</t>
  </si>
  <si>
    <t>49.12.120</t>
  </si>
  <si>
    <t>49.12.140</t>
  </si>
  <si>
    <t>49.13.010</t>
  </si>
  <si>
    <t>49.13.020</t>
  </si>
  <si>
    <t>49.13.030</t>
  </si>
  <si>
    <t>49.13.040</t>
  </si>
  <si>
    <t>49.14.010</t>
  </si>
  <si>
    <t>49.14.020</t>
  </si>
  <si>
    <t>49.14.030</t>
  </si>
  <si>
    <t>49.14.061</t>
  </si>
  <si>
    <t>49.14.071</t>
  </si>
  <si>
    <t>49.15.010</t>
  </si>
  <si>
    <t>49.15.030</t>
  </si>
  <si>
    <t>49.15.040</t>
  </si>
  <si>
    <t>49.15.050</t>
  </si>
  <si>
    <t>49.15.060</t>
  </si>
  <si>
    <t>49.15.100</t>
  </si>
  <si>
    <t>49.16.050</t>
  </si>
  <si>
    <t>49.16.051</t>
  </si>
  <si>
    <t>50.01.030</t>
  </si>
  <si>
    <t>50.01.060</t>
  </si>
  <si>
    <t>50.01.080</t>
  </si>
  <si>
    <t>50.01.090</t>
  </si>
  <si>
    <t>50.01.100</t>
  </si>
  <si>
    <t>50.01.110</t>
  </si>
  <si>
    <t>50.01.130</t>
  </si>
  <si>
    <t>50.01.160</t>
  </si>
  <si>
    <t>50.01.170</t>
  </si>
  <si>
    <t>50.01.180</t>
  </si>
  <si>
    <t>50.01.190</t>
  </si>
  <si>
    <t>50.01.200</t>
  </si>
  <si>
    <t>50.01.210</t>
  </si>
  <si>
    <t>50.01.220</t>
  </si>
  <si>
    <t>50.01.320</t>
  </si>
  <si>
    <t>50.01.330</t>
  </si>
  <si>
    <t>50.01.340</t>
  </si>
  <si>
    <t>50.02.020</t>
  </si>
  <si>
    <t>50.02.050</t>
  </si>
  <si>
    <t>50.02.060</t>
  </si>
  <si>
    <t>50.02.080</t>
  </si>
  <si>
    <t>50.05.022</t>
  </si>
  <si>
    <t>50.05.060</t>
  </si>
  <si>
    <t>50.05.160</t>
  </si>
  <si>
    <t>50.05.170</t>
  </si>
  <si>
    <t>50.05.210</t>
  </si>
  <si>
    <t>50.05.214</t>
  </si>
  <si>
    <t>50.05.230</t>
  </si>
  <si>
    <t>50.05.250</t>
  </si>
  <si>
    <t>50.05.270</t>
  </si>
  <si>
    <t>50.05.280</t>
  </si>
  <si>
    <t>50.05.312</t>
  </si>
  <si>
    <t>50.05.400</t>
  </si>
  <si>
    <t>50.05.430</t>
  </si>
  <si>
    <t>50.05.440</t>
  </si>
  <si>
    <t>50.05.450</t>
  </si>
  <si>
    <t>50.05.470</t>
  </si>
  <si>
    <t>50.05.490</t>
  </si>
  <si>
    <t>50.05.491</t>
  </si>
  <si>
    <t>50.05.492</t>
  </si>
  <si>
    <t>50.10.030</t>
  </si>
  <si>
    <t>50.10.050</t>
  </si>
  <si>
    <t>50.10.058</t>
  </si>
  <si>
    <t>50.10.060</t>
  </si>
  <si>
    <t>50.10.084</t>
  </si>
  <si>
    <t>Vidro multilaminado de alta segurança em policarbonato, proteção balística nível III</t>
  </si>
  <si>
    <t>Tela de proteção tipo mosquiteira removível, em fibra de vidro com revestimento em PVC e requadro em alumínio</t>
  </si>
  <si>
    <t>Porta de abrir em alumínio com pintura eletrostática, sob medida - cor branca</t>
  </si>
  <si>
    <t>Portinhola em alumínio anodizado de correr, tipo veneziana, sob medida - bronze/preto</t>
  </si>
  <si>
    <t>Porta em alumínio anodizado de abrir, tipo veneziana, sob medida - bronze/preto</t>
  </si>
  <si>
    <t>Caixilho em alumínio com pintura eletrostática, basculante, sob medida - branco</t>
  </si>
  <si>
    <t>Caixilho em alumínio com pintura eletrostática, maxim-ar, sob medida - branco</t>
  </si>
  <si>
    <t>Caixilho tipo veneziana industrial com montantes em alumínio e aletas em fibra de vidro</t>
  </si>
  <si>
    <t>Corrimão duplo em tubo de aço inoxidável escovado, com diâmetro de 1 1/2´ e montantes com diâmetro de 2´</t>
  </si>
  <si>
    <t>Corrimão em tubo de aço inoxidável escovado, diâmetro de 1 1/2´ e montantes com diâmetro de 2´</t>
  </si>
  <si>
    <t>Batente em chapa de aço SAE 1010/1020, espessura de 3/16´, para obras de segurança</t>
  </si>
  <si>
    <t>Chapa perfurada em aço SAE 1020, furos redondos de diâmetro 7,5 mm, espessura 1/8´ - soldagem tipo MIG</t>
  </si>
  <si>
    <t>Chapa perfurada em aço SAE 1020, furos redondos de diâmetro 25 mm, espessura 1/4´ - inclusive soldagem</t>
  </si>
  <si>
    <t>Porta de segurança de correr suspensa em grade de aço SAE 1045, diâmetro de 1´, completa, sem têmpera e revenimento</t>
  </si>
  <si>
    <t>Grade de segurança em aço SAE 1045, diâmetro 1´, sem têmpera e revenimento</t>
  </si>
  <si>
    <t>Grade de segurança em aço SAE 1045, para janela, diâmetro 1´, sem têmpera e revenimento</t>
  </si>
  <si>
    <t>Grade de segurança em aço SAE 1045 chapeada, diâmetro 1´, sem têmpera e revenimento</t>
  </si>
  <si>
    <t>Porta de segurança de abrir em grade de aço SAE 1045, diâmetro 1´, completa, sem têmpera e revenimento</t>
  </si>
  <si>
    <t>Porta de segurança de abrir em grade de aço SAE 1045 chapeada, diâmetro 1´, completa, sem têmpera e revenimento</t>
  </si>
  <si>
    <t>Porta de segurança de abrir em grade de aço SAE 1045, diâmetro 1´, com ferrolho longo embutido em caixa, completa, sem têmpera e revenimento</t>
  </si>
  <si>
    <t>Grade de segurança em aço SAE 1045, diâmetro 1´, com têmpera e revenimento</t>
  </si>
  <si>
    <t>Grade de segurança em aço SAE 1045, para janela, diâmetro 1´, com têmpera e revenimento</t>
  </si>
  <si>
    <t>Grade de segurança em aço SAE 1045 chapeada, diâmetro 1´, com têmpera e revenimento</t>
  </si>
  <si>
    <t>Porta de segurança de abrir em grade de aço SAE 1045, diâmetro 1´, completa, com têmpera e revenimento</t>
  </si>
  <si>
    <t>Porta de segurança de abrir em grade de aço SAE 1045 chapeada, diâmetro 1´, completa, com têmpera e revenimento</t>
  </si>
  <si>
    <t>Porta de segurança de abrir em grade de aço SAE 1045, diâmetro 1´, com ferrolho longo embutido em caixa, completa, com têmpera e revenimento</t>
  </si>
  <si>
    <t>Porta de segurança de correr em grade de aço SAE 1045, diâmetro de 1´, completa, com têmpera e revenimento</t>
  </si>
  <si>
    <t>Porta de segurança de correr em grade de aço SAE 1045, diâmetro de 1´, completa, sem têmpera e revenimento</t>
  </si>
  <si>
    <t>Guichê de segurança em grade de aço SAE 1045, diâmetro de 1´', com têmpera e revenimento</t>
  </si>
  <si>
    <t>Guichê de segurança em grade de aço SAE 1045, diâmetro de 1´', sem têmpera e revenimento</t>
  </si>
  <si>
    <t>Guarda-corpo com vidro de 8 mm, em tubo de aço galvanizado, diâmetro 1 1/2´</t>
  </si>
  <si>
    <t>Porta de enrolar automatizado, em perfil meia cana perfurado, tipo transvision</t>
  </si>
  <si>
    <t>Porta de abrir em chapa de aço galvanizado, com requadro em tela ondulada malha 2´ e fio 12</t>
  </si>
  <si>
    <t>Tela de proteção tipo mosquiteira em aço galvanizado, com requadro em perfis de ferro</t>
  </si>
  <si>
    <t>Fechamento em chapa de aço galvanizada nº 14 MSG, perfurada com diâmetro de 12,7 mm, requadro em chapa dobrada</t>
  </si>
  <si>
    <t>Fechamento em chapa expandida losangular de 10 x 20 mm, com requadro em cantoneira de aço carbono</t>
  </si>
  <si>
    <t>Tampa em chapa de segurança tipo xadrez, aço galvanizado a fogo antiderrapante de 1/4´</t>
  </si>
  <si>
    <t>Fechamento em chapa perfurada, furos quadrados 4 x 4 mm, com requadro em cantoneira de aço carbono</t>
  </si>
  <si>
    <t>Grade para piso eletrofundida, malha 30 x 100 mm, com barra de 40 x 2 mm</t>
  </si>
  <si>
    <t>Grade para forro eletrofundida, malha 25 x 100 mm, com barra de 25 x 2 mm</t>
  </si>
  <si>
    <t>Porta corta-fogo classe P.90 de 90 x 210 cm, completa, com maçaneta tipo alavanca</t>
  </si>
  <si>
    <t>Porta corta-fogo classe P.90 de 100 x 210 cm, completa, com maçaneta tipo alavanca</t>
  </si>
  <si>
    <t>Porta corta-fogo classe P.90, com barra antipânico numa face e maçaneta na outra, completa</t>
  </si>
  <si>
    <t>Porta corta-fogo classe P.120 de 80 x 210 cm, com uma folha de abrir, completa</t>
  </si>
  <si>
    <t>Porta corta-fogo classe P.120 de 90 x 210 cm, com uma folha de abrir, completa</t>
  </si>
  <si>
    <t>Portão de 2 folhas, tubular em tela de aço galvanizado acima de 2,50 m de altura, completo</t>
  </si>
  <si>
    <t>Porta em ferro de abrir, parte inferior chapeada, parte superior para receber vidro, sob medida</t>
  </si>
  <si>
    <t>Portinhola de correr em chapa, para ´passa pacote´, completa, sob medida</t>
  </si>
  <si>
    <t>Porta/portão de abrir em chapa cega com isolamento acústico, sob medida</t>
  </si>
  <si>
    <t>Porta de ferro acústica, espessura de 80mm, batente tripla vedação 185mm, com fechadura e maçaneta - 50 dB</t>
  </si>
  <si>
    <t>Portão de 2 folhas tubular, com tela em aço galvanizado de 2´ e fio 10, completo</t>
  </si>
  <si>
    <t>Caixilho fixo em aço SAE 1010/1020 para vidro à prova de bala, sob medida</t>
  </si>
  <si>
    <t>Caixilho tipo veneziana industrial com montantes em aço galvanizado e aletas em fibra de vidro</t>
  </si>
  <si>
    <t>Folha de porta em laminado fenólico melamínico com acabamento liso - 70 x 210 cm</t>
  </si>
  <si>
    <t>Folha de porta em laminado fenólico melamínico com acabamento liso - 90 x 210 cm</t>
  </si>
  <si>
    <t>Folha de porta em laminado fenólico melamínico com acabamento liso - 80 x 210 cm</t>
  </si>
  <si>
    <t>Porta lisa para acabamento em verniz, com batente de madeira - 70 x 210 cm</t>
  </si>
  <si>
    <t>Porta lisa para acabamento em verniz, com batente de madeira - 80 x 210 cm</t>
  </si>
  <si>
    <t>Porta lisa para acabamento em verniz, com batente de madeira - 90 x 210 cm</t>
  </si>
  <si>
    <t>Porta lisa de madeira, interna "PIM", para acabamento em pintura, padrão dimensional médio/pesado, com ferragens, completo - 80 x 210 cm</t>
  </si>
  <si>
    <t>Porta lisa de madeira, interna "PIM", para acabamento em pintura, padrão dimensional médio/pesado, com ferragens, completo - 90 x 210 cm</t>
  </si>
  <si>
    <t>Porta lisa de madeira, interna, resistente a umidade "PIM RU", para acabamento em pintura, padrão dimensional médio/pesado, com ferragens, completo - 80 x 210 cm</t>
  </si>
  <si>
    <t>Porta lisa de madeira, interna, resistente a umidade "PIM RU", para acabamento em pintura, de correr ou deslizante, tipo acessível, padrão dimensional pesado, com sistema deslizante e ferragens, completo - 100 x 210 cm</t>
  </si>
  <si>
    <t>Porta lisa com batente em alumínio, largura 60 cm, altura de 105 a 200 cm</t>
  </si>
  <si>
    <t>Porta lisa com batente em alumínio, largura 80 cm, altura de 105 a 200 cm</t>
  </si>
  <si>
    <t>Porta lisa com batente em alumínio, largura 90 cm, altura de 105 a 200 cm</t>
  </si>
  <si>
    <t>Porta em laminado fenólico melamínico com batente em alumínio - 80 x 180 cm</t>
  </si>
  <si>
    <t>Porta em laminado fenólico melamínico com batente em alumínio - 60 x 160 cm</t>
  </si>
  <si>
    <t>Porta em laminado fenólico melamínico com acabamento liso, batente de madeira sem revestimento - 70 x 210 cm</t>
  </si>
  <si>
    <t>Porta em laminado fenólico melamínico com acabamento liso, batente de madeira sem revestimento - 80 x 210 cm</t>
  </si>
  <si>
    <t>Porta em laminado fenólico melamínico com acabamento liso, batente de madeira sem revestimento - 90 x 210 cm</t>
  </si>
  <si>
    <t>Porta em laminado fenólico melamínico com acabamento liso, batente de madeira sem revestimento - 120 x 210 cm</t>
  </si>
  <si>
    <t>Porta em laminado fenólico melamínico com acabamento liso, batente de madeira sem revestimento - 140 x 210 cm</t>
  </si>
  <si>
    <t>Porta em laminado fenólico melamínico com acabamento liso, batente de madeira sem revestimento - 220 x 210 cm</t>
  </si>
  <si>
    <t>Porta em laminado melamínico estrutural com acabamento texturizado, batente em alumínio com ferragens - 60 x 180 cm</t>
  </si>
  <si>
    <t>Porta em laminado fenólico melamínico com acabamento liso, batente metálico - 60 x 160 cm</t>
  </si>
  <si>
    <t>Porta em laminado fenólico melamínico com acabamento liso, batente metálico - 70 x 210 cm</t>
  </si>
  <si>
    <t>Porta em laminado fenólico melamínico com acabamento liso, batente metálico - 80 x 210 cm</t>
  </si>
  <si>
    <t>Porta em laminado fenólico melamínico com acabamento liso, batente metálico - 120 x 210 cm</t>
  </si>
  <si>
    <t>Faixa/batedor de proteção em madeira de 20 x 5 cm, com acabamento em laminado fenólico melamínico</t>
  </si>
  <si>
    <t>Armário/gabinete embutido em MDF sob medida, revestido em laminado melamínico, com portas e prateleiras</t>
  </si>
  <si>
    <t>Tampo sob medida em compensado, revestido na face superior em laminado fenólico melamínico</t>
  </si>
  <si>
    <t>Prateleira sob medida em compensado, revestida nas duas faces em laminado fenólico melamínico</t>
  </si>
  <si>
    <t>Armário tipo prateleira com subdivisão em compensado, revestido totalmente em laminado fenólico melamínico</t>
  </si>
  <si>
    <t>Armário sob medida em compensado de madeira totalmente revestido em folheado de madeira, completo</t>
  </si>
  <si>
    <t>Armário sob medida em compensado de madeira totalmente revestido em laminado melamínico texturizado, completo</t>
  </si>
  <si>
    <t>Faixa/batedor de proteção em madeira de 290 x 15 mm, com acabamento em laminado fenólico melamínico</t>
  </si>
  <si>
    <t>13.02.190</t>
  </si>
  <si>
    <t>13.02.210</t>
  </si>
  <si>
    <t>13.05.084</t>
  </si>
  <si>
    <t>13.05.090</t>
  </si>
  <si>
    <t>13.05.094</t>
  </si>
  <si>
    <t>13.05.096</t>
  </si>
  <si>
    <t>13.05.110</t>
  </si>
  <si>
    <t>13.05.150</t>
  </si>
  <si>
    <t>14.01.020</t>
  </si>
  <si>
    <t>14.01.050</t>
  </si>
  <si>
    <t>14.01.060</t>
  </si>
  <si>
    <t>14.02.020</t>
  </si>
  <si>
    <t>14.02.030</t>
  </si>
  <si>
    <t>14.02.040</t>
  </si>
  <si>
    <t>14.02.050</t>
  </si>
  <si>
    <t>14.02.070</t>
  </si>
  <si>
    <t>14.02.080</t>
  </si>
  <si>
    <t>14.03.020</t>
  </si>
  <si>
    <t>14.03.040</t>
  </si>
  <si>
    <t>14.03.060</t>
  </si>
  <si>
    <t>14.04.200</t>
  </si>
  <si>
    <t>14.04.210</t>
  </si>
  <si>
    <t>14.04.220</t>
  </si>
  <si>
    <t>14.05.050</t>
  </si>
  <si>
    <t>14.05.060</t>
  </si>
  <si>
    <t>14.10.101</t>
  </si>
  <si>
    <t>14.10.111</t>
  </si>
  <si>
    <t>14.10.121</t>
  </si>
  <si>
    <t>14.11.221</t>
  </si>
  <si>
    <t>14.11.231</t>
  </si>
  <si>
    <t>14.11.261</t>
  </si>
  <si>
    <t>14.11.271</t>
  </si>
  <si>
    <t>14.15.060</t>
  </si>
  <si>
    <t>14.15.100</t>
  </si>
  <si>
    <t>14.15.120</t>
  </si>
  <si>
    <t>14.15.140</t>
  </si>
  <si>
    <t>14.20.010</t>
  </si>
  <si>
    <t>14.20.020</t>
  </si>
  <si>
    <t>14.28.030</t>
  </si>
  <si>
    <t>14.28.096</t>
  </si>
  <si>
    <t>14.28.100</t>
  </si>
  <si>
    <t>14.28.140</t>
  </si>
  <si>
    <t>14.30.010</t>
  </si>
  <si>
    <t>14.30.020</t>
  </si>
  <si>
    <t>14.30.070</t>
  </si>
  <si>
    <t>14.30.080</t>
  </si>
  <si>
    <t>14.30.110</t>
  </si>
  <si>
    <t>14.30.160</t>
  </si>
  <si>
    <t>14.30.190</t>
  </si>
  <si>
    <t>14.30.230</t>
  </si>
  <si>
    <t>14.30.260</t>
  </si>
  <si>
    <t>14.30.270</t>
  </si>
  <si>
    <t>14.30.300</t>
  </si>
  <si>
    <t>14.30.310</t>
  </si>
  <si>
    <t>14.30.410</t>
  </si>
  <si>
    <t>14.30.440</t>
  </si>
  <si>
    <t>14.30.841</t>
  </si>
  <si>
    <t>14.30.842</t>
  </si>
  <si>
    <t>14.30.843</t>
  </si>
  <si>
    <t>14.30.860</t>
  </si>
  <si>
    <t>14.30.870</t>
  </si>
  <si>
    <t>14.30.880</t>
  </si>
  <si>
    <t>14.30.890</t>
  </si>
  <si>
    <t>14.30.900</t>
  </si>
  <si>
    <t>14.30.910</t>
  </si>
  <si>
    <t>14.30.920</t>
  </si>
  <si>
    <t>14.31.030</t>
  </si>
  <si>
    <t>14.40.040</t>
  </si>
  <si>
    <t>14.40.060</t>
  </si>
  <si>
    <t>14.40.070</t>
  </si>
  <si>
    <t>14.40.080</t>
  </si>
  <si>
    <t>14.40.090</t>
  </si>
  <si>
    <t>14.40.100</t>
  </si>
  <si>
    <t>15.01.010</t>
  </si>
  <si>
    <t>15.01.020</t>
  </si>
  <si>
    <t>15.01.030</t>
  </si>
  <si>
    <t>15.01.040</t>
  </si>
  <si>
    <t>15.01.110</t>
  </si>
  <si>
    <t>15.01.120</t>
  </si>
  <si>
    <t>15.01.130</t>
  </si>
  <si>
    <t>15.01.140</t>
  </si>
  <si>
    <t>15.01.210</t>
  </si>
  <si>
    <t>15.01.220</t>
  </si>
  <si>
    <t>15.01.310</t>
  </si>
  <si>
    <t>15.01.320</t>
  </si>
  <si>
    <t>15.01.330</t>
  </si>
  <si>
    <t>15.03.030</t>
  </si>
  <si>
    <t>15.03.090</t>
  </si>
  <si>
    <t>15.03.110</t>
  </si>
  <si>
    <t>15.03.131</t>
  </si>
  <si>
    <t>15.03.140</t>
  </si>
  <si>
    <t>15.03.150</t>
  </si>
  <si>
    <t>15.05.290</t>
  </si>
  <si>
    <t>15.05.300</t>
  </si>
  <si>
    <t>15.05.520</t>
  </si>
  <si>
    <t>15.05.530</t>
  </si>
  <si>
    <t>15.05.540</t>
  </si>
  <si>
    <t>15.20.020</t>
  </si>
  <si>
    <t>15.20.040</t>
  </si>
  <si>
    <t>15.20.060</t>
  </si>
  <si>
    <t>16.02.010</t>
  </si>
  <si>
    <t>16.02.020</t>
  </si>
  <si>
    <t>16.02.030</t>
  </si>
  <si>
    <t>16.02.045</t>
  </si>
  <si>
    <t>16.02.060</t>
  </si>
  <si>
    <t>16.02.120</t>
  </si>
  <si>
    <t>16.02.230</t>
  </si>
  <si>
    <t>16.02.270</t>
  </si>
  <si>
    <t>16.03.010</t>
  </si>
  <si>
    <t>16.03.020</t>
  </si>
  <si>
    <t>16.03.030</t>
  </si>
  <si>
    <t>16.03.040</t>
  </si>
  <si>
    <t>16.03.300</t>
  </si>
  <si>
    <t>16.03.310</t>
  </si>
  <si>
    <t>16.03.320</t>
  </si>
  <si>
    <t>16.03.330</t>
  </si>
  <si>
    <t>16.03.360</t>
  </si>
  <si>
    <t>16.03.370</t>
  </si>
  <si>
    <t>16.03.400</t>
  </si>
  <si>
    <t>16.10.020</t>
  </si>
  <si>
    <t>16.10.100</t>
  </si>
  <si>
    <t>16.12.020</t>
  </si>
  <si>
    <t>16.12.040</t>
  </si>
  <si>
    <t>16.12.050</t>
  </si>
  <si>
    <t>16.12.060</t>
  </si>
  <si>
    <t>16.12.200</t>
  </si>
  <si>
    <t>16.12.220</t>
  </si>
  <si>
    <t>16.13.060</t>
  </si>
  <si>
    <t>16.13.070</t>
  </si>
  <si>
    <t>16.13.130</t>
  </si>
  <si>
    <t>16.13.140</t>
  </si>
  <si>
    <t>16.16.040</t>
  </si>
  <si>
    <t>16.16.160</t>
  </si>
  <si>
    <t>16.16.400</t>
  </si>
  <si>
    <t>16.20.020</t>
  </si>
  <si>
    <t>16.20.040</t>
  </si>
  <si>
    <t>16.30.020</t>
  </si>
  <si>
    <t>16.32.070</t>
  </si>
  <si>
    <t>16.32.120</t>
  </si>
  <si>
    <t>16.32.130</t>
  </si>
  <si>
    <t>16.33.022</t>
  </si>
  <si>
    <t>16.33.052</t>
  </si>
  <si>
    <t>16.33.062</t>
  </si>
  <si>
    <t>16.33.082</t>
  </si>
  <si>
    <t>16.33.102</t>
  </si>
  <si>
    <t>16.33.400</t>
  </si>
  <si>
    <t>16.33.410</t>
  </si>
  <si>
    <t>16.33.412</t>
  </si>
  <si>
    <t>16.40.040</t>
  </si>
  <si>
    <t>16.40.060</t>
  </si>
  <si>
    <t>16.40.080</t>
  </si>
  <si>
    <t>16.40.090</t>
  </si>
  <si>
    <t>16.40.120</t>
  </si>
  <si>
    <t>16.40.140</t>
  </si>
  <si>
    <t>16.40.150</t>
  </si>
  <si>
    <t>17.01.010</t>
  </si>
  <si>
    <t>17.01.020</t>
  </si>
  <si>
    <t>17.01.040</t>
  </si>
  <si>
    <t>17.01.050</t>
  </si>
  <si>
    <t>17.01.060</t>
  </si>
  <si>
    <t>17.01.120</t>
  </si>
  <si>
    <t>17.02.020</t>
  </si>
  <si>
    <t>17.02.030</t>
  </si>
  <si>
    <t>17.02.040</t>
  </si>
  <si>
    <t>17.02.060</t>
  </si>
  <si>
    <t>17.02.080</t>
  </si>
  <si>
    <t>17.02.120</t>
  </si>
  <si>
    <t>17.02.140</t>
  </si>
  <si>
    <t>17.02.160</t>
  </si>
  <si>
    <t>17.02.220</t>
  </si>
  <si>
    <t>17.02.260</t>
  </si>
  <si>
    <t>17.03.020</t>
  </si>
  <si>
    <t>17.03.040</t>
  </si>
  <si>
    <t>17.03.060</t>
  </si>
  <si>
    <t>17.03.080</t>
  </si>
  <si>
    <t>17.03.100</t>
  </si>
  <si>
    <t>17.03.200</t>
  </si>
  <si>
    <t>17.03.300</t>
  </si>
  <si>
    <t>17.03.310</t>
  </si>
  <si>
    <t>17.03.320</t>
  </si>
  <si>
    <t>17.03.330</t>
  </si>
  <si>
    <t>17.04.020</t>
  </si>
  <si>
    <t>17.04.040</t>
  </si>
  <si>
    <t>17.05.020</t>
  </si>
  <si>
    <t>17.05.070</t>
  </si>
  <si>
    <t>17.05.100</t>
  </si>
  <si>
    <t>17.05.320</t>
  </si>
  <si>
    <t>17.05.420</t>
  </si>
  <si>
    <t>17.10.020</t>
  </si>
  <si>
    <t>17.10.100</t>
  </si>
  <si>
    <t>17.10.120</t>
  </si>
  <si>
    <t>17.10.200</t>
  </si>
  <si>
    <t>17.10.410</t>
  </si>
  <si>
    <t>17.10.430</t>
  </si>
  <si>
    <t>17.12.060</t>
  </si>
  <si>
    <t>17.12.100</t>
  </si>
  <si>
    <t>17.12.120</t>
  </si>
  <si>
    <t>17.12.140</t>
  </si>
  <si>
    <t>17.12.240</t>
  </si>
  <si>
    <t>17.20.020</t>
  </si>
  <si>
    <t>17.20.040</t>
  </si>
  <si>
    <t>17.20.050</t>
  </si>
  <si>
    <t>17.20.060</t>
  </si>
  <si>
    <t>17.20.140</t>
  </si>
  <si>
    <t>17.40.010</t>
  </si>
  <si>
    <t>17.40.020</t>
  </si>
  <si>
    <t>17.40.030</t>
  </si>
  <si>
    <t>17.40.070</t>
  </si>
  <si>
    <t>17.40.110</t>
  </si>
  <si>
    <t>17.40.150</t>
  </si>
  <si>
    <t>17.40.160</t>
  </si>
  <si>
    <t>17.40.180</t>
  </si>
  <si>
    <t>17.40.190</t>
  </si>
  <si>
    <t>18.05.020</t>
  </si>
  <si>
    <t>18.06.102</t>
  </si>
  <si>
    <t>18.06.103</t>
  </si>
  <si>
    <t>18.06.142</t>
  </si>
  <si>
    <t>18.06.143</t>
  </si>
  <si>
    <t>18.06.182</t>
  </si>
  <si>
    <t>18.06.183</t>
  </si>
  <si>
    <t>18.06.350</t>
  </si>
  <si>
    <t>18.06.400</t>
  </si>
  <si>
    <t>18.06.410</t>
  </si>
  <si>
    <t>18.06.420</t>
  </si>
  <si>
    <t>18.06.430</t>
  </si>
  <si>
    <t>18.06.500</t>
  </si>
  <si>
    <t>18.06.510</t>
  </si>
  <si>
    <t>18.06.520</t>
  </si>
  <si>
    <t>18.06.530</t>
  </si>
  <si>
    <t>18.07.020</t>
  </si>
  <si>
    <t>18.07.021</t>
  </si>
  <si>
    <t>18.07.040</t>
  </si>
  <si>
    <t>18.07.080</t>
  </si>
  <si>
    <t>18.07.160</t>
  </si>
  <si>
    <t>18.07.170</t>
  </si>
  <si>
    <t>18.07.200</t>
  </si>
  <si>
    <t>18.07.210</t>
  </si>
  <si>
    <t>18.07.220</t>
  </si>
  <si>
    <t>18.07.230</t>
  </si>
  <si>
    <t>18.07.250</t>
  </si>
  <si>
    <t>18.07.300</t>
  </si>
  <si>
    <t>18.07.310</t>
  </si>
  <si>
    <t>18.08.032</t>
  </si>
  <si>
    <t>18.08.042</t>
  </si>
  <si>
    <t>18.08.062</t>
  </si>
  <si>
    <t>18.08.072</t>
  </si>
  <si>
    <t>18.08.090</t>
  </si>
  <si>
    <t>18.08.100</t>
  </si>
  <si>
    <t>18.08.110</t>
  </si>
  <si>
    <t>18.08.120</t>
  </si>
  <si>
    <t>18.08.152</t>
  </si>
  <si>
    <t>18.08.162</t>
  </si>
  <si>
    <t>18.08.170</t>
  </si>
  <si>
    <t>18.08.180</t>
  </si>
  <si>
    <t>18.11.012</t>
  </si>
  <si>
    <t>18.11.022</t>
  </si>
  <si>
    <t>18.11.032</t>
  </si>
  <si>
    <t>18.11.042</t>
  </si>
  <si>
    <t>18.11.052</t>
  </si>
  <si>
    <t>18.12.020</t>
  </si>
  <si>
    <t>18.12.120</t>
  </si>
  <si>
    <t>18.12.140</t>
  </si>
  <si>
    <t>18.13.010</t>
  </si>
  <si>
    <t>18.13.020</t>
  </si>
  <si>
    <t>18.13.202</t>
  </si>
  <si>
    <t>19.01.022</t>
  </si>
  <si>
    <t>19.01.062</t>
  </si>
  <si>
    <t>19.01.064</t>
  </si>
  <si>
    <t>19.01.122</t>
  </si>
  <si>
    <t>19.01.322</t>
  </si>
  <si>
    <t>19.01.324</t>
  </si>
  <si>
    <t>19.02.020</t>
  </si>
  <si>
    <t>19.02.040</t>
  </si>
  <si>
    <t>19.02.060</t>
  </si>
  <si>
    <t>19.02.080</t>
  </si>
  <si>
    <t>19.02.220</t>
  </si>
  <si>
    <t>19.02.240</t>
  </si>
  <si>
    <t>19.02.250</t>
  </si>
  <si>
    <t>19.03.060</t>
  </si>
  <si>
    <t>19.03.090</t>
  </si>
  <si>
    <t>19.03.110</t>
  </si>
  <si>
    <t>19.03.220</t>
  </si>
  <si>
    <t>19.03.260</t>
  </si>
  <si>
    <t>19.03.270</t>
  </si>
  <si>
    <t>19.03.290</t>
  </si>
  <si>
    <t>19.20.020</t>
  </si>
  <si>
    <t>20.01.040</t>
  </si>
  <si>
    <t>20.03.010</t>
  </si>
  <si>
    <t>20.04.020</t>
  </si>
  <si>
    <t>20.10.040</t>
  </si>
  <si>
    <t>20.10.120</t>
  </si>
  <si>
    <t>20.20.020</t>
  </si>
  <si>
    <t>20.20.040</t>
  </si>
  <si>
    <t>20.20.100</t>
  </si>
  <si>
    <t>20.20.202</t>
  </si>
  <si>
    <t>21.01.100</t>
  </si>
  <si>
    <t>21.01.160</t>
  </si>
  <si>
    <t>21.02.050</t>
  </si>
  <si>
    <t>21.02.060</t>
  </si>
  <si>
    <t>21.02.071</t>
  </si>
  <si>
    <t>21.02.271</t>
  </si>
  <si>
    <t>21.02.281</t>
  </si>
  <si>
    <t>21.02.291</t>
  </si>
  <si>
    <t>21.02.310</t>
  </si>
  <si>
    <t>21.02.311</t>
  </si>
  <si>
    <t>21.02.320</t>
  </si>
  <si>
    <t>21.03.010</t>
  </si>
  <si>
    <t>21.03.090</t>
  </si>
  <si>
    <t>21.03.151</t>
  </si>
  <si>
    <t>21.04.100</t>
  </si>
  <si>
    <t>21.04.110</t>
  </si>
  <si>
    <t>21.05.010</t>
  </si>
  <si>
    <t>21.05.100</t>
  </si>
  <si>
    <t>21.07.010</t>
  </si>
  <si>
    <t>21.10.050</t>
  </si>
  <si>
    <t>21.10.051</t>
  </si>
  <si>
    <t>21.10.061</t>
  </si>
  <si>
    <t>21.10.071</t>
  </si>
  <si>
    <t>21.10.081</t>
  </si>
  <si>
    <t>21.10.210</t>
  </si>
  <si>
    <t>21.10.220</t>
  </si>
  <si>
    <t>21.10.250</t>
  </si>
  <si>
    <t>21.11.050</t>
  </si>
  <si>
    <t>21.11.131</t>
  </si>
  <si>
    <t>21.20.020</t>
  </si>
  <si>
    <t>21.20.040</t>
  </si>
  <si>
    <t>21.20.050</t>
  </si>
  <si>
    <t>21.20.060</t>
  </si>
  <si>
    <t>21.20.100</t>
  </si>
  <si>
    <t>21.20.300</t>
  </si>
  <si>
    <t>21.20.302</t>
  </si>
  <si>
    <t>21.20.410</t>
  </si>
  <si>
    <t>21.20.460</t>
  </si>
  <si>
    <t>21.20.500</t>
  </si>
  <si>
    <t>22.01.010</t>
  </si>
  <si>
    <t>22.01.020</t>
  </si>
  <si>
    <t>22.01.080</t>
  </si>
  <si>
    <t>22.01.210</t>
  </si>
  <si>
    <t>22.01.220</t>
  </si>
  <si>
    <t>22.01.240</t>
  </si>
  <si>
    <t>22.02.010</t>
  </si>
  <si>
    <t>22.02.030</t>
  </si>
  <si>
    <t>22.02.100</t>
  </si>
  <si>
    <t>22.03.020</t>
  </si>
  <si>
    <t>22.03.030</t>
  </si>
  <si>
    <t>22.03.040</t>
  </si>
  <si>
    <t>22.03.050</t>
  </si>
  <si>
    <t>22.03.070</t>
  </si>
  <si>
    <t>22.03.122</t>
  </si>
  <si>
    <t>22.03.140</t>
  </si>
  <si>
    <t>22.04.020</t>
  </si>
  <si>
    <t>22.06.130</t>
  </si>
  <si>
    <t>22.06.240</t>
  </si>
  <si>
    <t>22.06.300</t>
  </si>
  <si>
    <t>22.06.350</t>
  </si>
  <si>
    <t>22.20.011</t>
  </si>
  <si>
    <t>22.20.020</t>
  </si>
  <si>
    <t>22.20.040</t>
  </si>
  <si>
    <t>22.20.050</t>
  </si>
  <si>
    <t>22.20.090</t>
  </si>
  <si>
    <t>23.01.050</t>
  </si>
  <si>
    <t>23.01.060</t>
  </si>
  <si>
    <t>23.02.010</t>
  </si>
  <si>
    <t>23.02.030</t>
  </si>
  <si>
    <t>23.02.040</t>
  </si>
  <si>
    <t>23.02.050</t>
  </si>
  <si>
    <t>23.02.060</t>
  </si>
  <si>
    <t>23.04.070</t>
  </si>
  <si>
    <t>23.04.080</t>
  </si>
  <si>
    <t>23.04.090</t>
  </si>
  <si>
    <t>23.04.100</t>
  </si>
  <si>
    <t>23.04.110</t>
  </si>
  <si>
    <t>23.04.120</t>
  </si>
  <si>
    <t>23.04.130</t>
  </si>
  <si>
    <t>23.04.140</t>
  </si>
  <si>
    <t>23.04.570</t>
  </si>
  <si>
    <t>23.04.580</t>
  </si>
  <si>
    <t>23.04.590</t>
  </si>
  <si>
    <t>23.04.600</t>
  </si>
  <si>
    <t>23.04.610</t>
  </si>
  <si>
    <t>23.04.620</t>
  </si>
  <si>
    <t>23.08.010</t>
  </si>
  <si>
    <t>23.08.020</t>
  </si>
  <si>
    <t>23.08.030</t>
  </si>
  <si>
    <t>23.08.040</t>
  </si>
  <si>
    <t>23.08.060</t>
  </si>
  <si>
    <t>23.08.080</t>
  </si>
  <si>
    <t>23.08.100</t>
  </si>
  <si>
    <t>23.08.110</t>
  </si>
  <si>
    <t>23.08.160</t>
  </si>
  <si>
    <t>23.08.170</t>
  </si>
  <si>
    <t>23.08.210</t>
  </si>
  <si>
    <t>23.08.220</t>
  </si>
  <si>
    <t>23.08.320</t>
  </si>
  <si>
    <t>23.08.380</t>
  </si>
  <si>
    <t>23.09.010</t>
  </si>
  <si>
    <t>23.09.020</t>
  </si>
  <si>
    <t>23.09.030</t>
  </si>
  <si>
    <t>23.09.040</t>
  </si>
  <si>
    <t>23.09.050</t>
  </si>
  <si>
    <t>23.09.052</t>
  </si>
  <si>
    <t>23.09.060</t>
  </si>
  <si>
    <t>23.09.100</t>
  </si>
  <si>
    <t>23.09.420</t>
  </si>
  <si>
    <t>23.09.430</t>
  </si>
  <si>
    <t>23.09.440</t>
  </si>
  <si>
    <t>23.09.520</t>
  </si>
  <si>
    <t>23.09.530</t>
  </si>
  <si>
    <t>23.09.540</t>
  </si>
  <si>
    <t>23.09.550</t>
  </si>
  <si>
    <t>23.09.560</t>
  </si>
  <si>
    <t>23.09.570</t>
  </si>
  <si>
    <t>23.09.590</t>
  </si>
  <si>
    <t>23.09.600</t>
  </si>
  <si>
    <t>23.09.610</t>
  </si>
  <si>
    <t>23.09.630</t>
  </si>
  <si>
    <t>23.11.010</t>
  </si>
  <si>
    <t>23.11.030</t>
  </si>
  <si>
    <t>23.11.040</t>
  </si>
  <si>
    <t>23.11.050</t>
  </si>
  <si>
    <t>23.12.001</t>
  </si>
  <si>
    <t>23.13.001</t>
  </si>
  <si>
    <t>23.13.002</t>
  </si>
  <si>
    <t>23.13.020</t>
  </si>
  <si>
    <t>23.13.040</t>
  </si>
  <si>
    <t>23.13.052</t>
  </si>
  <si>
    <t>23.13.064</t>
  </si>
  <si>
    <t>23.20.020</t>
  </si>
  <si>
    <t>23.20.040</t>
  </si>
  <si>
    <t>23.20.060</t>
  </si>
  <si>
    <t>23.20.100</t>
  </si>
  <si>
    <t>23.20.110</t>
  </si>
  <si>
    <t>23.20.120</t>
  </si>
  <si>
    <t>23.20.140</t>
  </si>
  <si>
    <t>23.20.160</t>
  </si>
  <si>
    <t>23.20.170</t>
  </si>
  <si>
    <t>23.20.180</t>
  </si>
  <si>
    <t>23.20.310</t>
  </si>
  <si>
    <t>23.20.320</t>
  </si>
  <si>
    <t>23.20.330</t>
  </si>
  <si>
    <t>23.20.340</t>
  </si>
  <si>
    <t>23.20.450</t>
  </si>
  <si>
    <t>23.20.460</t>
  </si>
  <si>
    <t>23.20.550</t>
  </si>
  <si>
    <t>23.20.600</t>
  </si>
  <si>
    <t>24.01.010</t>
  </si>
  <si>
    <t>24.01.030</t>
  </si>
  <si>
    <t>24.01.070</t>
  </si>
  <si>
    <t>24.01.090</t>
  </si>
  <si>
    <t>24.01.100</t>
  </si>
  <si>
    <t>24.01.110</t>
  </si>
  <si>
    <t>24.01.120</t>
  </si>
  <si>
    <t>24.01.180</t>
  </si>
  <si>
    <t>24.01.190</t>
  </si>
  <si>
    <t>24.01.200</t>
  </si>
  <si>
    <t>24.01.280</t>
  </si>
  <si>
    <t>24.02.010</t>
  </si>
  <si>
    <t>24.02.040</t>
  </si>
  <si>
    <t>24.02.050</t>
  </si>
  <si>
    <t>24.02.052</t>
  </si>
  <si>
    <t>24.02.054</t>
  </si>
  <si>
    <t>24.02.056</t>
  </si>
  <si>
    <t>24.02.058</t>
  </si>
  <si>
    <t>24.02.060</t>
  </si>
  <si>
    <t>24.02.070</t>
  </si>
  <si>
    <t>24.02.080</t>
  </si>
  <si>
    <t>24.02.100</t>
  </si>
  <si>
    <t>24.02.270</t>
  </si>
  <si>
    <t>24.02.280</t>
  </si>
  <si>
    <t>24.02.290</t>
  </si>
  <si>
    <t>24.02.410</t>
  </si>
  <si>
    <t>24.02.430</t>
  </si>
  <si>
    <t>24.02.450</t>
  </si>
  <si>
    <t>24.02.460</t>
  </si>
  <si>
    <t>24.02.470</t>
  </si>
  <si>
    <t>24.02.480</t>
  </si>
  <si>
    <t>24.02.490</t>
  </si>
  <si>
    <t>24.02.590</t>
  </si>
  <si>
    <t>24.02.630</t>
  </si>
  <si>
    <t>24.02.810</t>
  </si>
  <si>
    <t>24.02.811</t>
  </si>
  <si>
    <t>24.02.840</t>
  </si>
  <si>
    <t>24.02.900</t>
  </si>
  <si>
    <t>24.02.930</t>
  </si>
  <si>
    <t>24.03.040</t>
  </si>
  <si>
    <t>24.03.060</t>
  </si>
  <si>
    <t>24.03.080</t>
  </si>
  <si>
    <t>24.03.100</t>
  </si>
  <si>
    <t>24.03.200</t>
  </si>
  <si>
    <t>24.03.210</t>
  </si>
  <si>
    <t>24.03.290</t>
  </si>
  <si>
    <t>24.03.300</t>
  </si>
  <si>
    <t>24.03.310</t>
  </si>
  <si>
    <t>24.03.320</t>
  </si>
  <si>
    <t>24.03.340</t>
  </si>
  <si>
    <t>24.03.410</t>
  </si>
  <si>
    <t>24.03.680</t>
  </si>
  <si>
    <t>24.03.690</t>
  </si>
  <si>
    <t>24.03.930</t>
  </si>
  <si>
    <t>24.04.150</t>
  </si>
  <si>
    <t>24.04.220</t>
  </si>
  <si>
    <t>24.04.230</t>
  </si>
  <si>
    <t>24.04.240</t>
  </si>
  <si>
    <t>24.04.250</t>
  </si>
  <si>
    <t>24.04.260</t>
  </si>
  <si>
    <t>24.04.270</t>
  </si>
  <si>
    <t>24.04.280</t>
  </si>
  <si>
    <t>24.04.300</t>
  </si>
  <si>
    <t>24.04.310</t>
  </si>
  <si>
    <t>24.04.320</t>
  </si>
  <si>
    <t>24.04.330</t>
  </si>
  <si>
    <t>24.04.340</t>
  </si>
  <si>
    <t>24.04.350</t>
  </si>
  <si>
    <t>24.04.360</t>
  </si>
  <si>
    <t>24.04.370</t>
  </si>
  <si>
    <t>24.04.380</t>
  </si>
  <si>
    <t>24.04.400</t>
  </si>
  <si>
    <t>24.04.410</t>
  </si>
  <si>
    <t>24.04.420</t>
  </si>
  <si>
    <t>24.04.430</t>
  </si>
  <si>
    <t>24.04.610</t>
  </si>
  <si>
    <t>24.04.620</t>
  </si>
  <si>
    <t>24.04.630</t>
  </si>
  <si>
    <t>24.06.030</t>
  </si>
  <si>
    <t>24.07.030</t>
  </si>
  <si>
    <t>24.07.040</t>
  </si>
  <si>
    <t>24.08.020</t>
  </si>
  <si>
    <t>24.08.031</t>
  </si>
  <si>
    <t>24.08.040</t>
  </si>
  <si>
    <t>24.20.020</t>
  </si>
  <si>
    <t>24.20.040</t>
  </si>
  <si>
    <t>24.20.060</t>
  </si>
  <si>
    <t>24.20.090</t>
  </si>
  <si>
    <t>24.20.100</t>
  </si>
  <si>
    <t>24.20.120</t>
  </si>
  <si>
    <t>24.20.140</t>
  </si>
  <si>
    <t>24.20.200</t>
  </si>
  <si>
    <t>24.20.230</t>
  </si>
  <si>
    <t>24.20.270</t>
  </si>
  <si>
    <t>24.20.300</t>
  </si>
  <si>
    <t>24.20.310</t>
  </si>
  <si>
    <t>25.01.020</t>
  </si>
  <si>
    <t>25.01.030</t>
  </si>
  <si>
    <t>25.01.040</t>
  </si>
  <si>
    <t>25.01.050</t>
  </si>
  <si>
    <t>25.01.060</t>
  </si>
  <si>
    <t>25.01.070</t>
  </si>
  <si>
    <t>25.01.080</t>
  </si>
  <si>
    <t>25.01.090</t>
  </si>
  <si>
    <t>25.01.100</t>
  </si>
  <si>
    <t>25.01.110</t>
  </si>
  <si>
    <t>25.01.120</t>
  </si>
  <si>
    <t>25.01.240</t>
  </si>
  <si>
    <t>25.01.361</t>
  </si>
  <si>
    <t>25.01.371</t>
  </si>
  <si>
    <t>25.01.380</t>
  </si>
  <si>
    <t>25.01.400</t>
  </si>
  <si>
    <t>25.01.410</t>
  </si>
  <si>
    <t>25.01.430</t>
  </si>
  <si>
    <t>25.01.440</t>
  </si>
  <si>
    <t>25.01.450</t>
  </si>
  <si>
    <t>25.01.460</t>
  </si>
  <si>
    <t>25.01.470</t>
  </si>
  <si>
    <t>25.01.480</t>
  </si>
  <si>
    <t>25.01.490</t>
  </si>
  <si>
    <t>25.01.500</t>
  </si>
  <si>
    <t>25.01.510</t>
  </si>
  <si>
    <t>25.01.520</t>
  </si>
  <si>
    <t>25.01.530</t>
  </si>
  <si>
    <t>25.02.020</t>
  </si>
  <si>
    <t>25.02.040</t>
  </si>
  <si>
    <t>25.02.042</t>
  </si>
  <si>
    <t>25.02.050</t>
  </si>
  <si>
    <t>25.02.060</t>
  </si>
  <si>
    <t>25.02.070</t>
  </si>
  <si>
    <t>25.02.110</t>
  </si>
  <si>
    <t>25.02.211</t>
  </si>
  <si>
    <t>25.02.221</t>
  </si>
  <si>
    <t>25.02.230</t>
  </si>
  <si>
    <t>25.02.240</t>
  </si>
  <si>
    <t>25.02.250</t>
  </si>
  <si>
    <t>25.02.260</t>
  </si>
  <si>
    <t>25.02.300</t>
  </si>
  <si>
    <t>25.02.310</t>
  </si>
  <si>
    <t>25.20.020</t>
  </si>
  <si>
    <t>26.01.020</t>
  </si>
  <si>
    <t>26.01.040</t>
  </si>
  <si>
    <t>26.01.060</t>
  </si>
  <si>
    <t>26.01.080</t>
  </si>
  <si>
    <t>26.01.140</t>
  </si>
  <si>
    <t>26.01.155</t>
  </si>
  <si>
    <t>26.01.160</t>
  </si>
  <si>
    <t>26.01.168</t>
  </si>
  <si>
    <t>26.01.169</t>
  </si>
  <si>
    <t>26.01.170</t>
  </si>
  <si>
    <t>26.01.230</t>
  </si>
  <si>
    <t>26.01.348</t>
  </si>
  <si>
    <t>26.01.350</t>
  </si>
  <si>
    <t>26.01.460</t>
  </si>
  <si>
    <t>26.02.020</t>
  </si>
  <si>
    <t>26.02.040</t>
  </si>
  <si>
    <t>26.02.060</t>
  </si>
  <si>
    <t>26.02.120</t>
  </si>
  <si>
    <t>01.20.731</t>
  </si>
  <si>
    <t>01.20.741</t>
  </si>
  <si>
    <t>01.20.751</t>
  </si>
  <si>
    <t>01.20.761</t>
  </si>
  <si>
    <t>01.20.771</t>
  </si>
  <si>
    <t>01.20.781</t>
  </si>
  <si>
    <t>01.20.791</t>
  </si>
  <si>
    <t>01.20.801</t>
  </si>
  <si>
    <t>01.20.811</t>
  </si>
  <si>
    <t>01.20.821</t>
  </si>
  <si>
    <t>01.20.831</t>
  </si>
  <si>
    <t>01.20.841</t>
  </si>
  <si>
    <t>01.20.851</t>
  </si>
  <si>
    <t>01.20.861</t>
  </si>
  <si>
    <t>01.20.871</t>
  </si>
  <si>
    <t>01.20.881</t>
  </si>
  <si>
    <t>01.20.891</t>
  </si>
  <si>
    <t>01.20.901</t>
  </si>
  <si>
    <t>01.20.911</t>
  </si>
  <si>
    <t>01.20.921</t>
  </si>
  <si>
    <t>01.21.010</t>
  </si>
  <si>
    <t>01.21.090</t>
  </si>
  <si>
    <t>01.21.100</t>
  </si>
  <si>
    <t>01.21.110</t>
  </si>
  <si>
    <t>01.21.120</t>
  </si>
  <si>
    <t>01.21.130</t>
  </si>
  <si>
    <t>01.21.140</t>
  </si>
  <si>
    <t>01.23.010</t>
  </si>
  <si>
    <t>01.23.020</t>
  </si>
  <si>
    <t>01.23.030</t>
  </si>
  <si>
    <t>01.23.060</t>
  </si>
  <si>
    <t>01.23.070</t>
  </si>
  <si>
    <t>01.23.100</t>
  </si>
  <si>
    <t>01.23.140</t>
  </si>
  <si>
    <t>01.23.150</t>
  </si>
  <si>
    <t>01.23.160</t>
  </si>
  <si>
    <t>01.23.190</t>
  </si>
  <si>
    <t>01.23.200</t>
  </si>
  <si>
    <t>01.23.221</t>
  </si>
  <si>
    <t>01.23.222</t>
  </si>
  <si>
    <t>01.23.223</t>
  </si>
  <si>
    <t>01.23.231</t>
  </si>
  <si>
    <t>01.23.232</t>
  </si>
  <si>
    <t>01.23.233</t>
  </si>
  <si>
    <t>01.23.234</t>
  </si>
  <si>
    <t>01.23.236</t>
  </si>
  <si>
    <t>01.23.237</t>
  </si>
  <si>
    <t>01.23.238</t>
  </si>
  <si>
    <t>01.23.239</t>
  </si>
  <si>
    <t>01.23.254</t>
  </si>
  <si>
    <t>01.23.260</t>
  </si>
  <si>
    <t>01.23.264</t>
  </si>
  <si>
    <t>01.23.270</t>
  </si>
  <si>
    <t>01.23.274</t>
  </si>
  <si>
    <t>01.23.280</t>
  </si>
  <si>
    <t>01.23.510</t>
  </si>
  <si>
    <t>01.23.700</t>
  </si>
  <si>
    <t>01.23.701</t>
  </si>
  <si>
    <t>01.23.702</t>
  </si>
  <si>
    <t>01.27.011</t>
  </si>
  <si>
    <t>01.27.021</t>
  </si>
  <si>
    <t>01.27.031</t>
  </si>
  <si>
    <t>01.27.041</t>
  </si>
  <si>
    <t>01.27.051</t>
  </si>
  <si>
    <t>01.27.061</t>
  </si>
  <si>
    <t>01.27.071</t>
  </si>
  <si>
    <t>01.27.091</t>
  </si>
  <si>
    <t>01.28.010</t>
  </si>
  <si>
    <t>01.28.020</t>
  </si>
  <si>
    <t>01.28.030</t>
  </si>
  <si>
    <t>01.28.040</t>
  </si>
  <si>
    <t>01.28.050</t>
  </si>
  <si>
    <t>01.28.060</t>
  </si>
  <si>
    <t>01.28.070</t>
  </si>
  <si>
    <t>01.28.080</t>
  </si>
  <si>
    <t>01.28.090</t>
  </si>
  <si>
    <t>01.28.100</t>
  </si>
  <si>
    <t>01.28.110</t>
  </si>
  <si>
    <t>01.28.120</t>
  </si>
  <si>
    <t>01.28.130</t>
  </si>
  <si>
    <t>01.28.140</t>
  </si>
  <si>
    <t>01.28.150</t>
  </si>
  <si>
    <t>01.28.160</t>
  </si>
  <si>
    <t>01.28.170</t>
  </si>
  <si>
    <t>01.28.180</t>
  </si>
  <si>
    <t>01.28.190</t>
  </si>
  <si>
    <t>01.28.200</t>
  </si>
  <si>
    <t>01.28.210</t>
  </si>
  <si>
    <t>01.28.220</t>
  </si>
  <si>
    <t>01.28.230</t>
  </si>
  <si>
    <t>01.28.240</t>
  </si>
  <si>
    <t>01.28.250</t>
  </si>
  <si>
    <t>01.28.260</t>
  </si>
  <si>
    <t>01.28.270</t>
  </si>
  <si>
    <t>01.28.280</t>
  </si>
  <si>
    <t>01.28.290</t>
  </si>
  <si>
    <t>01.28.300</t>
  </si>
  <si>
    <t>01.28.310</t>
  </si>
  <si>
    <t>01.28.350</t>
  </si>
  <si>
    <t>01.28.360</t>
  </si>
  <si>
    <t>01.28.370</t>
  </si>
  <si>
    <t>01.28.380</t>
  </si>
  <si>
    <t>01.28.390</t>
  </si>
  <si>
    <t>01.28.400</t>
  </si>
  <si>
    <t>01.28.410</t>
  </si>
  <si>
    <t>01.28.420</t>
  </si>
  <si>
    <t>01.28.430</t>
  </si>
  <si>
    <t>01.28.440</t>
  </si>
  <si>
    <t>01.28.450</t>
  </si>
  <si>
    <t>01.28.460</t>
  </si>
  <si>
    <t>01.28.470</t>
  </si>
  <si>
    <t>01.28.480</t>
  </si>
  <si>
    <t>01.28.490</t>
  </si>
  <si>
    <t>01.28.500</t>
  </si>
  <si>
    <t>01.28.510</t>
  </si>
  <si>
    <t>01.28.520</t>
  </si>
  <si>
    <t>01.28.530</t>
  </si>
  <si>
    <t>01.28.540</t>
  </si>
  <si>
    <t>01.28.550</t>
  </si>
  <si>
    <t>01.28.560</t>
  </si>
  <si>
    <t>01.28.570</t>
  </si>
  <si>
    <t>01.28.580</t>
  </si>
  <si>
    <t>01.28.590</t>
  </si>
  <si>
    <t>01.28.600</t>
  </si>
  <si>
    <t>01.28.610</t>
  </si>
  <si>
    <t>01.28.620</t>
  </si>
  <si>
    <t>02.01.021</t>
  </si>
  <si>
    <t>02.01.171</t>
  </si>
  <si>
    <t>02.01.180</t>
  </si>
  <si>
    <t>02.01.200</t>
  </si>
  <si>
    <t>02.02.120</t>
  </si>
  <si>
    <t>02.02.130</t>
  </si>
  <si>
    <t>02.02.140</t>
  </si>
  <si>
    <t>02.02.150</t>
  </si>
  <si>
    <t>02.02.160</t>
  </si>
  <si>
    <t>02.03.030</t>
  </si>
  <si>
    <t>02.03.060</t>
  </si>
  <si>
    <t>02.03.080</t>
  </si>
  <si>
    <t>02.03.110</t>
  </si>
  <si>
    <t>02.03.120</t>
  </si>
  <si>
    <t>02.03.200</t>
  </si>
  <si>
    <t>02.03.240</t>
  </si>
  <si>
    <t>02.03.260</t>
  </si>
  <si>
    <t>02.03.270</t>
  </si>
  <si>
    <t>02.03.500</t>
  </si>
  <si>
    <t>02.05.060</t>
  </si>
  <si>
    <t>02.05.080</t>
  </si>
  <si>
    <t>02.05.090</t>
  </si>
  <si>
    <t>02.05.100</t>
  </si>
  <si>
    <t>02.05.195</t>
  </si>
  <si>
    <t>02.05.202</t>
  </si>
  <si>
    <t>02.05.212</t>
  </si>
  <si>
    <t>02.06.030</t>
  </si>
  <si>
    <t>02.06.040</t>
  </si>
  <si>
    <t>02.08.020</t>
  </si>
  <si>
    <t>02.08.040</t>
  </si>
  <si>
    <t>02.08.050</t>
  </si>
  <si>
    <t>02.09.030</t>
  </si>
  <si>
    <t>02.09.040</t>
  </si>
  <si>
    <t>02.09.130</t>
  </si>
  <si>
    <t>02.09.150</t>
  </si>
  <si>
    <t>02.09.160</t>
  </si>
  <si>
    <t>02.10.020</t>
  </si>
  <si>
    <t>02.10.040</t>
  </si>
  <si>
    <t>02.10.050</t>
  </si>
  <si>
    <t>02.10.060</t>
  </si>
  <si>
    <t>03.01.020</t>
  </si>
  <si>
    <t>03.01.040</t>
  </si>
  <si>
    <t>03.01.060</t>
  </si>
  <si>
    <t>03.01.200</t>
  </si>
  <si>
    <t>03.01.210</t>
  </si>
  <si>
    <t>03.01.220</t>
  </si>
  <si>
    <t>03.01.230</t>
  </si>
  <si>
    <t>03.01.240</t>
  </si>
  <si>
    <t>03.01.250</t>
  </si>
  <si>
    <t>03.01.260</t>
  </si>
  <si>
    <t>03.01.270</t>
  </si>
  <si>
    <t>03.02.020</t>
  </si>
  <si>
    <t>03.02.040</t>
  </si>
  <si>
    <t>03.03.020</t>
  </si>
  <si>
    <t>03.03.040</t>
  </si>
  <si>
    <t>03.03.060</t>
  </si>
  <si>
    <t>03.04.020</t>
  </si>
  <si>
    <t>03.04.030</t>
  </si>
  <si>
    <t>03.04.040</t>
  </si>
  <si>
    <t>03.05.020</t>
  </si>
  <si>
    <t>03.06.050</t>
  </si>
  <si>
    <t>03.06.060</t>
  </si>
  <si>
    <t>03.07.010</t>
  </si>
  <si>
    <t>03.07.030</t>
  </si>
  <si>
    <t>03.07.050</t>
  </si>
  <si>
    <t>03.07.070</t>
  </si>
  <si>
    <t>03.07.080</t>
  </si>
  <si>
    <t>03.08.020</t>
  </si>
  <si>
    <t>03.08.040</t>
  </si>
  <si>
    <t>03.08.060</t>
  </si>
  <si>
    <t>03.08.200</t>
  </si>
  <si>
    <t>03.09.020</t>
  </si>
  <si>
    <t>03.09.040</t>
  </si>
  <si>
    <t>03.09.060</t>
  </si>
  <si>
    <t>03.10.020</t>
  </si>
  <si>
    <t>03.10.040</t>
  </si>
  <si>
    <t>03.10.080</t>
  </si>
  <si>
    <t>03.10.100</t>
  </si>
  <si>
    <t>03.10.120</t>
  </si>
  <si>
    <t>03.10.140</t>
  </si>
  <si>
    <t>03.16.010</t>
  </si>
  <si>
    <t>03.16.011</t>
  </si>
  <si>
    <t>04.01.020</t>
  </si>
  <si>
    <t>04.01.040</t>
  </si>
  <si>
    <t>04.01.060</t>
  </si>
  <si>
    <t>04.01.080</t>
  </si>
  <si>
    <t>04.01.090</t>
  </si>
  <si>
    <t>04.01.100</t>
  </si>
  <si>
    <t>04.02.020</t>
  </si>
  <si>
    <t>04.02.030</t>
  </si>
  <si>
    <t>04.02.050</t>
  </si>
  <si>
    <t>04.02.070</t>
  </si>
  <si>
    <t>04.02.090</t>
  </si>
  <si>
    <t>04.02.110</t>
  </si>
  <si>
    <t>04.02.140</t>
  </si>
  <si>
    <t>04.03.020</t>
  </si>
  <si>
    <t>04.03.040</t>
  </si>
  <si>
    <t>04.03.060</t>
  </si>
  <si>
    <t>04.03.080</t>
  </si>
  <si>
    <t>04.03.090</t>
  </si>
  <si>
    <t>04.04.010</t>
  </si>
  <si>
    <t>04.04.020</t>
  </si>
  <si>
    <t>04.04.030</t>
  </si>
  <si>
    <t>04.04.040</t>
  </si>
  <si>
    <t>04.04.060</t>
  </si>
  <si>
    <t>04.05.010</t>
  </si>
  <si>
    <t>04.05.020</t>
  </si>
  <si>
    <t>04.05.040</t>
  </si>
  <si>
    <t>04.05.060</t>
  </si>
  <si>
    <t>04.05.080</t>
  </si>
  <si>
    <t>04.05.100</t>
  </si>
  <si>
    <t>04.06.010</t>
  </si>
  <si>
    <t>04.06.020</t>
  </si>
  <si>
    <t>04.06.040</t>
  </si>
  <si>
    <t>04.06.060</t>
  </si>
  <si>
    <t>04.06.100</t>
  </si>
  <si>
    <t>04.07.020</t>
  </si>
  <si>
    <t>04.07.040</t>
  </si>
  <si>
    <t>04.07.060</t>
  </si>
  <si>
    <t>04.08.020</t>
  </si>
  <si>
    <t>04.08.040</t>
  </si>
  <si>
    <t>04.08.060</t>
  </si>
  <si>
    <t>04.08.080</t>
  </si>
  <si>
    <t>04.08.100</t>
  </si>
  <si>
    <t>04.09.020</t>
  </si>
  <si>
    <t>04.09.040</t>
  </si>
  <si>
    <t>04.09.060</t>
  </si>
  <si>
    <t>04.09.080</t>
  </si>
  <si>
    <t>04.09.100</t>
  </si>
  <si>
    <t>04.09.120</t>
  </si>
  <si>
    <t>04.09.140</t>
  </si>
  <si>
    <t>04.09.160</t>
  </si>
  <si>
    <t>04.10.020</t>
  </si>
  <si>
    <t>04.10.040</t>
  </si>
  <si>
    <t>04.10.060</t>
  </si>
  <si>
    <t>04.10.080</t>
  </si>
  <si>
    <t>04.11.020</t>
  </si>
  <si>
    <t>04.11.030</t>
  </si>
  <si>
    <t>04.11.040</t>
  </si>
  <si>
    <t>04.11.060</t>
  </si>
  <si>
    <t>04.11.080</t>
  </si>
  <si>
    <t>04.11.100</t>
  </si>
  <si>
    <t>04.11.110</t>
  </si>
  <si>
    <t>04.11.120</t>
  </si>
  <si>
    <t>04.11.140</t>
  </si>
  <si>
    <t>04.11.160</t>
  </si>
  <si>
    <t>04.12.020</t>
  </si>
  <si>
    <t>04.12.040</t>
  </si>
  <si>
    <t>04.13.020</t>
  </si>
  <si>
    <t>04.13.060</t>
  </si>
  <si>
    <t>04.14.020</t>
  </si>
  <si>
    <t>04.14.040</t>
  </si>
  <si>
    <t>04.17.020</t>
  </si>
  <si>
    <t>04.17.040</t>
  </si>
  <si>
    <t>04.17.060</t>
  </si>
  <si>
    <t>04.17.080</t>
  </si>
  <si>
    <t>04.17.100</t>
  </si>
  <si>
    <t>04.17.120</t>
  </si>
  <si>
    <t>04.17.140</t>
  </si>
  <si>
    <t>04.17.160</t>
  </si>
  <si>
    <t>04.17.180</t>
  </si>
  <si>
    <t>04.17.200</t>
  </si>
  <si>
    <t>04.17.220</t>
  </si>
  <si>
    <t>04.17.240</t>
  </si>
  <si>
    <t>04.18.020</t>
  </si>
  <si>
    <t>04.18.040</t>
  </si>
  <si>
    <t>04.18.060</t>
  </si>
  <si>
    <t>04.18.070</t>
  </si>
  <si>
    <t>04.18.080</t>
  </si>
  <si>
    <t>04.18.090</t>
  </si>
  <si>
    <t>04.18.120</t>
  </si>
  <si>
    <t>04.18.130</t>
  </si>
  <si>
    <t>04.18.140</t>
  </si>
  <si>
    <t>04.18.180</t>
  </si>
  <si>
    <t>04.18.200</t>
  </si>
  <si>
    <t>04.18.220</t>
  </si>
  <si>
    <t>04.18.240</t>
  </si>
  <si>
    <t>04.18.250</t>
  </si>
  <si>
    <t>04.18.260</t>
  </si>
  <si>
    <t>04.18.270</t>
  </si>
  <si>
    <t>04.18.280</t>
  </si>
  <si>
    <t>04.18.290</t>
  </si>
  <si>
    <t>04.18.320</t>
  </si>
  <si>
    <t>04.18.340</t>
  </si>
  <si>
    <t>04.18.360</t>
  </si>
  <si>
    <t>04.18.370</t>
  </si>
  <si>
    <t>04.18.380</t>
  </si>
  <si>
    <t>04.18.390</t>
  </si>
  <si>
    <t>04.18.400</t>
  </si>
  <si>
    <t>04.18.410</t>
  </si>
  <si>
    <t>04.18.420</t>
  </si>
  <si>
    <t>04.18.440</t>
  </si>
  <si>
    <t>04.18.460</t>
  </si>
  <si>
    <t>04.18.470</t>
  </si>
  <si>
    <t>04.19.020</t>
  </si>
  <si>
    <t>04.19.030</t>
  </si>
  <si>
    <t>04.19.060</t>
  </si>
  <si>
    <t>04.19.080</t>
  </si>
  <si>
    <t>04.19.100</t>
  </si>
  <si>
    <t>04.19.120</t>
  </si>
  <si>
    <t>04.19.140</t>
  </si>
  <si>
    <t>04.19.160</t>
  </si>
  <si>
    <t>04.19.180</t>
  </si>
  <si>
    <t>04.19.190</t>
  </si>
  <si>
    <t>04.20.020</t>
  </si>
  <si>
    <t>04.20.040</t>
  </si>
  <si>
    <t>04.20.060</t>
  </si>
  <si>
    <t>04.20.080</t>
  </si>
  <si>
    <t>04.20.100</t>
  </si>
  <si>
    <t>04.20.120</t>
  </si>
  <si>
    <t>04.21.020</t>
  </si>
  <si>
    <t>04.21.040</t>
  </si>
  <si>
    <t>04.21.050</t>
  </si>
  <si>
    <t>04.21.060</t>
  </si>
  <si>
    <t>04.21.100</t>
  </si>
  <si>
    <t>04.21.130</t>
  </si>
  <si>
    <t>04.21.140</t>
  </si>
  <si>
    <t>04.21.150</t>
  </si>
  <si>
    <t>04.21.160</t>
  </si>
  <si>
    <t>04.21.200</t>
  </si>
  <si>
    <t>04.21.210</t>
  </si>
  <si>
    <t>04.21.240</t>
  </si>
  <si>
    <t>04.21.260</t>
  </si>
  <si>
    <t>04.21.280</t>
  </si>
  <si>
    <t>04.21.300</t>
  </si>
  <si>
    <t>04.22.020</t>
  </si>
  <si>
    <t>04.22.040</t>
  </si>
  <si>
    <t>04.22.050</t>
  </si>
  <si>
    <t>04.22.060</t>
  </si>
  <si>
    <t>04.22.100</t>
  </si>
  <si>
    <t>04.22.110</t>
  </si>
  <si>
    <t>04.22.120</t>
  </si>
  <si>
    <t>04.22.130</t>
  </si>
  <si>
    <t>04.22.200</t>
  </si>
  <si>
    <t>04.30.020</t>
  </si>
  <si>
    <t>04.30.040</t>
  </si>
  <si>
    <t>04.30.060</t>
  </si>
  <si>
    <t>04.30.080</t>
  </si>
  <si>
    <t>04.30.100</t>
  </si>
  <si>
    <t>04.31.010</t>
  </si>
  <si>
    <t>04.35.050</t>
  </si>
  <si>
    <t>04.40.010</t>
  </si>
  <si>
    <t>04.40.020</t>
  </si>
  <si>
    <t>04.40.030</t>
  </si>
  <si>
    <t>04.40.050</t>
  </si>
  <si>
    <t>04.40.070</t>
  </si>
  <si>
    <t>04.41.001</t>
  </si>
  <si>
    <t>05.04.060</t>
  </si>
  <si>
    <t>05.07.040</t>
  </si>
  <si>
    <t>05.07.050</t>
  </si>
  <si>
    <t>05.07.060</t>
  </si>
  <si>
    <t>05.07.070</t>
  </si>
  <si>
    <t>05.08.060</t>
  </si>
  <si>
    <t>05.08.080</t>
  </si>
  <si>
    <t>05.08.100</t>
  </si>
  <si>
    <t>05.08.120</t>
  </si>
  <si>
    <t>05.08.140</t>
  </si>
  <si>
    <t>05.08.220</t>
  </si>
  <si>
    <t>05.09.006</t>
  </si>
  <si>
    <t>05.09.007</t>
  </si>
  <si>
    <t>05.09.008</t>
  </si>
  <si>
    <t>05.10.010</t>
  </si>
  <si>
    <t>05.10.020</t>
  </si>
  <si>
    <t>05.10.021</t>
  </si>
  <si>
    <t>05.10.022</t>
  </si>
  <si>
    <t>05.10.023</t>
  </si>
  <si>
    <t>05.10.024</t>
  </si>
  <si>
    <t>05.10.025</t>
  </si>
  <si>
    <t>05.10.026</t>
  </si>
  <si>
    <t>05.10.030</t>
  </si>
  <si>
    <t>05.10.031</t>
  </si>
  <si>
    <t>05.10.032</t>
  </si>
  <si>
    <t>05.10.033</t>
  </si>
  <si>
    <t>05.10.034</t>
  </si>
  <si>
    <t>05.10.035</t>
  </si>
  <si>
    <t>05.10.036</t>
  </si>
  <si>
    <t>06.01.020</t>
  </si>
  <si>
    <t>06.01.040</t>
  </si>
  <si>
    <t>06.02.020</t>
  </si>
  <si>
    <t>06.02.040</t>
  </si>
  <si>
    <t>06.11.020</t>
  </si>
  <si>
    <t>06.11.040</t>
  </si>
  <si>
    <t>06.11.060</t>
  </si>
  <si>
    <t>06.12.020</t>
  </si>
  <si>
    <t>06.14.020</t>
  </si>
  <si>
    <t>07.01.010</t>
  </si>
  <si>
    <t>07.01.020</t>
  </si>
  <si>
    <t>07.01.060</t>
  </si>
  <si>
    <t>07.01.120</t>
  </si>
  <si>
    <t>07.02.020</t>
  </si>
  <si>
    <t>07.02.040</t>
  </si>
  <si>
    <t>07.02.060</t>
  </si>
  <si>
    <t>07.02.080</t>
  </si>
  <si>
    <t>07.05.010</t>
  </si>
  <si>
    <t>07.05.020</t>
  </si>
  <si>
    <t>07.06.010</t>
  </si>
  <si>
    <t>07.10.020</t>
  </si>
  <si>
    <t>07.11.020</t>
  </si>
  <si>
    <t>07.11.040</t>
  </si>
  <si>
    <t>07.12.010</t>
  </si>
  <si>
    <t>07.12.020</t>
  </si>
  <si>
    <t>07.12.030</t>
  </si>
  <si>
    <t>07.12.040</t>
  </si>
  <si>
    <t>08.01.020</t>
  </si>
  <si>
    <t>08.01.040</t>
  </si>
  <si>
    <t>08.01.060</t>
  </si>
  <si>
    <t>08.01.080</t>
  </si>
  <si>
    <t>08.01.100</t>
  </si>
  <si>
    <t>08.01.110</t>
  </si>
  <si>
    <t>08.01.120</t>
  </si>
  <si>
    <t>08.02.020</t>
  </si>
  <si>
    <t>08.02.040</t>
  </si>
  <si>
    <t>08.02.050</t>
  </si>
  <si>
    <t>08.02.060</t>
  </si>
  <si>
    <t>08.03.020</t>
  </si>
  <si>
    <t>08.05.010</t>
  </si>
  <si>
    <t>08.05.100</t>
  </si>
  <si>
    <t>08.05.110</t>
  </si>
  <si>
    <t>08.05.180</t>
  </si>
  <si>
    <t>08.05.190</t>
  </si>
  <si>
    <t>08.05.220</t>
  </si>
  <si>
    <t>08.06.040</t>
  </si>
  <si>
    <t>08.06.060</t>
  </si>
  <si>
    <t>08.06.080</t>
  </si>
  <si>
    <t>08.07.050</t>
  </si>
  <si>
    <t>08.07.060</t>
  </si>
  <si>
    <t>08.07.070</t>
  </si>
  <si>
    <t>08.07.090</t>
  </si>
  <si>
    <t>08.10.040</t>
  </si>
  <si>
    <t>08.10.060</t>
  </si>
  <si>
    <t>08.10.108</t>
  </si>
  <si>
    <t>08.10.109</t>
  </si>
  <si>
    <t>09.01.020</t>
  </si>
  <si>
    <t>09.01.030</t>
  </si>
  <si>
    <t>09.01.040</t>
  </si>
  <si>
    <t>09.01.150</t>
  </si>
  <si>
    <t>09.01.160</t>
  </si>
  <si>
    <t>09.02.020</t>
  </si>
  <si>
    <t>09.02.040</t>
  </si>
  <si>
    <t>09.02.060</t>
  </si>
  <si>
    <t>09.02.080</t>
  </si>
  <si>
    <t>09.02.100</t>
  </si>
  <si>
    <t>09.02.120</t>
  </si>
  <si>
    <t>09.02.130</t>
  </si>
  <si>
    <t>09.02.140</t>
  </si>
  <si>
    <t>09.02.150</t>
  </si>
  <si>
    <t>09.04.020</t>
  </si>
  <si>
    <t>09.04.030</t>
  </si>
  <si>
    <t>09.04.040</t>
  </si>
  <si>
    <t>09.04.050</t>
  </si>
  <si>
    <t>09.04.060</t>
  </si>
  <si>
    <t>09.07.060</t>
  </si>
  <si>
    <t>10.01.020</t>
  </si>
  <si>
    <t>10.01.040</t>
  </si>
  <si>
    <t>10.01.060</t>
  </si>
  <si>
    <t>10.02.020</t>
  </si>
  <si>
    <t>11.01.100</t>
  </si>
  <si>
    <t>11.01.130</t>
  </si>
  <si>
    <t>11.01.160</t>
  </si>
  <si>
    <t>11.01.170</t>
  </si>
  <si>
    <t>11.01.190</t>
  </si>
  <si>
    <t>11.01.260</t>
  </si>
  <si>
    <t>11.01.290</t>
  </si>
  <si>
    <t>11.01.320</t>
  </si>
  <si>
    <t>11.01.321</t>
  </si>
  <si>
    <t>11.01.350</t>
  </si>
  <si>
    <t>11.01.520</t>
  </si>
  <si>
    <t>11.01.630</t>
  </si>
  <si>
    <t>11.02.020</t>
  </si>
  <si>
    <t>11.02.040</t>
  </si>
  <si>
    <t>11.02.060</t>
  </si>
  <si>
    <t>11.03.090</t>
  </si>
  <si>
    <t>11.04.020</t>
  </si>
  <si>
    <t>11.04.040</t>
  </si>
  <si>
    <t>11.04.060</t>
  </si>
  <si>
    <t>11.05.010</t>
  </si>
  <si>
    <t>11.05.030</t>
  </si>
  <si>
    <t>11.05.040</t>
  </si>
  <si>
    <t>11.05.060</t>
  </si>
  <si>
    <t>11.05.120</t>
  </si>
  <si>
    <t>11.11.030</t>
  </si>
  <si>
    <t>11.16.020</t>
  </si>
  <si>
    <t>11.16.040</t>
  </si>
  <si>
    <t>11.16.060</t>
  </si>
  <si>
    <t>11.16.080</t>
  </si>
  <si>
    <t>11.16.220</t>
  </si>
  <si>
    <t>11.18.020</t>
  </si>
  <si>
    <t>11.18.040</t>
  </si>
  <si>
    <t>11.18.060</t>
  </si>
  <si>
    <t>11.18.070</t>
  </si>
  <si>
    <t>11.18.080</t>
  </si>
  <si>
    <t>11.18.110</t>
  </si>
  <si>
    <t>11.18.140</t>
  </si>
  <si>
    <t>11.18.150</t>
  </si>
  <si>
    <t>11.18.160</t>
  </si>
  <si>
    <t>11.18.180</t>
  </si>
  <si>
    <t>11.18.190</t>
  </si>
  <si>
    <t>11.18.220</t>
  </si>
  <si>
    <t>11.20.030</t>
  </si>
  <si>
    <t>11.20.050</t>
  </si>
  <si>
    <t>11.20.090</t>
  </si>
  <si>
    <t>11.20.120</t>
  </si>
  <si>
    <t>11.20.130</t>
  </si>
  <si>
    <t>12.01.021</t>
  </si>
  <si>
    <t>12.01.041</t>
  </si>
  <si>
    <t>12.01.061</t>
  </si>
  <si>
    <t>12.05.010</t>
  </si>
  <si>
    <t>12.05.020</t>
  </si>
  <si>
    <t>12.05.030</t>
  </si>
  <si>
    <t>12.05.040</t>
  </si>
  <si>
    <t>12.05.150</t>
  </si>
  <si>
    <t>12.06.010</t>
  </si>
  <si>
    <t>12.06.020</t>
  </si>
  <si>
    <t>12.06.030</t>
  </si>
  <si>
    <t>12.06.040</t>
  </si>
  <si>
    <t>12.06.080</t>
  </si>
  <si>
    <t>12.07.010</t>
  </si>
  <si>
    <t>12.07.030</t>
  </si>
  <si>
    <t>12.07.050</t>
  </si>
  <si>
    <t>12.07.060</t>
  </si>
  <si>
    <t>12.07.070</t>
  </si>
  <si>
    <t>12.07.090</t>
  </si>
  <si>
    <t>12.07.100</t>
  </si>
  <si>
    <t>12.07.110</t>
  </si>
  <si>
    <t>12.07.130</t>
  </si>
  <si>
    <t>12.07.151</t>
  </si>
  <si>
    <t>12.07.153</t>
  </si>
  <si>
    <t>12.07.270</t>
  </si>
  <si>
    <t>12.07.271</t>
  </si>
  <si>
    <t>12.07.272</t>
  </si>
  <si>
    <t>12.07.273</t>
  </si>
  <si>
    <t>12.07.274</t>
  </si>
  <si>
    <t>12.07.511</t>
  </si>
  <si>
    <t>12.09.010</t>
  </si>
  <si>
    <t>12.09.020</t>
  </si>
  <si>
    <t>12.09.040</t>
  </si>
  <si>
    <t>12.09.060</t>
  </si>
  <si>
    <t>12.09.140</t>
  </si>
  <si>
    <t>12.12.010</t>
  </si>
  <si>
    <t>12.12.014</t>
  </si>
  <si>
    <t>12.12.016</t>
  </si>
  <si>
    <t>12.12.020</t>
  </si>
  <si>
    <t>12.12.060</t>
  </si>
  <si>
    <t>12.12.070</t>
  </si>
  <si>
    <t>12.12.074</t>
  </si>
  <si>
    <t>12.12.090</t>
  </si>
  <si>
    <t>12.12.100</t>
  </si>
  <si>
    <t>12.14.010</t>
  </si>
  <si>
    <t>12.14.040</t>
  </si>
  <si>
    <t>12.14.050</t>
  </si>
  <si>
    <t>12.14.060</t>
  </si>
  <si>
    <t>13.01.130</t>
  </si>
  <si>
    <t>13.01.150</t>
  </si>
  <si>
    <t>13.01.170</t>
  </si>
  <si>
    <t>13.01.190</t>
  </si>
  <si>
    <t>13.01.210</t>
  </si>
  <si>
    <t>13.01.310</t>
  </si>
  <si>
    <t>13.01.320</t>
  </si>
  <si>
    <t>13.01.330</t>
  </si>
  <si>
    <t>13.01.340</t>
  </si>
  <si>
    <t>13.01.350</t>
  </si>
  <si>
    <t>13.02</t>
  </si>
  <si>
    <t>13.02.150</t>
  </si>
  <si>
    <t>13.02.170</t>
  </si>
  <si>
    <t>26.02.140</t>
  </si>
  <si>
    <t>26.02.160</t>
  </si>
  <si>
    <t>26.02.170</t>
  </si>
  <si>
    <t>26.03</t>
  </si>
  <si>
    <t>26.03.070</t>
  </si>
  <si>
    <t>26.03.074</t>
  </si>
  <si>
    <t>26.04</t>
  </si>
  <si>
    <t>50.10.096</t>
  </si>
  <si>
    <t>50.10.100</t>
  </si>
  <si>
    <t>50.10.110</t>
  </si>
  <si>
    <t>50.10.120</t>
  </si>
  <si>
    <t>50.10.140</t>
  </si>
  <si>
    <t>50.10.210</t>
  </si>
  <si>
    <t>50.10.220</t>
  </si>
  <si>
    <t>50.20</t>
  </si>
  <si>
    <t>50.20.110</t>
  </si>
  <si>
    <t>50.20.120</t>
  </si>
  <si>
    <t>DATA:</t>
  </si>
  <si>
    <t>CRONOGRAMA FÍSICO-FINANCEIRO</t>
  </si>
  <si>
    <t>MÊS 01</t>
  </si>
  <si>
    <t>SIMPLES</t>
  </si>
  <si>
    <t>VALOR</t>
  </si>
  <si>
    <t>ACUMUL.</t>
  </si>
  <si>
    <t>MÊS 02</t>
  </si>
  <si>
    <t>MÊS 03</t>
  </si>
  <si>
    <t>MÊS 04</t>
  </si>
  <si>
    <t>MÊS 05</t>
  </si>
  <si>
    <t>MÊS 06</t>
  </si>
  <si>
    <t>% TOTAL</t>
  </si>
  <si>
    <t>PRAZO:</t>
  </si>
  <si>
    <t xml:space="preserve"> VALOR TOTAL (R$)</t>
  </si>
  <si>
    <t>COMPOSIÇÃO DO BDI</t>
  </si>
  <si>
    <t>SIGLA</t>
  </si>
  <si>
    <t>ADOTADO</t>
  </si>
  <si>
    <t>ADMINISTRAÇÃO CENTRAL</t>
  </si>
  <si>
    <t>DESPESAS FINANCEIRAS</t>
  </si>
  <si>
    <t>RISCOS</t>
  </si>
  <si>
    <t>SEGURO + GARANTIA</t>
  </si>
  <si>
    <t>LUCRO</t>
  </si>
  <si>
    <t>TRIBUTOS</t>
  </si>
  <si>
    <t>AC</t>
  </si>
  <si>
    <t>DF</t>
  </si>
  <si>
    <t>R</t>
  </si>
  <si>
    <t>S+G</t>
  </si>
  <si>
    <t>COFINS</t>
  </si>
  <si>
    <t>PIS</t>
  </si>
  <si>
    <t>ISS</t>
  </si>
  <si>
    <t>TIPO DE OBRA:</t>
  </si>
  <si>
    <t>CONSTRUÇÃO DE EDIFÍCIOS</t>
  </si>
  <si>
    <t>CONSTRUÇÃO DE REDES DE ABASTECIMENTO DE ÁGUA, COLETA DE ESGOTOS E CONSTRUÇÕES CORRELATAS</t>
  </si>
  <si>
    <t>CONSTRUÇÃO E MANUTENÇÃO DE ESTAÇÕES E REDES DE DISTRIBUIÇÃO DE ENERGIA ELÉTRICA</t>
  </si>
  <si>
    <t>OBRAS PORTUÁRIAS, MARÍTIMAS E FLUVIAIS</t>
  </si>
  <si>
    <t>1º QUARTIL</t>
  </si>
  <si>
    <t>3º QUARTIL</t>
  </si>
  <si>
    <t>MÉDIO</t>
  </si>
  <si>
    <t>3% SOBRE 60% DO PREÇO FINAL</t>
  </si>
  <si>
    <t>BDI PADRÃO</t>
  </si>
  <si>
    <t>VARIÁVEL</t>
  </si>
  <si>
    <t xml:space="preserve">BDI = </t>
  </si>
  <si>
    <t>(1+(AC+R+S+G))*(1+DF)*(1+L)</t>
  </si>
  <si>
    <t>(1-T)</t>
  </si>
  <si>
    <t>Fórmula de cálculo do BDI com base no acordão n° 2622/2013 - TCU:</t>
  </si>
  <si>
    <t>CENTRAL DE LAMA BENTONÍTICA (DEPÓSITO DE BENTONITA, MISTURADOR DE ALTA TURBULÊNCIA, SILOS DE ARMAZENAMENTO DE LAMA E ÁGUA, LABORATÓRIO DE CONTROLE DE QUALIDADE DA LAMA)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</si>
  <si>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</si>
  <si>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</si>
  <si>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</si>
  <si>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</si>
  <si>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</si>
  <si>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</si>
  <si>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</si>
  <si>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</si>
  <si>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</si>
  <si>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</si>
  <si>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</si>
  <si>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</si>
  <si>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RASGO E CHUMBAMENTO EM ALVENARIA PARA TUBOS DE SPLIT PAREDE DE 9000 A 24000 BTUS/H. AF_11/2021</t>
  </si>
  <si>
    <t>ALVENARIA DE VEDAÇÃO DE BLOCOS DE GESSO DE 7X50X66CM (ESPESSURA 7CM). AF_05/2020</t>
  </si>
  <si>
    <t>ALVENARIA DE VEDAÇÃO DE BLOCOS DE GESSO DE 10X50X66CM (ESPESSURA 10CM). AF_05/2020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</si>
  <si>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</si>
  <si>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</si>
  <si>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</si>
  <si>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</si>
  <si>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</si>
  <si>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</si>
  <si>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</si>
  <si>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</si>
  <si>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</si>
  <si>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</si>
  <si>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</si>
  <si>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</si>
  <si>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</si>
  <si>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</si>
  <si>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</si>
  <si>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</si>
  <si>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</si>
  <si>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</si>
  <si>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</si>
  <si>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</si>
  <si>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</si>
  <si>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</si>
  <si>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</si>
  <si>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</si>
  <si>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</si>
  <si>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</si>
  <si>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</si>
  <si>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</si>
  <si>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 xml:space="preserve"> Descrição</t>
  </si>
  <si>
    <t>01</t>
  </si>
  <si>
    <t>01.02</t>
  </si>
  <si>
    <t>01.06</t>
  </si>
  <si>
    <t>Elaboração de projeto de adequação de entrada de energia elétrica junto a concessionária, com medição em média tensão e demanda de 75 kVA a 300 kVA</t>
  </si>
  <si>
    <t>01.17</t>
  </si>
  <si>
    <t>01.20</t>
  </si>
  <si>
    <t>01.21</t>
  </si>
  <si>
    <t>01.23</t>
  </si>
  <si>
    <t>01.23.056</t>
  </si>
  <si>
    <t>01.27</t>
  </si>
  <si>
    <t>01.28</t>
  </si>
  <si>
    <t>02</t>
  </si>
  <si>
    <t>02.01</t>
  </si>
  <si>
    <t>02.02</t>
  </si>
  <si>
    <t>02.03</t>
  </si>
  <si>
    <t>02.05</t>
  </si>
  <si>
    <t>02.06</t>
  </si>
  <si>
    <t>02.08</t>
  </si>
  <si>
    <t>02.09</t>
  </si>
  <si>
    <t>02.10</t>
  </si>
  <si>
    <t>03</t>
  </si>
  <si>
    <t>03.01</t>
  </si>
  <si>
    <t>03.02</t>
  </si>
  <si>
    <t>03.03</t>
  </si>
  <si>
    <t>03.04</t>
  </si>
  <si>
    <t>03.05</t>
  </si>
  <si>
    <t>03.06</t>
  </si>
  <si>
    <t>03.07</t>
  </si>
  <si>
    <t>03.08</t>
  </si>
  <si>
    <t>03.09</t>
  </si>
  <si>
    <t>03.10</t>
  </si>
  <si>
    <t>03.16</t>
  </si>
  <si>
    <t>04</t>
  </si>
  <si>
    <t>04.01</t>
  </si>
  <si>
    <t>04.02</t>
  </si>
  <si>
    <t>04.03</t>
  </si>
  <si>
    <t>04.04</t>
  </si>
  <si>
    <t>04.05</t>
  </si>
  <si>
    <t>04.06</t>
  </si>
  <si>
    <t>04.07</t>
  </si>
  <si>
    <t>04.08</t>
  </si>
  <si>
    <t>04.09</t>
  </si>
  <si>
    <t>04.10</t>
  </si>
  <si>
    <t>04.11</t>
  </si>
  <si>
    <t>04.12</t>
  </si>
  <si>
    <t>04.13</t>
  </si>
  <si>
    <t>04.14</t>
  </si>
  <si>
    <t>04.17</t>
  </si>
  <si>
    <t>04.18</t>
  </si>
  <si>
    <t>04.19</t>
  </si>
  <si>
    <t>04.20</t>
  </si>
  <si>
    <t>04.21</t>
  </si>
  <si>
    <t>04.22</t>
  </si>
  <si>
    <t>04.30</t>
  </si>
  <si>
    <t>04.31</t>
  </si>
  <si>
    <t>04.35</t>
  </si>
  <si>
    <t>04.40</t>
  </si>
  <si>
    <t>04.41</t>
  </si>
  <si>
    <t>05</t>
  </si>
  <si>
    <t>05.04</t>
  </si>
  <si>
    <t>05.07</t>
  </si>
  <si>
    <t>05.08</t>
  </si>
  <si>
    <t>05.09</t>
  </si>
  <si>
    <t>05.10</t>
  </si>
  <si>
    <t>06</t>
  </si>
  <si>
    <t>06.01</t>
  </si>
  <si>
    <t>06.02</t>
  </si>
  <si>
    <t>06.11</t>
  </si>
  <si>
    <t>06.12</t>
  </si>
  <si>
    <t>06.14</t>
  </si>
  <si>
    <t>07</t>
  </si>
  <si>
    <t>07.01</t>
  </si>
  <si>
    <t>07.02</t>
  </si>
  <si>
    <t>07.05</t>
  </si>
  <si>
    <t>07.06</t>
  </si>
  <si>
    <t>07.10</t>
  </si>
  <si>
    <t>07.11</t>
  </si>
  <si>
    <t>07.12</t>
  </si>
  <si>
    <t>08</t>
  </si>
  <si>
    <t>08.01</t>
  </si>
  <si>
    <t>08.02</t>
  </si>
  <si>
    <t>08.03</t>
  </si>
  <si>
    <t>08.05</t>
  </si>
  <si>
    <t>08.06</t>
  </si>
  <si>
    <t>08.07</t>
  </si>
  <si>
    <t>08.10</t>
  </si>
  <si>
    <t>09</t>
  </si>
  <si>
    <t>09.01</t>
  </si>
  <si>
    <t>09.02</t>
  </si>
  <si>
    <t>09.04</t>
  </si>
  <si>
    <t>09.07</t>
  </si>
  <si>
    <t>10</t>
  </si>
  <si>
    <t>10.01</t>
  </si>
  <si>
    <t>10.02</t>
  </si>
  <si>
    <t>11</t>
  </si>
  <si>
    <t>11.01</t>
  </si>
  <si>
    <t>11.02</t>
  </si>
  <si>
    <t>11.03</t>
  </si>
  <si>
    <t>11.04</t>
  </si>
  <si>
    <t>11.05</t>
  </si>
  <si>
    <t>11.11</t>
  </si>
  <si>
    <t>11.16</t>
  </si>
  <si>
    <t>11.18</t>
  </si>
  <si>
    <t>11.20</t>
  </si>
  <si>
    <t>12</t>
  </si>
  <si>
    <t>12.01</t>
  </si>
  <si>
    <t>12.04</t>
  </si>
  <si>
    <t>12.05</t>
  </si>
  <si>
    <t>12.06</t>
  </si>
  <si>
    <t>12.07</t>
  </si>
  <si>
    <t>12.09</t>
  </si>
  <si>
    <t>12.12</t>
  </si>
  <si>
    <t>12.14</t>
  </si>
  <si>
    <t>13</t>
  </si>
  <si>
    <t>13.01</t>
  </si>
  <si>
    <t>13.05</t>
  </si>
  <si>
    <t>14</t>
  </si>
  <si>
    <t>14.01</t>
  </si>
  <si>
    <t>14.02</t>
  </si>
  <si>
    <t>14.03</t>
  </si>
  <si>
    <t>14.04</t>
  </si>
  <si>
    <t>14.05</t>
  </si>
  <si>
    <t>14.10</t>
  </si>
  <si>
    <t>14.11</t>
  </si>
  <si>
    <t>14.15</t>
  </si>
  <si>
    <t>14.20</t>
  </si>
  <si>
    <t>14.28</t>
  </si>
  <si>
    <t>14.30</t>
  </si>
  <si>
    <t>14.31</t>
  </si>
  <si>
    <t>14.40</t>
  </si>
  <si>
    <t>15</t>
  </si>
  <si>
    <t>15.01</t>
  </si>
  <si>
    <t>15.03</t>
  </si>
  <si>
    <t>15.05</t>
  </si>
  <si>
    <t>15.20</t>
  </si>
  <si>
    <t>16</t>
  </si>
  <si>
    <t>16.02</t>
  </si>
  <si>
    <t>16.03</t>
  </si>
  <si>
    <t>16.10</t>
  </si>
  <si>
    <t>16.12</t>
  </si>
  <si>
    <t>16.13</t>
  </si>
  <si>
    <t>16.16</t>
  </si>
  <si>
    <t>16.20</t>
  </si>
  <si>
    <t>16.30</t>
  </si>
  <si>
    <t>16.32</t>
  </si>
  <si>
    <t>16.33</t>
  </si>
  <si>
    <t>16.40</t>
  </si>
  <si>
    <t>17</t>
  </si>
  <si>
    <t>17.01</t>
  </si>
  <si>
    <t>17.02</t>
  </si>
  <si>
    <t>17.03</t>
  </si>
  <si>
    <t>17.04</t>
  </si>
  <si>
    <t>17.05</t>
  </si>
  <si>
    <t>17.10</t>
  </si>
  <si>
    <t>17.12</t>
  </si>
  <si>
    <t>17.12.241</t>
  </si>
  <si>
    <t>17.20</t>
  </si>
  <si>
    <t>17.40</t>
  </si>
  <si>
    <t>18</t>
  </si>
  <si>
    <t>18.05</t>
  </si>
  <si>
    <t>18.06</t>
  </si>
  <si>
    <t>18.07</t>
  </si>
  <si>
    <t>18.08</t>
  </si>
  <si>
    <t>18.11</t>
  </si>
  <si>
    <t>18.12</t>
  </si>
  <si>
    <t>18.13</t>
  </si>
  <si>
    <t>19</t>
  </si>
  <si>
    <t>19.01</t>
  </si>
  <si>
    <t>19.02</t>
  </si>
  <si>
    <t>19.03</t>
  </si>
  <si>
    <t>19.20</t>
  </si>
  <si>
    <t>20</t>
  </si>
  <si>
    <t>20.01</t>
  </si>
  <si>
    <t>20.03</t>
  </si>
  <si>
    <t>20.04</t>
  </si>
  <si>
    <t>20.10</t>
  </si>
  <si>
    <t>20.20</t>
  </si>
  <si>
    <t>21</t>
  </si>
  <si>
    <t>21.01</t>
  </si>
  <si>
    <t>21.02</t>
  </si>
  <si>
    <t>21.03</t>
  </si>
  <si>
    <t>21.04</t>
  </si>
  <si>
    <t>21.05</t>
  </si>
  <si>
    <t>21.07</t>
  </si>
  <si>
    <t>21.10</t>
  </si>
  <si>
    <t>21.11</t>
  </si>
  <si>
    <t>21.20</t>
  </si>
  <si>
    <t>22</t>
  </si>
  <si>
    <t>22.01</t>
  </si>
  <si>
    <t>22.02</t>
  </si>
  <si>
    <t>22.03</t>
  </si>
  <si>
    <t>22.04</t>
  </si>
  <si>
    <t>22.06</t>
  </si>
  <si>
    <t>22.20</t>
  </si>
  <si>
    <t>23</t>
  </si>
  <si>
    <t>23.01</t>
  </si>
  <si>
    <t>23.02</t>
  </si>
  <si>
    <t>23.04</t>
  </si>
  <si>
    <t>23.08</t>
  </si>
  <si>
    <t>23.09</t>
  </si>
  <si>
    <t>23.11</t>
  </si>
  <si>
    <t>23.12</t>
  </si>
  <si>
    <t>23.13</t>
  </si>
  <si>
    <t>23.20</t>
  </si>
  <si>
    <t>24</t>
  </si>
  <si>
    <t>24.01</t>
  </si>
  <si>
    <t>24.02</t>
  </si>
  <si>
    <t>24.03</t>
  </si>
  <si>
    <t>24.04</t>
  </si>
  <si>
    <t>24.06</t>
  </si>
  <si>
    <t>24.07</t>
  </si>
  <si>
    <t>24.08</t>
  </si>
  <si>
    <t>24.20</t>
  </si>
  <si>
    <t>25</t>
  </si>
  <si>
    <t>25.01</t>
  </si>
  <si>
    <t>25.02</t>
  </si>
  <si>
    <t>25.20</t>
  </si>
  <si>
    <t>26</t>
  </si>
  <si>
    <t>26.01</t>
  </si>
  <si>
    <t>26.02</t>
  </si>
  <si>
    <t>26.02.300</t>
  </si>
  <si>
    <t>26.20</t>
  </si>
  <si>
    <t>27</t>
  </si>
  <si>
    <t>27.02</t>
  </si>
  <si>
    <t>27.03</t>
  </si>
  <si>
    <t>27.04</t>
  </si>
  <si>
    <t>28</t>
  </si>
  <si>
    <t>28.01</t>
  </si>
  <si>
    <t>28.05</t>
  </si>
  <si>
    <t>28.20</t>
  </si>
  <si>
    <t>28.20.655</t>
  </si>
  <si>
    <t>Puxador duplo em aço inoxidável de 300 mm, para porta</t>
  </si>
  <si>
    <t>29</t>
  </si>
  <si>
    <t>29.01</t>
  </si>
  <si>
    <t>29.03</t>
  </si>
  <si>
    <t>29.20</t>
  </si>
  <si>
    <t>30</t>
  </si>
  <si>
    <t>30.01</t>
  </si>
  <si>
    <t>30.03</t>
  </si>
  <si>
    <t>30.04</t>
  </si>
  <si>
    <t>30.06</t>
  </si>
  <si>
    <t>30.08</t>
  </si>
  <si>
    <t>30.14</t>
  </si>
  <si>
    <t>32</t>
  </si>
  <si>
    <t>32.06</t>
  </si>
  <si>
    <t>Espuma flexível de poliuretano poliéter/poliéster para absorção acústica, espessura de 50 mm</t>
  </si>
  <si>
    <t>32.07</t>
  </si>
  <si>
    <t>Perfil de acabamento com borracha termoplástica vulcanizada contínua flexível, para junta de dilatação de embutir - parede-parede ou forro-forro - canto</t>
  </si>
  <si>
    <t>32.08</t>
  </si>
  <si>
    <t>32.09</t>
  </si>
  <si>
    <t>32.10</t>
  </si>
  <si>
    <t>32.11</t>
  </si>
  <si>
    <t>32.15</t>
  </si>
  <si>
    <t>32.16</t>
  </si>
  <si>
    <t>32.17</t>
  </si>
  <si>
    <t>32.20</t>
  </si>
  <si>
    <t>33</t>
  </si>
  <si>
    <t>33.01</t>
  </si>
  <si>
    <t>33.02</t>
  </si>
  <si>
    <t>33.03</t>
  </si>
  <si>
    <t>33.05</t>
  </si>
  <si>
    <t>33.06</t>
  </si>
  <si>
    <t>33.07</t>
  </si>
  <si>
    <t>33.09</t>
  </si>
  <si>
    <t>33.10</t>
  </si>
  <si>
    <t>33.11</t>
  </si>
  <si>
    <t>33.12</t>
  </si>
  <si>
    <t>34</t>
  </si>
  <si>
    <t>34.01</t>
  </si>
  <si>
    <t>34.02</t>
  </si>
  <si>
    <t>34.03</t>
  </si>
  <si>
    <t>34.04</t>
  </si>
  <si>
    <t>34.05</t>
  </si>
  <si>
    <t>34.13</t>
  </si>
  <si>
    <t>34.20</t>
  </si>
  <si>
    <t>35</t>
  </si>
  <si>
    <t>35.01</t>
  </si>
  <si>
    <t>35.03</t>
  </si>
  <si>
    <t>35.04</t>
  </si>
  <si>
    <t>35.05</t>
  </si>
  <si>
    <t>35.07</t>
  </si>
  <si>
    <t>35.20</t>
  </si>
  <si>
    <t>36</t>
  </si>
  <si>
    <t>36.01</t>
  </si>
  <si>
    <t>36.03</t>
  </si>
  <si>
    <t>36.04</t>
  </si>
  <si>
    <t>36.05</t>
  </si>
  <si>
    <t>36.06</t>
  </si>
  <si>
    <t>36.07</t>
  </si>
  <si>
    <t>36.08</t>
  </si>
  <si>
    <t>36.09</t>
  </si>
  <si>
    <t>36.20</t>
  </si>
  <si>
    <t>37</t>
  </si>
  <si>
    <t>37.01</t>
  </si>
  <si>
    <t>37.02</t>
  </si>
  <si>
    <t>37.03</t>
  </si>
  <si>
    <t>37.04</t>
  </si>
  <si>
    <t>37.06</t>
  </si>
  <si>
    <t>37.10</t>
  </si>
  <si>
    <t>37.11</t>
  </si>
  <si>
    <t>37.12</t>
  </si>
  <si>
    <t>37.13</t>
  </si>
  <si>
    <t>37.14</t>
  </si>
  <si>
    <t>37.15</t>
  </si>
  <si>
    <t>37.16</t>
  </si>
  <si>
    <t>37.17</t>
  </si>
  <si>
    <t>37.18</t>
  </si>
  <si>
    <t>37.19</t>
  </si>
  <si>
    <t>37.20</t>
  </si>
  <si>
    <t>37.21</t>
  </si>
  <si>
    <t>37.22</t>
  </si>
  <si>
    <t>37.24</t>
  </si>
  <si>
    <t>37.25</t>
  </si>
  <si>
    <t>38</t>
  </si>
  <si>
    <t>38.01</t>
  </si>
  <si>
    <t>38.04</t>
  </si>
  <si>
    <t>38.05</t>
  </si>
  <si>
    <t>38.06</t>
  </si>
  <si>
    <t>38.07</t>
  </si>
  <si>
    <t>38.10</t>
  </si>
  <si>
    <t>38.12</t>
  </si>
  <si>
    <t>38.13</t>
  </si>
  <si>
    <t>38.15</t>
  </si>
  <si>
    <t>38.16</t>
  </si>
  <si>
    <t>38.19</t>
  </si>
  <si>
    <t>38.20</t>
  </si>
  <si>
    <t>38.21</t>
  </si>
  <si>
    <t>38.22</t>
  </si>
  <si>
    <t>38.23</t>
  </si>
  <si>
    <t>39</t>
  </si>
  <si>
    <t>39.02</t>
  </si>
  <si>
    <t>39.03</t>
  </si>
  <si>
    <t>39.04</t>
  </si>
  <si>
    <t>39.05</t>
  </si>
  <si>
    <t>39.06</t>
  </si>
  <si>
    <t>39.09</t>
  </si>
  <si>
    <t>39.10</t>
  </si>
  <si>
    <t>39.11</t>
  </si>
  <si>
    <t>39.12</t>
  </si>
  <si>
    <t>39.14</t>
  </si>
  <si>
    <t>39.15</t>
  </si>
  <si>
    <t>39.18</t>
  </si>
  <si>
    <t>39.20</t>
  </si>
  <si>
    <t>39.21</t>
  </si>
  <si>
    <t>39.24</t>
  </si>
  <si>
    <t>39.25</t>
  </si>
  <si>
    <t>39.26</t>
  </si>
  <si>
    <t>39.27</t>
  </si>
  <si>
    <t>39.30</t>
  </si>
  <si>
    <t>40</t>
  </si>
  <si>
    <t>40.01</t>
  </si>
  <si>
    <t>40.02</t>
  </si>
  <si>
    <t>Caixa de passagem em chapa, com tampa parafusada, 200 x 200 x 100 mm</t>
  </si>
  <si>
    <t>40.04</t>
  </si>
  <si>
    <t>40.05</t>
  </si>
  <si>
    <t>40.06</t>
  </si>
  <si>
    <t>40.07</t>
  </si>
  <si>
    <t>40.10</t>
  </si>
  <si>
    <t>40.11</t>
  </si>
  <si>
    <t>40.12</t>
  </si>
  <si>
    <t>40.13</t>
  </si>
  <si>
    <t>40.14</t>
  </si>
  <si>
    <t>40.20</t>
  </si>
  <si>
    <t>41</t>
  </si>
  <si>
    <t>41.02</t>
  </si>
  <si>
    <t>41.04</t>
  </si>
  <si>
    <t>41.05</t>
  </si>
  <si>
    <t>41.06</t>
  </si>
  <si>
    <t>41.07</t>
  </si>
  <si>
    <t>41.08</t>
  </si>
  <si>
    <t>41.09</t>
  </si>
  <si>
    <t>41.10</t>
  </si>
  <si>
    <t>41.11</t>
  </si>
  <si>
    <t>41.11.094</t>
  </si>
  <si>
    <t>41.12</t>
  </si>
  <si>
    <t>41.13</t>
  </si>
  <si>
    <t>41.14</t>
  </si>
  <si>
    <t>41.15</t>
  </si>
  <si>
    <t>41.20</t>
  </si>
  <si>
    <t>41.31</t>
  </si>
  <si>
    <t>42</t>
  </si>
  <si>
    <t>42.01</t>
  </si>
  <si>
    <t>42.02</t>
  </si>
  <si>
    <t>42.03</t>
  </si>
  <si>
    <t>42.04</t>
  </si>
  <si>
    <t>42.05</t>
  </si>
  <si>
    <t>42.20</t>
  </si>
  <si>
    <t>43</t>
  </si>
  <si>
    <t>43.01</t>
  </si>
  <si>
    <t>43.02</t>
  </si>
  <si>
    <t>43.03</t>
  </si>
  <si>
    <t>43.04</t>
  </si>
  <si>
    <t>43.05</t>
  </si>
  <si>
    <t>43.06</t>
  </si>
  <si>
    <t>43.07</t>
  </si>
  <si>
    <t>43.08</t>
  </si>
  <si>
    <t>43.10</t>
  </si>
  <si>
    <t>Conjunto motor-bomba (centrífuga) 10 cv, monoestágio, Hman= 24 a 36 mca, Q= 53 a 45 m³/h</t>
  </si>
  <si>
    <t>Conjunto motor-bomba (centrífuga) 20 cv, monoestágio, Hman= 40 a 70 mca, Q= 76 a 28 m³/h</t>
  </si>
  <si>
    <t>Conjunto motor-bomba (centrífuga) 5 cv, monoestágio, Hmam= 14 a 26 mca, Q= 56 a 30 m³/h</t>
  </si>
  <si>
    <t>Conjunto motor-bomba (centrífuga) 2 cv, monoestágio, Hman= 12 a 27 mca, Q= 25 a 8 m³/h</t>
  </si>
  <si>
    <t>Conjunto motor-bomba (centrífuga) 30 cv, monoestágio trifásico, Hman= 70 a 94 mca, Q= 34,80 a 61,7 m³/h</t>
  </si>
  <si>
    <t>Conjunto motor-bomba (centrífuga) 20 cv, monoestágio trifásico, Hman= 62 a 90 mca, Q= 21,1 a 43,8 m³/h</t>
  </si>
  <si>
    <t>Conjunto motor-bomba (centrífuga) 1 cv, monoestágio trifásico, Hman= 8 a 25 mca e Q= 11 a 1,50 m³/h</t>
  </si>
  <si>
    <t>Conjunto motor-bomba (centrífuga) 40 cv, monoestágio trifásico, Hman= 45 a 75 mca e Q= 120 a 75 m³/h</t>
  </si>
  <si>
    <t>Conjunto motor-bomba (centrífuga) 50 cv, monoestágio trifásico, Hman= 61 a 81 mca e Q= 170 a 80 m³/h</t>
  </si>
  <si>
    <t>Conjunto motor-bomba (centrífuga) 1 cv, multiestágio trifásico, Hman= 15 a 30 mca, Q= 6,5 a 4,2 m³/h</t>
  </si>
  <si>
    <t>Conjunto motor-bomba (centrífuga) 1 cv, multiestágio trifásico, Hman= 70 a 115 mca e Q= 1,0 a 1,6 m³/h</t>
  </si>
  <si>
    <t>43.11</t>
  </si>
  <si>
    <t>43.12</t>
  </si>
  <si>
    <t>43.20</t>
  </si>
  <si>
    <t>43.20.260</t>
  </si>
  <si>
    <t>Termostato para aquecimento ou refrigeração com programação horária</t>
  </si>
  <si>
    <t>44</t>
  </si>
  <si>
    <t>44.01</t>
  </si>
  <si>
    <t xml:space="preserve">Bacia sifonada com caixa de descarga acoplada e tampa - infantil	</t>
  </si>
  <si>
    <t>44.02</t>
  </si>
  <si>
    <t>44.03</t>
  </si>
  <si>
    <t>Torneira curta com rosca para uso geral, em latão fundido cromado, DN= 3/4´</t>
  </si>
  <si>
    <t>Torneira de parede acionamento hidromecânico, em latão cromado, DN= 1/2´ ou 3/4´</t>
  </si>
  <si>
    <t>Torneira de mesa para lavatório, acionamento hidromecânico com alavanca, registro integrado regulador de vazão, em latão cromado, DN= 1/2´</t>
  </si>
  <si>
    <t>44.04</t>
  </si>
  <si>
    <t>44.06</t>
  </si>
  <si>
    <t>44.20</t>
  </si>
  <si>
    <t>45</t>
  </si>
  <si>
    <t>45.01</t>
  </si>
  <si>
    <t>45.02</t>
  </si>
  <si>
    <t>45.03</t>
  </si>
  <si>
    <t>45.20</t>
  </si>
  <si>
    <t>46</t>
  </si>
  <si>
    <t>46.01</t>
  </si>
  <si>
    <t>46.02</t>
  </si>
  <si>
    <t>46.03</t>
  </si>
  <si>
    <t>46.04</t>
  </si>
  <si>
    <t>46.05</t>
  </si>
  <si>
    <t>46.07</t>
  </si>
  <si>
    <t>46.08</t>
  </si>
  <si>
    <t>46.09</t>
  </si>
  <si>
    <t>46.10</t>
  </si>
  <si>
    <t>46.12</t>
  </si>
  <si>
    <t>46.13</t>
  </si>
  <si>
    <t>46.14</t>
  </si>
  <si>
    <t>46.15</t>
  </si>
  <si>
    <t>46.18</t>
  </si>
  <si>
    <t>46.19</t>
  </si>
  <si>
    <t>Redução excêntrica em ferro fundido, com flanges, classe PN-10, DN= 100mm x 80mm</t>
  </si>
  <si>
    <t>Redução excêntrica em ferro fundido, com flanges, classe PN-10, DN= 150mm x 80/100mm</t>
  </si>
  <si>
    <t>Redução excêntrica em ferro fundido, com flanges, classe PN-10, DN= 200mm x 100/150mm</t>
  </si>
  <si>
    <t>Redução excêntrica em ferro fundido, com flanges, classe PN-10, DN= 250mm x 150/200mm</t>
  </si>
  <si>
    <t>Redução concêntrica em ferro fundido, com flanges, classe PN-10, DN= 80 x 50mm</t>
  </si>
  <si>
    <t>Redução concêntrica em ferro fundido, com flanges, classe PN-10, DN= 100mm x 80mm</t>
  </si>
  <si>
    <t>Redução concêntrica em ferro fundido, com flanges, classe PN-10, DN= 200mm x 100/150mm</t>
  </si>
  <si>
    <t>Redução concêntrica em ferro fundido, com flanges, classe PN-10, DN= 250mm x 150/200mm</t>
  </si>
  <si>
    <t>46.20</t>
  </si>
  <si>
    <t>46.21</t>
  </si>
  <si>
    <t>46.23</t>
  </si>
  <si>
    <t>46.26</t>
  </si>
  <si>
    <t>Conjunto de ancoragem para tubo em ferro fundido predial SMU, DN= 75 mm</t>
  </si>
  <si>
    <t>Conjunto de ancoragem para tubo em ferro fundido predial SMU, DN= 100 mm</t>
  </si>
  <si>
    <t>Conjunto de ancoragem para tubo em ferro fundido predial SMU, DN= 125 mm</t>
  </si>
  <si>
    <t>Conjunto de ancoragem para tubo em ferro fundido predial SMU, DN= 150 mm</t>
  </si>
  <si>
    <t>Conjunto de ancoragem para tubo em ferro fundido predial SMU, DN= 200 mm</t>
  </si>
  <si>
    <t>46.27</t>
  </si>
  <si>
    <t>46.32</t>
  </si>
  <si>
    <t>46.33</t>
  </si>
  <si>
    <t>Joelho 45° em polipropileno de alta resistência, preto, tipo PB, DN= 40mm</t>
  </si>
  <si>
    <t>Joelho 45° em polipropileno de alta resistência - PP, preto, tipo PB, DN= 50mm</t>
  </si>
  <si>
    <t>Luva dupla em polipropileno de alta resistência - PP,  preto,  DN= 40mm</t>
  </si>
  <si>
    <t>Luva dupla em polipropileno de alta resistência - PP,  preto,  DN= 50mm</t>
  </si>
  <si>
    <t>Luva dupla em polipropileno de alta resistência - PP,  preto,  DN= 63mm</t>
  </si>
  <si>
    <t>Luva dupla em polipropileno de alta resistência - PP,  preto,  DN= 110mm</t>
  </si>
  <si>
    <t>Caixa sifonada de piso, em polipropileno de alta resistência PP, preto,  DN=125mm, uma saída de 63mm</t>
  </si>
  <si>
    <t>47</t>
  </si>
  <si>
    <t>47.01</t>
  </si>
  <si>
    <t>47.02</t>
  </si>
  <si>
    <t>47.04</t>
  </si>
  <si>
    <t>47.05</t>
  </si>
  <si>
    <t>47.06</t>
  </si>
  <si>
    <t>47.07</t>
  </si>
  <si>
    <t>47.09</t>
  </si>
  <si>
    <t>47.10</t>
  </si>
  <si>
    <t>47.11</t>
  </si>
  <si>
    <t>47.12</t>
  </si>
  <si>
    <t>Válvula globo auto-operada hidraulicamente, em ferro dúctil, classe PN-10/16, DN= 50mm</t>
  </si>
  <si>
    <t>47.14</t>
  </si>
  <si>
    <t>47.20</t>
  </si>
  <si>
    <t>Filtro ´Y´ corpo em bronze, pressão de serviço até 20,7 bar (PN 20), DN= 1 1/2´</t>
  </si>
  <si>
    <t>Filtro ´Y´ corpo em bronze, pressão de serviço até 20,7 bar (PN 20), DN= 2´</t>
  </si>
  <si>
    <t>48</t>
  </si>
  <si>
    <t>48.02</t>
  </si>
  <si>
    <t>48.03</t>
  </si>
  <si>
    <t>48.04</t>
  </si>
  <si>
    <t>48.05</t>
  </si>
  <si>
    <t>48.20</t>
  </si>
  <si>
    <t>49</t>
  </si>
  <si>
    <t>49.01</t>
  </si>
  <si>
    <t>49.03</t>
  </si>
  <si>
    <t>49.04</t>
  </si>
  <si>
    <t>49.05</t>
  </si>
  <si>
    <t>49.06</t>
  </si>
  <si>
    <t>49.06.486</t>
  </si>
  <si>
    <t>Tampão em ferro fundido com tampa articulada, de 900 mm, classe D 400 (ruptura &gt; 400kN</t>
  </si>
  <si>
    <t>49.08</t>
  </si>
  <si>
    <t>49.11</t>
  </si>
  <si>
    <t>49.12</t>
  </si>
  <si>
    <t>49.13</t>
  </si>
  <si>
    <t>49.14</t>
  </si>
  <si>
    <t>49.15</t>
  </si>
  <si>
    <t>49.16</t>
  </si>
  <si>
    <t>50</t>
  </si>
  <si>
    <t>50.01</t>
  </si>
  <si>
    <t>50.02</t>
  </si>
  <si>
    <t>50.05</t>
  </si>
  <si>
    <t>50.10</t>
  </si>
  <si>
    <t>54</t>
  </si>
  <si>
    <t>54.01</t>
  </si>
  <si>
    <t>54.02</t>
  </si>
  <si>
    <t>54.03</t>
  </si>
  <si>
    <t>54.04</t>
  </si>
  <si>
    <t>54.04.393</t>
  </si>
  <si>
    <t>54.06</t>
  </si>
  <si>
    <t>54.07</t>
  </si>
  <si>
    <t>54.20</t>
  </si>
  <si>
    <t>55</t>
  </si>
  <si>
    <t>55.01</t>
  </si>
  <si>
    <t>55.02</t>
  </si>
  <si>
    <t>55.10</t>
  </si>
  <si>
    <t>61</t>
  </si>
  <si>
    <t>61.01</t>
  </si>
  <si>
    <t>61.10</t>
  </si>
  <si>
    <t>61.14</t>
  </si>
  <si>
    <t>61.15</t>
  </si>
  <si>
    <t>61.20</t>
  </si>
  <si>
    <t>62</t>
  </si>
  <si>
    <t>62.04</t>
  </si>
  <si>
    <t>62.20</t>
  </si>
  <si>
    <t>65</t>
  </si>
  <si>
    <t>65.01</t>
  </si>
  <si>
    <t>65.02</t>
  </si>
  <si>
    <t>66</t>
  </si>
  <si>
    <t>66.02</t>
  </si>
  <si>
    <t>66.08</t>
  </si>
  <si>
    <t>66.20</t>
  </si>
  <si>
    <t>67</t>
  </si>
  <si>
    <t>67.02</t>
  </si>
  <si>
    <t>68</t>
  </si>
  <si>
    <t>68.01</t>
  </si>
  <si>
    <t>68.01.640</t>
  </si>
  <si>
    <t>Poste de concreto circular, 200 kg, H = 11,00 m</t>
  </si>
  <si>
    <t>68.02</t>
  </si>
  <si>
    <t>68.20</t>
  </si>
  <si>
    <t>69</t>
  </si>
  <si>
    <t>69.03</t>
  </si>
  <si>
    <t>69.05</t>
  </si>
  <si>
    <t>69.06</t>
  </si>
  <si>
    <t>Sistema ininterrupto de energia, trifásico on line senoidal de 15 kVA (208 V/110 V), com autonomia de 15 minutos</t>
  </si>
  <si>
    <t>69.08</t>
  </si>
  <si>
    <t>69.09</t>
  </si>
  <si>
    <t>69.10</t>
  </si>
  <si>
    <t>69.20</t>
  </si>
  <si>
    <t>70</t>
  </si>
  <si>
    <t>70.01</t>
  </si>
  <si>
    <t>70.02</t>
  </si>
  <si>
    <t>70.03</t>
  </si>
  <si>
    <t>70.04</t>
  </si>
  <si>
    <t>70.05</t>
  </si>
  <si>
    <t>70.06</t>
  </si>
  <si>
    <t>97</t>
  </si>
  <si>
    <t>97.02</t>
  </si>
  <si>
    <t>97.03</t>
  </si>
  <si>
    <t>97.05</t>
  </si>
  <si>
    <t>98</t>
  </si>
  <si>
    <t>98.02</t>
  </si>
  <si>
    <t>CONSTRUÇÃO DE PRAÇAS URBANAS, RODOVIAS E FERROVIAS, RECAPEAMENTO E PAVIMENTAÇÃO DE VIAS URBANAS</t>
  </si>
  <si>
    <t>FORNECIMENTO DE MATERIAIS E EQUIPAMENTOS</t>
  </si>
  <si>
    <t>09.04.070</t>
  </si>
  <si>
    <t>Forma em tubo de papelão com diâmetro de 50 cm</t>
  </si>
  <si>
    <t>12.07.275</t>
  </si>
  <si>
    <t>Estaca tipo Raiz, diâmetro de 20 cm para 50 t, sem armação e sem argamassa, em rocha</t>
  </si>
  <si>
    <t>16.33.250</t>
  </si>
  <si>
    <t>Calha em PVC 125mm, inclusive conexões - AP</t>
  </si>
  <si>
    <t>22.04.030</t>
  </si>
  <si>
    <t>Forro metálico removível, em painéis de 625mm x 625mm, tile tegular perfurada</t>
  </si>
  <si>
    <t>23.08.242</t>
  </si>
  <si>
    <t>Porta lisa de correr suspensa em madeira com batente</t>
  </si>
  <si>
    <t>26.01.142</t>
  </si>
  <si>
    <t>Vidro liso laminado colorido de 8 mm</t>
  </si>
  <si>
    <t>Piso em ladrilho hidráulico podotátil várias cores (25x25cm), assentado com argamassa mista</t>
  </si>
  <si>
    <t>Rejuntamento de piso em ladrilho hidráulico (25x25cm) com argamassa industrializada para rejunte, juntas de 2 mm</t>
  </si>
  <si>
    <t>38.07.800</t>
  </si>
  <si>
    <t>Gancho longo em chapa aço zincado para fixação de luminária</t>
  </si>
  <si>
    <t>38.07.801</t>
  </si>
  <si>
    <t>Sapata externa com 4 furos, 38 x 38 mm</t>
  </si>
  <si>
    <t>Lâmpada LED tubular T8 com base G13, de 900 até 1050 Im - 9 a 10 W</t>
  </si>
  <si>
    <t>Lâmpada LED tubular T8 com base G13, de 1850 até 2000 Im - 18 a 20 W</t>
  </si>
  <si>
    <t>Lâmpada LED tubular T8 com base G13, de 3400 até 4000 Im - 36 a 40 W</t>
  </si>
  <si>
    <t>Braço em tubo de ferro galvanizado de 1" x 1,00 m para fixação de uma luminária</t>
  </si>
  <si>
    <t>Luminária LED de embutir para caixa de luz 4 x 2cm, para uso externo, tipo balizador de 3 W</t>
  </si>
  <si>
    <t>41.11.115</t>
  </si>
  <si>
    <t>Luminária retangular tipo arandela externa para 2 lâmpadas, com difusor em polietileno ou vidro leitoso</t>
  </si>
  <si>
    <t>Luminária LED solar integrada para poste, fluxo luminoso de 8000 lm, eficiência mínima de 130,5 lm/W - potência de 80 W</t>
  </si>
  <si>
    <t>41.11.704</t>
  </si>
  <si>
    <t>Luminária LED retangular para poste, fluxo luminoso de 14083 lm, eficiência mínima 135 lm/W - potência de 104 W</t>
  </si>
  <si>
    <t>41.11.707</t>
  </si>
  <si>
    <t>Luminária LED retangular para poste, fluxo luminoso de 27624 lm, eficiência mínima 135 lm/W - potência de 204 W</t>
  </si>
  <si>
    <t>Luminária LED retangular para parede ou piso, fluxo luminoso de 11838 a 12150 lm, eficiência mínima 107 lm/W - potência de 86 W/120 W</t>
  </si>
  <si>
    <t>Projetor LED modular, fluxo luminoso de 26294 lm, eficiência mínima de 125 l/W - 150 W/200 W</t>
  </si>
  <si>
    <t>Luminária industrial pendente com refletor prismático sem alojamento para reator, para lâmpadas vapor de sódio/metálico ou mista de 150 W/250 W/400 W</t>
  </si>
  <si>
    <t>Luminária redonda de sobrepor com difusor em vidro temperado jateado para 1 ou 2 lâmpadas fluorescentes compactas de 18 W/26 W</t>
  </si>
  <si>
    <t>Luminária retangular de embutir tipo calha aberta com aletas parabólicas para 2 lâmpadas fluorescentes tubulares de 28 W/54 W</t>
  </si>
  <si>
    <t>Luminária industrial pendente tipo calha aberta instalação em perfilado para 1 ou 2 lâmpadas fluorescentes tubulares 14 W</t>
  </si>
  <si>
    <t>Luminária retangular de sobrepor tipo calha aberta com refletor e aletas parabólicas para 2 lâmpadas fluorescentes tubulares 28 W/54 W</t>
  </si>
  <si>
    <t>Luminária triangular de sobrepor tipo arandela para fluorescente compacta de 15 W/20 W/23 W</t>
  </si>
  <si>
    <t>Luminária redonda de embutir com refletor em alumínio jateado e difusor em vidro para 2 lâmpadas fluorescentes compactas duplas de 18 W/26 W</t>
  </si>
  <si>
    <t>Luminária retangular de embutir assimétrica para 1 lâmpada fluorescente tubular de 14 W</t>
  </si>
  <si>
    <t>Luminária redonda de sobrepor ou pendente com refletor em alumínio anodizado facho concentrado para 1 lâmpada vapor metálico elipsoidal de 250 W ou 400 W</t>
  </si>
  <si>
    <t>Iluminacao LED</t>
  </si>
  <si>
    <t>Luminária LED quadrada de sobrepor com difusor prismático translúcido, 4000 K, fluxo luminoso de 1363 a 1800 lm, potência de 15 W a 24 W</t>
  </si>
  <si>
    <t>Luminária LED redonda de embutir com difusor translúcido, 4000 K, fluxo luminoso de 800 a 1060 lm, potência de 9 W a 12 W</t>
  </si>
  <si>
    <t>41.31.101</t>
  </si>
  <si>
    <t>Projetor LED retangular, potência de 30 W, fluxo luminoso de 2250 a 2400 lm, temperatura cor 6.500 K, bivolt</t>
  </si>
  <si>
    <t>44.03.645</t>
  </si>
  <si>
    <t>46.25</t>
  </si>
  <si>
    <t>Tubulação em CPVC</t>
  </si>
  <si>
    <t>46.25.050</t>
  </si>
  <si>
    <t>Condutor em PVC 88mm, inclusive conexões - AP</t>
  </si>
  <si>
    <t>46.26.634</t>
  </si>
  <si>
    <t>Redução excêntrica em ferro fundido, predial SMU, DN= 150 x 125 mm</t>
  </si>
  <si>
    <t>46.26.825</t>
  </si>
  <si>
    <t>Abraçadeira dentada para travamento em aço inoxidável, com parafuso de aço zincado, para tubo em ferro fundido predial SMU, DN= 125 mm</t>
  </si>
  <si>
    <t>Caixa de gordura premoldada com tampa - capacidade 18 litros</t>
  </si>
  <si>
    <t>69.03.301</t>
  </si>
  <si>
    <t>Central de Pabx para 2 linhas e 8 ramais</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</si>
  <si>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</si>
  <si>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</si>
  <si>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</si>
  <si>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</si>
  <si>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</si>
  <si>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</si>
  <si>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</si>
  <si>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</si>
  <si>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</si>
  <si>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</si>
  <si>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</si>
  <si>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</si>
  <si>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</si>
  <si>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</si>
  <si>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</si>
  <si>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</si>
  <si>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</si>
  <si>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</si>
  <si>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</si>
  <si>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</si>
  <si>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</si>
  <si>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</si>
  <si>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</si>
  <si>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</si>
  <si>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</si>
  <si>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</si>
  <si>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</si>
  <si>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</si>
  <si>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</si>
  <si>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</si>
  <si>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</si>
  <si>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</si>
  <si>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</si>
  <si>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</si>
  <si>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</si>
  <si>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</si>
  <si>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</si>
  <si>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</si>
  <si>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</si>
  <si>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</si>
  <si>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</si>
  <si>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</si>
  <si>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</si>
  <si>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</si>
  <si>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</si>
  <si>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</si>
  <si>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</si>
  <si>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</si>
  <si>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</si>
  <si>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</si>
  <si>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</si>
  <si>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</si>
  <si>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</si>
  <si>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</si>
  <si>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</si>
  <si>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</si>
  <si>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</si>
  <si>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</si>
  <si>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</si>
  <si>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</si>
  <si>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</si>
  <si>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</si>
  <si>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GEOTÊXTIL NÃO TECIDO 100% POLIÉSTER, RESISTÊNCIA A TRAÇÃO DE 31 KN/M (RT-31), INSTALADO EM DRENO - FORNECIMENTO E INSTALAÇÃO. AF_07/2021</t>
  </si>
  <si>
    <t>MONTAGEM E DESMONTAGEM DE FÔRMA DE LAJE MACIÇA, PÉ-DIREITO DUPLO, EM CHAPA DE MADEIRA COMPENSADA PLASTIFICADA, 10 UTILIZAÇÕES. AF_09/2020</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</si>
  <si>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</si>
  <si>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</si>
  <si>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</si>
  <si>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</si>
  <si>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</si>
  <si>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</si>
  <si>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</si>
  <si>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</si>
  <si>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</si>
  <si>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</si>
  <si>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</si>
  <si>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</si>
  <si>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</si>
  <si>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</si>
  <si>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</si>
  <si>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</si>
  <si>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</si>
  <si>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</si>
  <si>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</si>
  <si>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</si>
  <si>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</si>
  <si>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</si>
  <si>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</si>
  <si>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</si>
  <si>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</si>
  <si>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</si>
  <si>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</si>
  <si>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</si>
  <si>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</si>
  <si>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</si>
  <si>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</si>
  <si>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</si>
  <si>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</si>
  <si>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</si>
  <si>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</si>
  <si>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</si>
  <si>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</si>
  <si>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</si>
  <si>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</si>
  <si>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</si>
  <si>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</si>
  <si>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</si>
  <si>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</si>
  <si>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</si>
  <si>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</si>
  <si>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</si>
  <si>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</si>
  <si>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</si>
  <si>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</si>
  <si>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</si>
  <si>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</si>
  <si>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</si>
  <si>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</si>
  <si>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</si>
  <si>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</si>
  <si>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</si>
  <si>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</si>
  <si>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</si>
  <si>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</si>
  <si>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</si>
  <si>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</si>
  <si>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</si>
  <si>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</si>
  <si>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</si>
  <si>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</si>
  <si>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</si>
  <si>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</si>
  <si>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</si>
  <si>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</si>
  <si>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APLICAÇÃO MASSA ACRÍLICA PARA MADEIRA, PARA PINTURA COM TINTA DE ACABAMENTO (PIGMENTADA). AF_01/2021</t>
  </si>
  <si>
    <t>180 DIAS</t>
  </si>
  <si>
    <t>LOTE 01 - CIVIL</t>
  </si>
  <si>
    <t>QUANT. MÁXIMA</t>
  </si>
  <si>
    <t>LOTE 04 - INSTALAÇÕES HIDRÁULICAS, LOUÇAS, METAIS E ACABAMENTOS</t>
  </si>
  <si>
    <t>LOTE 02 - PINTURAS</t>
  </si>
  <si>
    <t>LOTE 05 - INSTALAÇÕES DE COMBATE À INCÊNDIO</t>
  </si>
  <si>
    <t>LOTE 03 - INSTALAÇÕES ELÉTRICAS, TELEFONIA, LÓGICA E SPDA</t>
  </si>
  <si>
    <t>TPU DER-SP</t>
  </si>
  <si>
    <t>01.20.280</t>
  </si>
  <si>
    <t>Levantamento planimétrico de área pavimentada para veículo e pedestre</t>
  </si>
  <si>
    <t>Furação de 1 1/4´ em concreto armado</t>
  </si>
  <si>
    <t>Furação de 1 1/2´ em concreto armado</t>
  </si>
  <si>
    <t>Furação de 2 1/4´ em concreto armado</t>
  </si>
  <si>
    <t>Furação de 2 1/2´ em concreto armado</t>
  </si>
  <si>
    <t>Furação de 1´ em concreto armado</t>
  </si>
  <si>
    <t>Furação de 2´ em concreto armado</t>
  </si>
  <si>
    <t>Furação de 3´ em concreto armado</t>
  </si>
  <si>
    <t>Furação de 4´ em concreto armado</t>
  </si>
  <si>
    <t>Furação de 5´ em concreto armado</t>
  </si>
  <si>
    <t>Furação de 6´ em concreto armado</t>
  </si>
  <si>
    <t>14.28.012</t>
  </si>
  <si>
    <t>Elemento vazado em cerâmica, tipo quadriculado de 18 x 18 x 7 cm</t>
  </si>
  <si>
    <t>Rodapé abaulado, com argamassa epoxi, altura entre 5 a 10 cm</t>
  </si>
  <si>
    <t>17.12.302</t>
  </si>
  <si>
    <t>Piso epóxi autonivelante, múltiplas camadas, espessura 4 mm</t>
  </si>
  <si>
    <t>17.12.310</t>
  </si>
  <si>
    <t>Taxa de mobilização e desmobilização de equipe e equipamentos para execução de piso epóxi</t>
  </si>
  <si>
    <t>18.06.152</t>
  </si>
  <si>
    <t>Placa cerâmica esmaltada PEI-4 para área interna com saída para o exterior, grupo de absorção BIIb, tráfego médio, assentado com argamassa colante industrializada</t>
  </si>
  <si>
    <t>18.06.153</t>
  </si>
  <si>
    <t>Rodapé em placa cerâmica esmaltada PEI-4 para área interna com saída para o exterior, grupo de absorção BIIb, tráfego médio, assentado com argamassa colante industrializada</t>
  </si>
  <si>
    <t>Rejuntamento em placa cerâmica extrudada antiácida, com argamassa industrializada anticorrosiva bicomponente à base de bauxita, para área de altas temperaturas, juntas acima de 3 até 6 mm</t>
  </si>
  <si>
    <t>Revestimento em placa cerâmica esmaltada, tipo monoporosa, assentado e rejuntado com argamassa industrializada</t>
  </si>
  <si>
    <t>Revestimento em pastilha de porcelana natural ou esmaltada de 5x5 cm, assentado e rejuntado com argamassa colante industrializada</t>
  </si>
  <si>
    <t>Revestimento em pastilha de porcelana natural ou esmaltada de 2,5x2,5 cm, assentado e rejuntado com argamassa colante industrializada</t>
  </si>
  <si>
    <t>Revestimento em pastilha de porcelana natural ou esmaltada de 2,5x5 cm, assentado e rejuntado com argamassa colante industrializada</t>
  </si>
  <si>
    <t>Testeira em tábua aparelhada, largura até 20cm</t>
  </si>
  <si>
    <t>Forro em painéis de gesso acartonado, espessura de 12,5mm, fixo</t>
  </si>
  <si>
    <t>Forro em lã de vidro revestido em PVC, espessura de 20mm</t>
  </si>
  <si>
    <t>Forro em fibra mineral NRC 0.55 acústico, revestido em látex</t>
  </si>
  <si>
    <t>Forro em fibra mineral NRC 0.50, revestido em látex</t>
  </si>
  <si>
    <t>Forro em fibra mineral NRC 0.85, em placas acústicas removíveis de 625mm x 1250mm</t>
  </si>
  <si>
    <t>Forro em fibra mineral NRC 0.65, em placas acústicas removíveis de 625mm x 625mm</t>
  </si>
  <si>
    <t>22.03.200</t>
  </si>
  <si>
    <t>Forro em fibra mineral NRC 0.70, em placas acústicas removíveis</t>
  </si>
  <si>
    <t>Brise metálico fixo em chapa lisa aluzinc pré-pintada, formato ogiva, lâmina frontal de 200mm</t>
  </si>
  <si>
    <t>Moldura de gesso simples, largura até 6,0cm</t>
  </si>
  <si>
    <t>23.08.244</t>
  </si>
  <si>
    <t>Porta articulada em MDF revestida com laminado melamínico, batente em alumínio - completa</t>
  </si>
  <si>
    <t>25.02.010</t>
  </si>
  <si>
    <t>Porta de entrada de abrir em alumínio com vidro, linha comercial</t>
  </si>
  <si>
    <t>Chapa em policarbonato compacta, fumê, espessura de 6 mm</t>
  </si>
  <si>
    <t>Trocador acessível em MDF com revestimento em laminado melamínico de 180x80 cm</t>
  </si>
  <si>
    <t>Árvore ornamental tipo Falso barbatimão - h= 2,00 m</t>
  </si>
  <si>
    <t>Árvore ornamental tipo Manacá-da-serra - h= 2,00 m</t>
  </si>
  <si>
    <t>Chave fusível base ´C´  para 15 kV/200 A, com capacidade de ruptura até 10 kA - com fusível</t>
  </si>
  <si>
    <t>Chave fusível base ´C´ para 25 kV/100 A, com capacidade de ruptura até 6,3 kA - com fusível</t>
  </si>
  <si>
    <t>Sistema de barramento blindado de 100 a 2000 A, trifásico, barra de cobre</t>
  </si>
  <si>
    <t>37.16.081</t>
  </si>
  <si>
    <t>Sistema de barramento blindado de 100 a 2000 A, trifásico, barra de alumínio</t>
  </si>
  <si>
    <t>Inversor de frequência para variação de velocidade em motores, potência de 25 a 30 cv</t>
  </si>
  <si>
    <t>Transformador monofásico de comando de 200 VA, a seco</t>
  </si>
  <si>
    <t>Supressor de surto monofásico, corrente nominal 4 a 11 kA, Imax. de surto 12 até 15 kA</t>
  </si>
  <si>
    <t>Supressor de surto monofásico, corrente nominal 20 kA, Imax. de surto 50 até 80 kA</t>
  </si>
  <si>
    <t>Eletrocalha perfurada galvanizada a fogo, 150x100 mm, com acessórios</t>
  </si>
  <si>
    <t>Eletrocalha perfurada galvanizada a fogo, 200x100 mm, com acessórios</t>
  </si>
  <si>
    <t>Eletrocalha perfurada galvanizada a fogo, 250x100 mm, com acessórios</t>
  </si>
  <si>
    <t>Eletrocalha perfurada galvanizada a fogo, 300x100 mm, com acessórios</t>
  </si>
  <si>
    <t>Eletrocalha perfurada galvanizada a fogo, 400x100 mm, com acessórios</t>
  </si>
  <si>
    <t>Tampa de encaixe para eletrocalha, galvanizada a fogo, L= 50 mm</t>
  </si>
  <si>
    <t>Tampa de encaixe para eletrocalha, galvanizada a fogo, L= 100 mm</t>
  </si>
  <si>
    <t>Tampa de encaixe para eletrocalha, galvanizada a fogo, L= 150 mm</t>
  </si>
  <si>
    <t>Tampa de encaixe para eletrocalha, galvanizada a fogo, L= 200 mm</t>
  </si>
  <si>
    <t>Tampa de encaixe para eletrocalha, galvanizada a fogo, L= 250 mm</t>
  </si>
  <si>
    <t>Tampa de encaixe para eletrocalha, galvanizada a fogo, L= 300 mm</t>
  </si>
  <si>
    <t>Tampa de encaixe para eletrocalha, galvanizada a fogo, L= 400 mm</t>
  </si>
  <si>
    <t>Suporte para eletrocalha, galvanizado a fogo, 50x50 mm</t>
  </si>
  <si>
    <t>Suporte para eletrocalha, galvanizado a fogo, 100x50 mm</t>
  </si>
  <si>
    <t>Suporte para eletrocalha, galvanizado a fogo, 150x50 mm</t>
  </si>
  <si>
    <t>Suporte para eletrocalha, galvanizado a fogo, 200x50 mm</t>
  </si>
  <si>
    <t>Suporte para eletrocalha, galvanizado a fogo, 250x50 mm</t>
  </si>
  <si>
    <t>Suporte para eletrocalha, galvanizado a fogo, 300x50 mm</t>
  </si>
  <si>
    <t>Suporte para eletrocalha, galvanizado a fogo, 100x100 mm</t>
  </si>
  <si>
    <t>Suporte para eletrocalha, galvanizado a fogo, 150x100 mm</t>
  </si>
  <si>
    <t>Suporte para eletrocalha, galvanizado a fogo, 200x100 mm</t>
  </si>
  <si>
    <t>Suporte para eletrocalha, galvanizado a fogo, 250x100 mm</t>
  </si>
  <si>
    <t>Suporte para eletrocalha, galvanizado a fogo, 300x100 mm</t>
  </si>
  <si>
    <t>Suporte para eletrocalha, galvanizado a fogo, 400x100 mm</t>
  </si>
  <si>
    <t>Mão francesa simples, galvanizada a fogo, L= 200 mm</t>
  </si>
  <si>
    <t>Mão francesa simples, galvanizada a fogo, L= 300 mm</t>
  </si>
  <si>
    <t>Mão francesa simples, galvanizada a fogo, L= 400 mm</t>
  </si>
  <si>
    <t>Mão francesa simples, galvanizada a fogo, L= 500 mm</t>
  </si>
  <si>
    <t>Mão francesa dupla, galvanizada a fogo, L= 300 mm</t>
  </si>
  <si>
    <t>Mão francesa dupla, galvanizada a fogo, L= 400 mm</t>
  </si>
  <si>
    <t>Mão francesa dupla, galvanizada a fogo, L= 500 mm</t>
  </si>
  <si>
    <t>Cabo coaxial tipo RGC 6</t>
  </si>
  <si>
    <t>40.04.492</t>
  </si>
  <si>
    <t>Conjunto 4´ x 4´ de 1 interruptor simples, 1 tomada universal e 1 tomada de 3 polos</t>
  </si>
  <si>
    <t>Relé de tempo eletrônico de 1,5 até 15 minutos - 110V/220V - 50/60Hz</t>
  </si>
  <si>
    <t>40.20.302</t>
  </si>
  <si>
    <t>Placa suporte (tampa) 4´ x 4´ para áreas úmidas, grau de proteção IP55</t>
  </si>
  <si>
    <t>Lâmpada LED 13,5W, com base E-27, 1400 até 1510 lm</t>
  </si>
  <si>
    <t>Reator eletrônico de alto fator de potência com partida instantânea, para 2 lâmpadas fluorescentes tubulares, base bipino bilateral, 16 W - 127 V / 220 V</t>
  </si>
  <si>
    <t>Reator eletrônico de alto fator de potência com partida instantânea, para 2 lâmpadas fluorescentes tubulares, base bipino bilateral, 28 W - 127 V / 220 V</t>
  </si>
  <si>
    <t>Reator eletrônico de alto fator de potência com partida instantânea, para 2 lâmpadas fluorescentes tubulares, base bipino bilateral, 32 W - 127 V / 220 V</t>
  </si>
  <si>
    <t>Reator eletrônico de alto fator de potência com partida instantânea, para 2 lâmpadas fluorescentes tubulares "HO", base bipino bilateral, 110 W - 220 V</t>
  </si>
  <si>
    <t>Reator eletrônico de alto fator de potência com partida instantânea, para 2 lâmpadas fluorescentes compactas "2U", base G24q-3, 26 W - 220 V</t>
  </si>
  <si>
    <t>41.11.090</t>
  </si>
  <si>
    <t>Luminária com corpo em tubo de alumínio tipo balizador para uso externo</t>
  </si>
  <si>
    <t>Luminária LED redonda de embutir para parede ou piso, área interna ou externa, bivolt - potência 6 W</t>
  </si>
  <si>
    <t>41.14.792</t>
  </si>
  <si>
    <t>Haste de aterramento de 3/4´ x 3 m</t>
  </si>
  <si>
    <t>Haste de aterramento de 5/8´ x 3 m</t>
  </si>
  <si>
    <t>Mastro para sinalizador de obstáculo, de 1,5 m x 3/4´</t>
  </si>
  <si>
    <t>Conector em latão estanhado para cabos de 16 a 50 mm² e vergalhões até 3/8´</t>
  </si>
  <si>
    <t>Suporte para fixação de fita de alumínio 7/8´ x 1/8´ e/ou cabo de cobre nu, com base ondulada</t>
  </si>
  <si>
    <t>Suporte para fixação de fita de alumínio 7/8´ x 1/8´, com base plana</t>
  </si>
  <si>
    <t>Filtro Y em aço carbono, classe 150 libras, conexões flangeadas, DN= 4´</t>
  </si>
  <si>
    <t>Chave de fluxo de água com retardo para tubulações com diâmetro nominal de 1´ a 6´ - conexão BSP</t>
  </si>
  <si>
    <t>Grelha hemisférica em ferro fundido de 4´</t>
  </si>
  <si>
    <t>Grelha hemisférica em ferro fundido de 3´</t>
  </si>
  <si>
    <t>Grelha hemisférica em ferro fundido de 6´</t>
  </si>
  <si>
    <t>Grelha hemisférica em ferro fundido de 2´</t>
  </si>
  <si>
    <t>Realimentador automático, DN= 1´</t>
  </si>
  <si>
    <t>54.02.040</t>
  </si>
  <si>
    <t>Camada de areia grossa compactada manualmente com compactador</t>
  </si>
  <si>
    <t>Piso em placa de concreto permeável drenante, cor natural - espessura de 6 cm</t>
  </si>
  <si>
    <t>Piso em placa de concreto permeável drenante, cor natural - espessura de 8 cm</t>
  </si>
  <si>
    <t>54.06.151</t>
  </si>
  <si>
    <t>Execução de perfil extrusado no local, sem concreto</t>
  </si>
  <si>
    <t>Duto flexível aluminizado, seção circular de 10cm (4´)</t>
  </si>
  <si>
    <t>Duto flexível aluminizado, seção circular de 15cm (6´)</t>
  </si>
  <si>
    <t>Duto flexível aluminizado, seção circular de 20cm (8´)</t>
  </si>
  <si>
    <t>Caixa ventiladora com ventilador centrífugo, vazão 1.190 m³/h, pressão 37 mmCA - 220/380 V / 60Hz</t>
  </si>
  <si>
    <t>Válvula motorizada esfera, com duas vias atuador floating, diâmetro 3/4´ a 1 1/2´</t>
  </si>
  <si>
    <t>Válvula de balanceamento diâmetro 1´ a 2 1/2´</t>
  </si>
  <si>
    <t>Válvula borboleta na configuração wafer motorizada atuador floating diâmetro 3´ a 4´</t>
  </si>
  <si>
    <t>Válvula duas vias on/off retorno elétrico diâmetro 1/2´ a 3/4´</t>
  </si>
  <si>
    <t>Válvula esfera motorizada de duas vias de atuador proporcional diâmetro 2´ a 2 1/2´</t>
  </si>
  <si>
    <t>Válvula esfera duas vias flangeada, diâmetro 3´</t>
  </si>
  <si>
    <t>61.20.452</t>
  </si>
  <si>
    <t>Chapéu tipo chinês para duto galvanizado de 35cm</t>
  </si>
  <si>
    <t>Monitor LCD ou LED colorido, tela plana de 21,5´</t>
  </si>
  <si>
    <t>Bandeja fixa para rack, 19´ x 500 mm</t>
  </si>
  <si>
    <t>Bandeja fixa para rack, 19´ x 800 mm</t>
  </si>
  <si>
    <t>Bandeja deslizante para rack, 19´ x 800 mm</t>
  </si>
  <si>
    <t>Painel frontal cego - 19´ x 1 U</t>
  </si>
  <si>
    <t>Painel frontal cego - 19´ x 2 U</t>
  </si>
  <si>
    <t>Coluna simples (PP), diâmetro de 2 1/2´ e comprimento de 3,6 m</t>
  </si>
  <si>
    <t>Coluna dupla (PP), diâmetro de 2 x 2 1/2´ e comprimento de 3,6 m</t>
  </si>
  <si>
    <t>CPU-01</t>
  </si>
  <si>
    <t>LÂMPADA BULBO LED 30W E-27 - FORNECIMENTO E INSTALAÇÃO</t>
  </si>
  <si>
    <t>LÂMPADA BULBO LED 40W E-27 - FORNECIMENTO E INSTALAÇÃO</t>
  </si>
  <si>
    <t>LÂMPADA BULBO LED 50W E-27 - FORNECIMENTO E INSTALAÇÃO</t>
  </si>
  <si>
    <t>LÂMPADA BULBO LED 60W E-27 - FORNECIMENTO E INSTALAÇÃO</t>
  </si>
  <si>
    <t>LÂMPADA BULBO LED 70W E-27 - FORNECIMENTO E INSTALAÇÃO</t>
  </si>
  <si>
    <t>LÂMPADA BULBO LED 80W E-27 - FORNECIMENTO E INSTALAÇÃO</t>
  </si>
  <si>
    <t>CPU-02</t>
  </si>
  <si>
    <t>CPU-03</t>
  </si>
  <si>
    <t>CPU-04</t>
  </si>
  <si>
    <t>CPU-05</t>
  </si>
  <si>
    <t>CPU-06</t>
  </si>
  <si>
    <t>COMPOSIÇÃO</t>
  </si>
  <si>
    <t>Ajudante de eletricista</t>
  </si>
  <si>
    <t>B.01.000.010116</t>
  </si>
  <si>
    <t>COT-01</t>
  </si>
  <si>
    <t>LÂMPADA BULBO LED 30W E-27</t>
  </si>
  <si>
    <t>LÂMPADA BULBO LED 40W E-27</t>
  </si>
  <si>
    <t>LÂMPADA BULBO LED 50W E-27</t>
  </si>
  <si>
    <t>LÂMPADA BULBO LED 60W E-27</t>
  </si>
  <si>
    <t>LÂMPADA BULBO LED 70W E-27</t>
  </si>
  <si>
    <t>LÂMPADA BULBO LED 80W E-27</t>
  </si>
  <si>
    <t>COT-02</t>
  </si>
  <si>
    <t>COT-03</t>
  </si>
  <si>
    <t>COT-04</t>
  </si>
  <si>
    <t>COT-05</t>
  </si>
  <si>
    <t>COT-06</t>
  </si>
  <si>
    <t xml:space="preserve">Item </t>
  </si>
  <si>
    <t>Descrição</t>
  </si>
  <si>
    <t>Quantidade</t>
  </si>
  <si>
    <t>Unidade</t>
  </si>
  <si>
    <t>Quantidade 50%</t>
  </si>
  <si>
    <t>TOMADA 2P+T PADRAO NBR 14136 CORRENTE 10A-250V - SOBREPOR</t>
  </si>
  <si>
    <t>TOMADA 2P+T PADRAO NBR 14136 CORRENTE 20A-250V - SOBREPOR</t>
  </si>
  <si>
    <t>CPU-07</t>
  </si>
  <si>
    <t>CPU-08</t>
  </si>
  <si>
    <t>Regularização de piso com nata de cimento e adesivo de alto desempenho</t>
  </si>
  <si>
    <t>Chapisco com adesivo de alto desempenho</t>
  </si>
  <si>
    <t>Vidro float monolítico verde de 6 mm</t>
  </si>
  <si>
    <t>Cabo de cobre de 4 mm², isolamento 0,6/1 kV - isolação em PVC 70°C</t>
  </si>
  <si>
    <t>41.11.116</t>
  </si>
  <si>
    <t>Luminária LED retangular para poste, fluxo luminoso de 5000 a 5500 lm - potência de 50W</t>
  </si>
  <si>
    <t>Luminária hermética de sobrepor, com difusor em policarbonato, para lâmpadas de 2 x 28 W/32 W/54 W</t>
  </si>
  <si>
    <t>Torneira clínica com volante tipo alavanca</t>
  </si>
  <si>
    <t>Torneira de mesa automática, acionamento hidromecânico, em latão cromado, DN= 1/2´ou 3/4´</t>
  </si>
  <si>
    <t>Tampão em ferro fundido, diâmetro de 600 mm, classe C 300 (ruptura &gt; 300 kN)</t>
  </si>
  <si>
    <t>50.05.072</t>
  </si>
  <si>
    <t>Luminária de emergência LED de sobrepor, para teto ou parede, autonomia mínima 2 horas</t>
  </si>
  <si>
    <t>54.20.050</t>
  </si>
  <si>
    <t>Bate rodas / limitador de pneus em resina</t>
  </si>
  <si>
    <t>Tratamento de ar (fan-Coil) tipo Air Handling Unit de concepção modular, capacidade de 6 TR</t>
  </si>
  <si>
    <t>69.10.152</t>
  </si>
  <si>
    <t>70.01.003</t>
  </si>
  <si>
    <t>Faixa elevada para travessia de pedestres em massa asfáltica - lombofaixa de vias com execução de recapeamento</t>
  </si>
  <si>
    <t>70.01.030</t>
  </si>
  <si>
    <t>Ondulação transversal em massa asfáltica - lombada tipo "A" de vias com execução de recapeamento</t>
  </si>
  <si>
    <t>70.01.031</t>
  </si>
  <si>
    <t>Ondulação transversal em massa asfáltica - lombada tipo "B" de vias com execução de recapeamento</t>
  </si>
  <si>
    <t>Segregador (bate-roda) refletivo - resina</t>
  </si>
  <si>
    <t>70.06.031</t>
  </si>
  <si>
    <t>Tacha tipo I bidirecional refletiva - resina</t>
  </si>
  <si>
    <t>70.06.032</t>
  </si>
  <si>
    <t>Tacha tipo I monodirecional refletiva - resina</t>
  </si>
  <si>
    <t>70.06.033</t>
  </si>
  <si>
    <t>Tacha tipo II bidirecional refletiva - resina</t>
  </si>
  <si>
    <t>70.06.034</t>
  </si>
  <si>
    <t>Tacha tipo II monodirecional refletiva - resina</t>
  </si>
  <si>
    <t>70.06.040</t>
  </si>
  <si>
    <t>Tachão tipo I bidirecional refletivo - resina</t>
  </si>
  <si>
    <t>70.06.041</t>
  </si>
  <si>
    <t>Tachão tipo I monodirecional refletivo - resina</t>
  </si>
  <si>
    <t>70.20</t>
  </si>
  <si>
    <t>Dispositivo viário / transporte</t>
  </si>
  <si>
    <t>70.20.001</t>
  </si>
  <si>
    <t>Faixa elevada para travessia de pedestres em massa asfáltica - lombafaixa - conservação de vias sem execução de recapeamento</t>
  </si>
  <si>
    <t>70.20.010</t>
  </si>
  <si>
    <t>Ondulação transversal em massa asfáltica - lombada tipo "A" - conservação de vias urbanas sem execução de recapeamento</t>
  </si>
  <si>
    <t>70.20.011</t>
  </si>
  <si>
    <t>Ondulação transversal em massa asfáltica - lombada tipo "B" - conservação de vias urbanas sem execução de recapeamento</t>
  </si>
  <si>
    <t>70.20.020</t>
  </si>
  <si>
    <t>Transporte de equipamentos com caminhão carroceria em rodovia pavimentada</t>
  </si>
  <si>
    <t>70.20.021</t>
  </si>
  <si>
    <t>Equipe para serviços de conservação de pavimentação de vias</t>
  </si>
  <si>
    <t>EQDIA</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</si>
  <si>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</si>
  <si>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</si>
  <si>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</si>
  <si>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</si>
  <si>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</si>
  <si>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</si>
  <si>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</si>
  <si>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</si>
  <si>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</si>
  <si>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</si>
  <si>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</si>
  <si>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</si>
  <si>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</si>
  <si>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</si>
  <si>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TELHAMENTO COM TELHA ESTRUTURAL DE FIBROCIMENTO E= 8 MM, COM ATÉ 2 ÁGUAS, INCLUSO IÇAMENTO. AF_07/2019_PS</t>
  </si>
  <si>
    <t>TRAMA DE AÇO COMPOSTA POR TERÇAS PARA TELHADOS DE ATÉ 2 ÁGUAS PARA TELHA ONDULADA DE FIBROCIMENTO, METÁLICA, PLÁSTICA OU TERMOACÚSTICA, INCLUSO TRANSPORTE VERTICAL (EM KG). AF_07/2019</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</si>
  <si>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</si>
  <si>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</si>
  <si>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</si>
  <si>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</si>
  <si>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</si>
  <si>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</si>
  <si>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TUBO DE PVC CORRUGADO RÍGIDO PERFURADO, DN 100 MM, PARA DRENO - FORNECIMENTO E ASSENTAMENTO. AF_07/2021</t>
  </si>
  <si>
    <t>CAIXA COM GRELHA DUPLA RETANGULAR, EM CONCRETO PRÉ-MOLDADO, DIMENSÕES INTERNAS: 0,5X2,2X1,0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</si>
  <si>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</si>
  <si>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</si>
  <si>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</si>
  <si>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</si>
  <si>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</si>
  <si>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</si>
  <si>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</si>
  <si>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</si>
  <si>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</si>
  <si>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</si>
  <si>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</si>
  <si>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</si>
  <si>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</si>
  <si>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</si>
  <si>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</si>
  <si>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</si>
  <si>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</si>
  <si>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</si>
  <si>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</si>
  <si>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</si>
  <si>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</si>
  <si>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</si>
  <si>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</si>
  <si>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</si>
  <si>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</si>
  <si>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</si>
  <si>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</si>
  <si>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</si>
  <si>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</si>
  <si>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</si>
  <si>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</si>
  <si>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</si>
  <si>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</si>
  <si>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</si>
  <si>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</si>
  <si>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</si>
  <si>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</si>
  <si>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</si>
  <si>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</si>
  <si>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</si>
  <si>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</si>
  <si>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</si>
  <si>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</si>
  <si>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</si>
  <si>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</si>
  <si>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</si>
  <si>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</si>
  <si>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</si>
  <si>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</si>
  <si>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</si>
  <si>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</si>
  <si>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</si>
  <si>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</si>
  <si>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</si>
  <si>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</si>
  <si>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</si>
  <si>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</si>
  <si>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</si>
  <si>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</si>
  <si>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</si>
  <si>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</si>
  <si>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</si>
  <si>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</si>
  <si>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</si>
  <si>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</si>
  <si>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</si>
  <si>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</si>
  <si>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</si>
  <si>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</si>
  <si>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</si>
  <si>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</si>
  <si>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</si>
  <si>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</si>
  <si>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</si>
  <si>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</si>
  <si>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</si>
  <si>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</si>
  <si>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</si>
  <si>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</si>
  <si>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</si>
  <si>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</si>
  <si>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</si>
  <si>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</si>
  <si>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</si>
  <si>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BATENTE PARA PORTA DE MADEIRA, FIXAÇÃO COM ARGAMASSA, PADRÃO MÉDIO - FORNECIMENTO E INSTALAÇÃO. AF_12/2019</t>
  </si>
  <si>
    <t>BATENTE PARA PORTA DE MADEIRA, FIXAÇÃO COM ARGAMASSA, PADRÃO POPULAR. FORNECIMENTO E INSTALAÇÃO. AF_12/2019</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</si>
  <si>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</si>
  <si>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</si>
  <si>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</si>
  <si>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</si>
  <si>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</si>
  <si>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</si>
  <si>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</si>
  <si>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</si>
  <si>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</si>
  <si>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</si>
  <si>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</si>
  <si>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</si>
  <si>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</si>
  <si>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</si>
  <si>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</si>
  <si>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</si>
  <si>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</si>
  <si>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</si>
  <si>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</si>
  <si>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</si>
  <si>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</si>
  <si>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</si>
  <si>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</si>
  <si>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</si>
  <si>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</si>
  <si>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</si>
  <si>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</si>
  <si>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</si>
  <si>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</si>
  <si>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</si>
  <si>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</si>
  <si>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</si>
  <si>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</si>
  <si>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</si>
  <si>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</si>
  <si>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</si>
  <si>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</si>
  <si>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</si>
  <si>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</si>
  <si>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</si>
  <si>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</si>
  <si>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</si>
  <si>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</si>
  <si>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</si>
  <si>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</si>
  <si>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</si>
  <si>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</si>
  <si>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</si>
  <si>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</si>
  <si>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</si>
  <si>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</si>
  <si>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</si>
  <si>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</si>
  <si>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</si>
  <si>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</si>
  <si>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</si>
  <si>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</si>
  <si>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</si>
  <si>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</si>
  <si>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</si>
  <si>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</si>
  <si>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</si>
  <si>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</si>
  <si>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</si>
  <si>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</si>
  <si>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</si>
  <si>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</si>
  <si>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</si>
  <si>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</si>
  <si>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</si>
  <si>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</si>
  <si>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</si>
  <si>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</si>
  <si>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</si>
  <si>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</si>
  <si>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</si>
  <si>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</si>
  <si>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</si>
  <si>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</si>
  <si>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</si>
  <si>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</si>
  <si>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</si>
  <si>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</si>
  <si>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</si>
  <si>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</si>
  <si>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</si>
  <si>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</si>
  <si>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</si>
  <si>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</si>
  <si>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</si>
  <si>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</si>
  <si>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</si>
  <si>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</si>
  <si>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</si>
  <si>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</si>
  <si>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</si>
  <si>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</si>
  <si>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</si>
  <si>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</si>
  <si>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</si>
  <si>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</si>
  <si>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</si>
  <si>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</si>
  <si>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</si>
  <si>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VIGA METÁLICA EM PERFIL LAMINADO OU SOLDADO EM AÇO ESTRUTURAL, COM CONEXÕES PARAFUSADAS, INCLUSOS MÃO DE OBRA, TRANSPORTE E IÇAMENTO UTILIZANDO GUINDASTE - FORNECIMENTO E INSTALAÇÃO. AF_01/2020_PSA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</si>
  <si>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</si>
  <si>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</si>
  <si>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</si>
  <si>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</si>
  <si>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PARAFUSADAS, INCLUSOS MÃO DE OBRA, TRANSPORTE E IÇAMENTO UTILIZANDO GRUA, PARA EDIFÍCIOS DE 6 A 10 PAVIMENTOS - FORNECIMENTO E INSTALAÇÃO. AF_01/2020_PSA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</si>
  <si>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</si>
  <si>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</si>
  <si>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</si>
  <si>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</si>
  <si>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</si>
  <si>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</si>
  <si>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</si>
  <si>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</si>
  <si>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</si>
  <si>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</si>
  <si>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</si>
  <si>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</si>
  <si>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</si>
  <si>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</si>
  <si>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</si>
  <si>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</si>
  <si>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</si>
  <si>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</si>
  <si>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</si>
  <si>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</si>
  <si>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</si>
  <si>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</si>
  <si>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</si>
  <si>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</si>
  <si>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</si>
  <si>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</si>
  <si>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</si>
  <si>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</si>
  <si>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</si>
  <si>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</si>
  <si>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</si>
  <si>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</si>
  <si>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</si>
  <si>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</si>
  <si>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</si>
  <si>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</si>
  <si>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</si>
  <si>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</si>
  <si>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</si>
  <si>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</si>
  <si>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</si>
  <si>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</si>
  <si>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</si>
  <si>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</si>
  <si>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</si>
  <si>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</si>
  <si>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</si>
  <si>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</si>
  <si>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</si>
  <si>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</si>
  <si>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</si>
  <si>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</si>
  <si>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</si>
  <si>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</si>
  <si>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</si>
  <si>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</si>
  <si>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</si>
  <si>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</si>
  <si>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</si>
  <si>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</si>
  <si>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</si>
  <si>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</si>
  <si>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</si>
  <si>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</si>
  <si>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</si>
  <si>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</si>
  <si>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</si>
  <si>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</si>
  <si>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</si>
  <si>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</si>
  <si>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</si>
  <si>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</si>
  <si>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</si>
  <si>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</si>
  <si>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</si>
  <si>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</si>
  <si>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</si>
  <si>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</si>
  <si>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</si>
  <si>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</si>
  <si>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</si>
  <si>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</si>
  <si>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</si>
  <si>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</si>
  <si>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</si>
  <si>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</si>
  <si>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</si>
  <si>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</si>
  <si>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</si>
  <si>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</si>
  <si>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</si>
  <si>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</si>
  <si>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</si>
  <si>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</si>
  <si>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</si>
  <si>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</si>
  <si>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</si>
  <si>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</si>
  <si>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</si>
  <si>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</si>
  <si>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</si>
  <si>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</si>
  <si>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</si>
  <si>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</si>
  <si>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</si>
  <si>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</si>
  <si>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</si>
  <si>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</si>
  <si>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</si>
  <si>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</si>
  <si>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</si>
  <si>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</si>
  <si>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</si>
  <si>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</si>
  <si>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</si>
  <si>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</si>
  <si>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</si>
  <si>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</si>
  <si>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</si>
  <si>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</si>
  <si>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</si>
  <si>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</si>
  <si>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</si>
  <si>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</si>
  <si>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</si>
  <si>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</si>
  <si>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</si>
  <si>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</si>
  <si>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</si>
  <si>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</si>
  <si>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</si>
  <si>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</si>
  <si>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</si>
  <si>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</si>
  <si>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</si>
  <si>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</si>
  <si>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</si>
  <si>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</si>
  <si>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</si>
  <si>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</si>
  <si>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</si>
  <si>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</si>
  <si>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</si>
  <si>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</si>
  <si>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</si>
  <si>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</si>
  <si>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</si>
  <si>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</si>
  <si>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</si>
  <si>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</si>
  <si>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</si>
  <si>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</si>
  <si>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</si>
  <si>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</si>
  <si>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</si>
  <si>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</si>
  <si>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</si>
  <si>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</si>
  <si>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</si>
  <si>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</si>
  <si>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</si>
  <si>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</si>
  <si>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</si>
  <si>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</si>
  <si>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</si>
  <si>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</si>
  <si>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</si>
  <si>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</si>
  <si>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</si>
  <si>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</si>
  <si>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</si>
  <si>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</si>
  <si>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</si>
  <si>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</si>
  <si>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</si>
  <si>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</si>
  <si>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</si>
  <si>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</si>
  <si>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</si>
  <si>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</si>
  <si>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</si>
  <si>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</si>
  <si>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</si>
  <si>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</si>
  <si>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</si>
  <si>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</si>
  <si>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</si>
  <si>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</si>
  <si>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</si>
  <si>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</si>
  <si>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</si>
  <si>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</si>
  <si>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</si>
  <si>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</si>
  <si>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</si>
  <si>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</si>
  <si>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</si>
  <si>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</si>
  <si>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</si>
  <si>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</si>
  <si>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</si>
  <si>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</si>
  <si>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</si>
  <si>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</si>
  <si>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</si>
  <si>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</si>
  <si>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</si>
  <si>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</si>
  <si>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</si>
  <si>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</si>
  <si>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</si>
  <si>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</si>
  <si>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</si>
  <si>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</si>
  <si>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</si>
  <si>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</si>
  <si>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</si>
  <si>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</si>
  <si>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</si>
  <si>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</si>
  <si>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</si>
  <si>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</si>
  <si>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</si>
  <si>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</si>
  <si>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</si>
  <si>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</si>
  <si>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</si>
  <si>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</si>
  <si>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</si>
  <si>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</si>
  <si>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</si>
  <si>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</si>
  <si>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</si>
  <si>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</si>
  <si>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</si>
  <si>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</si>
  <si>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</si>
  <si>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</si>
  <si>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</si>
  <si>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</si>
  <si>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</si>
  <si>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</si>
  <si>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</si>
  <si>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</si>
  <si>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</si>
  <si>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</si>
  <si>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</si>
  <si>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</si>
  <si>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</si>
  <si>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</si>
  <si>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</si>
  <si>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</si>
  <si>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</si>
  <si>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</si>
  <si>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</si>
  <si>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</si>
  <si>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</si>
  <si>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</si>
  <si>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</si>
  <si>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</si>
  <si>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</si>
  <si>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</si>
  <si>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</si>
  <si>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</si>
  <si>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</si>
  <si>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</si>
  <si>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</si>
  <si>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</si>
  <si>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</si>
  <si>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</si>
  <si>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</si>
  <si>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</si>
  <si>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</si>
  <si>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</si>
  <si>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</si>
  <si>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</si>
  <si>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</si>
  <si>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</si>
  <si>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</si>
  <si>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</si>
  <si>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</si>
  <si>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</si>
  <si>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</si>
  <si>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</si>
  <si>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</si>
  <si>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</si>
  <si>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</si>
  <si>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</si>
  <si>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</si>
  <si>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</si>
  <si>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</si>
  <si>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</si>
  <si>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</si>
  <si>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</si>
  <si>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</si>
  <si>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</si>
  <si>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</si>
  <si>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</si>
  <si>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</si>
  <si>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</si>
  <si>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</si>
  <si>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</si>
  <si>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</si>
  <si>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</si>
  <si>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</si>
  <si>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</si>
  <si>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</si>
  <si>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</si>
  <si>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</si>
  <si>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</si>
  <si>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</si>
  <si>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</si>
  <si>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</si>
  <si>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</si>
  <si>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</si>
  <si>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</si>
  <si>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</si>
  <si>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</si>
  <si>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</si>
  <si>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</si>
  <si>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</si>
  <si>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</si>
  <si>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</si>
  <si>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</si>
  <si>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</si>
  <si>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</si>
  <si>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</si>
  <si>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</si>
  <si>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</si>
  <si>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</si>
  <si>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</si>
  <si>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</si>
  <si>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</si>
  <si>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</si>
  <si>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</si>
  <si>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</si>
  <si>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</si>
  <si>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</si>
  <si>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</si>
  <si>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</si>
  <si>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</si>
  <si>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</si>
  <si>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</si>
  <si>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</si>
  <si>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</si>
  <si>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</si>
  <si>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</si>
  <si>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</si>
  <si>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</si>
  <si>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</si>
  <si>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</si>
  <si>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</si>
  <si>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</si>
  <si>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</si>
  <si>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</si>
  <si>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</si>
  <si>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</si>
  <si>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</si>
  <si>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</si>
  <si>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</si>
  <si>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</si>
  <si>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</si>
  <si>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</si>
  <si>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</si>
  <si>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</si>
  <si>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</si>
  <si>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</si>
  <si>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</si>
  <si>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</si>
  <si>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</si>
  <si>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</si>
  <si>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</si>
  <si>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</si>
  <si>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</si>
  <si>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</si>
  <si>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</si>
  <si>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</si>
  <si>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</si>
  <si>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</si>
  <si>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</si>
  <si>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</si>
  <si>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</si>
  <si>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</si>
  <si>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</si>
  <si>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</si>
  <si>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</si>
  <si>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</si>
  <si>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</si>
  <si>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</si>
  <si>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</si>
  <si>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</si>
  <si>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</si>
  <si>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</si>
  <si>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</si>
  <si>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</si>
  <si>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</si>
  <si>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</si>
  <si>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</si>
  <si>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</si>
  <si>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</si>
  <si>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</si>
  <si>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</si>
  <si>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</si>
  <si>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</si>
  <si>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</si>
  <si>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</si>
  <si>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</si>
  <si>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</si>
  <si>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</si>
  <si>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</si>
  <si>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</si>
  <si>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</si>
  <si>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</si>
  <si>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</si>
  <si>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</si>
  <si>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</si>
  <si>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</si>
  <si>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</si>
  <si>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</si>
  <si>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</si>
  <si>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</si>
  <si>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</si>
  <si>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</si>
  <si>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</si>
  <si>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</si>
  <si>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</si>
  <si>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</si>
  <si>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</si>
  <si>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</si>
  <si>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</si>
  <si>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</si>
  <si>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</si>
  <si>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</si>
  <si>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</si>
  <si>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</si>
  <si>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</si>
  <si>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</si>
  <si>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</si>
  <si>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</si>
  <si>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</si>
  <si>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</si>
  <si>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</si>
  <si>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</si>
  <si>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</si>
  <si>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</si>
  <si>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</si>
  <si>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</si>
  <si>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</si>
  <si>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</si>
  <si>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</si>
  <si>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</si>
  <si>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</si>
  <si>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</si>
  <si>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</si>
  <si>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</si>
  <si>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</si>
  <si>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</si>
  <si>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</si>
  <si>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</si>
  <si>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</si>
  <si>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</si>
  <si>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</si>
  <si>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</si>
  <si>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</si>
  <si>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</si>
  <si>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</si>
  <si>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</si>
  <si>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</si>
  <si>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</si>
  <si>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</si>
  <si>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</si>
  <si>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</si>
  <si>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</si>
  <si>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</si>
  <si>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</si>
  <si>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</si>
  <si>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</si>
  <si>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</si>
  <si>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</si>
  <si>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</si>
  <si>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</si>
  <si>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</si>
  <si>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</si>
  <si>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</si>
  <si>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</si>
  <si>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</si>
  <si>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</si>
  <si>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</si>
  <si>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</si>
  <si>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</si>
  <si>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</si>
  <si>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</si>
  <si>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</si>
  <si>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</si>
  <si>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</si>
  <si>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</si>
  <si>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</si>
  <si>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</si>
  <si>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</si>
  <si>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</si>
  <si>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</si>
  <si>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</si>
  <si>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</si>
  <si>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</si>
  <si>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</si>
  <si>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</si>
  <si>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</si>
  <si>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</si>
  <si>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</si>
  <si>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</si>
  <si>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</si>
  <si>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</si>
  <si>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</si>
  <si>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</si>
  <si>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</si>
  <si>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</si>
  <si>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</si>
  <si>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</si>
  <si>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</si>
  <si>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</si>
  <si>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</si>
  <si>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</si>
  <si>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</si>
  <si>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</si>
  <si>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</si>
  <si>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</si>
  <si>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</si>
  <si>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</si>
  <si>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</si>
  <si>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</si>
  <si>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</si>
  <si>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</si>
  <si>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</si>
  <si>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</si>
  <si>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</si>
  <si>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</si>
  <si>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</si>
  <si>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</si>
  <si>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</si>
  <si>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</si>
  <si>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</si>
  <si>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</si>
  <si>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</si>
  <si>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</si>
  <si>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</si>
  <si>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</si>
  <si>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</si>
  <si>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</si>
  <si>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</si>
  <si>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</si>
  <si>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</si>
  <si>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</si>
  <si>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</si>
  <si>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</si>
  <si>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</si>
  <si>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</si>
  <si>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</si>
  <si>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</si>
  <si>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</si>
  <si>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</si>
  <si>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</si>
  <si>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</si>
  <si>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</si>
  <si>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</si>
  <si>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</si>
  <si>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</si>
  <si>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</si>
  <si>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</si>
  <si>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</si>
  <si>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</si>
  <si>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</si>
  <si>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</si>
  <si>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</si>
  <si>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</si>
  <si>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</si>
  <si>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</si>
  <si>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</si>
  <si>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</si>
  <si>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</si>
  <si>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</si>
  <si>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</si>
  <si>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</si>
  <si>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</si>
  <si>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</si>
  <si>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</si>
  <si>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</si>
  <si>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</si>
  <si>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</si>
  <si>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</si>
  <si>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</si>
  <si>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</si>
  <si>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</si>
  <si>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</si>
  <si>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</si>
  <si>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</si>
  <si>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</si>
  <si>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</si>
  <si>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</si>
  <si>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</si>
  <si>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</si>
  <si>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</si>
  <si>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</si>
  <si>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</si>
  <si>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</si>
  <si>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</si>
  <si>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</si>
  <si>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</si>
  <si>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</si>
  <si>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</si>
  <si>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</si>
  <si>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</si>
  <si>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</si>
  <si>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</si>
  <si>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</si>
  <si>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</si>
  <si>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</si>
  <si>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</si>
  <si>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</si>
  <si>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</si>
  <si>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</si>
  <si>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</si>
  <si>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</si>
  <si>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</si>
  <si>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</si>
  <si>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</si>
  <si>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</si>
  <si>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</si>
  <si>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</si>
  <si>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</si>
  <si>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</si>
  <si>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</si>
  <si>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</si>
  <si>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</si>
  <si>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</si>
  <si>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</si>
  <si>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</si>
  <si>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</si>
  <si>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</si>
  <si>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</si>
  <si>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</si>
  <si>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</si>
  <si>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</si>
  <si>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</si>
  <si>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</si>
  <si>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</si>
  <si>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</si>
  <si>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</si>
  <si>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</si>
  <si>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</si>
  <si>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</si>
  <si>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</si>
  <si>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</si>
  <si>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</si>
  <si>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</si>
  <si>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</si>
  <si>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</si>
  <si>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</si>
  <si>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</si>
  <si>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</si>
  <si>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</si>
  <si>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</si>
  <si>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</si>
  <si>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</si>
  <si>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</si>
  <si>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</si>
  <si>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</si>
  <si>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</si>
  <si>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</si>
  <si>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</si>
  <si>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</si>
  <si>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</si>
  <si>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</si>
  <si>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</si>
  <si>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</si>
  <si>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</si>
  <si>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</si>
  <si>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</si>
  <si>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</si>
  <si>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</si>
  <si>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</si>
  <si>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</si>
  <si>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</si>
  <si>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</si>
  <si>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</si>
  <si>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</si>
  <si>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</si>
  <si>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</si>
  <si>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</si>
  <si>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</si>
  <si>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</si>
  <si>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</si>
  <si>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</si>
  <si>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</si>
  <si>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</si>
  <si>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</si>
  <si>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</si>
  <si>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</si>
  <si>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</si>
  <si>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</si>
  <si>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</si>
  <si>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</si>
  <si>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</si>
  <si>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</si>
  <si>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</si>
  <si>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</si>
  <si>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</si>
  <si>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</si>
  <si>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</si>
  <si>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</si>
  <si>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</si>
  <si>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</si>
  <si>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</si>
  <si>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</si>
  <si>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</si>
  <si>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</si>
  <si>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</si>
  <si>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</si>
  <si>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</si>
  <si>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</si>
  <si>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</si>
  <si>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</si>
  <si>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</si>
  <si>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</si>
  <si>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</si>
  <si>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</si>
  <si>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</si>
  <si>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</si>
  <si>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</si>
  <si>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</si>
  <si>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</si>
  <si>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</si>
  <si>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</si>
  <si>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</si>
  <si>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</si>
  <si>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</si>
  <si>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</si>
  <si>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</si>
  <si>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</si>
  <si>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</si>
  <si>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</si>
  <si>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</si>
  <si>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</si>
  <si>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</si>
  <si>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</si>
  <si>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</si>
  <si>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</si>
  <si>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</si>
  <si>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</si>
  <si>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</si>
  <si>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</si>
  <si>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</si>
  <si>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</si>
  <si>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</si>
  <si>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</si>
  <si>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</si>
  <si>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</si>
  <si>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</si>
  <si>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</si>
  <si>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</si>
  <si>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</si>
  <si>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</si>
  <si>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</si>
  <si>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</si>
  <si>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</si>
  <si>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</si>
  <si>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</si>
  <si>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</si>
  <si>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</si>
  <si>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</si>
  <si>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</si>
  <si>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</si>
  <si>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</si>
  <si>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</si>
  <si>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</si>
  <si>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</si>
  <si>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</si>
  <si>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</si>
  <si>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</si>
  <si>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</si>
  <si>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</si>
  <si>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</si>
  <si>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</si>
  <si>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</si>
  <si>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</si>
  <si>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</si>
  <si>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</si>
  <si>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</si>
  <si>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</si>
  <si>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</si>
  <si>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</si>
  <si>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</si>
  <si>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</si>
  <si>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</si>
  <si>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</si>
  <si>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</si>
  <si>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</si>
  <si>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</si>
  <si>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</si>
  <si>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</si>
  <si>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</si>
  <si>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</si>
  <si>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</si>
  <si>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</si>
  <si>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</si>
  <si>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</si>
  <si>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</si>
  <si>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</si>
  <si>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</si>
  <si>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</si>
  <si>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</si>
  <si>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</si>
  <si>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</si>
  <si>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</si>
  <si>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</si>
  <si>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</si>
  <si>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</si>
  <si>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</si>
  <si>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</si>
  <si>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</si>
  <si>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</si>
  <si>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</si>
  <si>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</si>
  <si>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</si>
  <si>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</si>
  <si>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</si>
  <si>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</si>
  <si>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</si>
  <si>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</si>
  <si>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</si>
  <si>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</si>
  <si>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</si>
  <si>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</si>
  <si>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</si>
  <si>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</si>
  <si>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</si>
  <si>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</si>
  <si>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</si>
  <si>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</si>
  <si>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</si>
  <si>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</si>
  <si>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</si>
  <si>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</si>
  <si>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</si>
  <si>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</si>
  <si>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</si>
  <si>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</si>
  <si>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</si>
  <si>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</si>
  <si>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</si>
  <si>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</si>
  <si>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</si>
  <si>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</si>
  <si>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</si>
  <si>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</si>
  <si>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</si>
  <si>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</si>
  <si>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</si>
  <si>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</si>
  <si>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</si>
  <si>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</si>
  <si>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</si>
  <si>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</si>
  <si>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</si>
  <si>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</si>
  <si>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</si>
  <si>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</si>
  <si>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</si>
  <si>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</si>
  <si>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</si>
  <si>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</si>
  <si>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</si>
  <si>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</si>
  <si>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</si>
  <si>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</si>
  <si>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</si>
  <si>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</si>
  <si>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</si>
  <si>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</si>
  <si>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</si>
  <si>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</si>
  <si>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</si>
  <si>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</si>
  <si>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</si>
  <si>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</si>
  <si>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</si>
  <si>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</si>
  <si>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</si>
  <si>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</si>
  <si>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</si>
  <si>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</si>
  <si>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</si>
  <si>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</si>
  <si>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</si>
  <si>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</si>
  <si>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</si>
  <si>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</si>
  <si>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</si>
  <si>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</si>
  <si>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</si>
  <si>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</si>
  <si>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</si>
  <si>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</si>
  <si>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</si>
  <si>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</si>
  <si>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</si>
  <si>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</si>
  <si>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</si>
  <si>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</si>
  <si>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</si>
  <si>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</si>
  <si>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</si>
  <si>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</si>
  <si>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</si>
  <si>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</si>
  <si>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</si>
  <si>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</si>
  <si>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BUCHA DE REDUÇÃO, PVC, SOLDÁVEL, DN 40MM X 32MM,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</si>
  <si>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</si>
  <si>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</si>
  <si>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</si>
  <si>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</si>
  <si>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</si>
  <si>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</si>
  <si>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</si>
  <si>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</si>
  <si>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</si>
  <si>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</si>
  <si>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</si>
  <si>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</si>
  <si>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</si>
  <si>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</si>
  <si>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</si>
  <si>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</si>
  <si>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</si>
  <si>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</si>
  <si>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</si>
  <si>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</si>
  <si>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UNIÃO, CPVC, SOLDÁVEL, DN 42MM, INSTALADO EM RAMAL DE DISTRIBUIÇÃO DE ÁGUA   FORNECIMENTO E INSTALAÇÃO. AF_06/2022</t>
  </si>
  <si>
    <t>TE DE REDUÇÃO, CPVC, SOLDÁVEL, DN 42 X 35 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</si>
  <si>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</si>
  <si>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</si>
  <si>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</si>
  <si>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</si>
  <si>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</si>
  <si>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</si>
  <si>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</si>
  <si>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</si>
  <si>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</si>
  <si>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</si>
  <si>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</si>
  <si>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</si>
  <si>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</si>
  <si>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</si>
  <si>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</si>
  <si>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</si>
  <si>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</si>
  <si>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</si>
  <si>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</si>
  <si>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</si>
  <si>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</si>
  <si>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</si>
  <si>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</si>
  <si>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</si>
  <si>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</si>
  <si>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</si>
  <si>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</si>
  <si>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</si>
  <si>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</si>
  <si>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</si>
  <si>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</si>
  <si>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</si>
  <si>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</si>
  <si>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</si>
  <si>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</si>
  <si>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</si>
  <si>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</si>
  <si>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</si>
  <si>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</si>
  <si>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</si>
  <si>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</si>
  <si>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</si>
  <si>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</si>
  <si>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</si>
  <si>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</si>
  <si>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</si>
  <si>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</si>
  <si>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</si>
  <si>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</si>
  <si>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</si>
  <si>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</si>
  <si>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</si>
  <si>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</si>
  <si>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</si>
  <si>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</si>
  <si>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</si>
  <si>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</si>
  <si>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</si>
  <si>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</si>
  <si>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</si>
  <si>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</si>
  <si>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</si>
  <si>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</si>
  <si>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</si>
  <si>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</si>
  <si>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</si>
  <si>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</si>
  <si>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</si>
  <si>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</si>
  <si>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</si>
  <si>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</si>
  <si>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</si>
  <si>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</si>
  <si>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</si>
  <si>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</si>
  <si>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</si>
  <si>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</si>
  <si>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</si>
  <si>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</si>
  <si>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</si>
  <si>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</si>
  <si>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</si>
  <si>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</si>
  <si>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</si>
  <si>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</si>
  <si>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</si>
  <si>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</si>
  <si>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</si>
  <si>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</si>
  <si>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</si>
  <si>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</si>
  <si>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</si>
  <si>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</si>
  <si>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</si>
  <si>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</si>
  <si>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</si>
  <si>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</si>
  <si>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</si>
  <si>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</si>
  <si>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</si>
  <si>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</si>
  <si>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</si>
  <si>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</si>
  <si>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</si>
  <si>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TIL (TUBO DE INSPEÇÃO E LIMPEZA) RADIAL PARA ESGOTO, EM PVC, DN 300X200 MM.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</si>
  <si>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</si>
  <si>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</si>
  <si>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</si>
  <si>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</si>
  <si>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</si>
  <si>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</si>
  <si>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</si>
  <si>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</si>
  <si>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</si>
  <si>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</si>
  <si>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</si>
  <si>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</si>
  <si>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</si>
  <si>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</si>
  <si>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</si>
  <si>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</si>
  <si>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</si>
  <si>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</si>
  <si>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</si>
  <si>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</si>
  <si>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</si>
  <si>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</si>
  <si>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</si>
  <si>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</si>
  <si>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</si>
  <si>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</si>
  <si>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</si>
  <si>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</si>
  <si>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</si>
  <si>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</si>
  <si>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</si>
  <si>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</si>
  <si>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</si>
  <si>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</si>
  <si>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</si>
  <si>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</si>
  <si>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</si>
  <si>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</si>
  <si>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</si>
  <si>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</si>
  <si>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</si>
  <si>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</si>
  <si>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</si>
  <si>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</si>
  <si>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</si>
  <si>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</si>
  <si>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</si>
  <si>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</si>
  <si>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</si>
  <si>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</si>
  <si>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</si>
  <si>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</si>
  <si>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</si>
  <si>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</si>
  <si>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</si>
  <si>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</si>
  <si>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</si>
  <si>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</si>
  <si>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</si>
  <si>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</si>
  <si>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</si>
  <si>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</si>
  <si>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</si>
  <si>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</si>
  <si>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</si>
  <si>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</si>
  <si>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</si>
  <si>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</si>
  <si>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</si>
  <si>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</si>
  <si>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</si>
  <si>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</si>
  <si>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</si>
  <si>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</si>
  <si>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</si>
  <si>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</si>
  <si>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</si>
  <si>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</si>
  <si>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</si>
  <si>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</si>
  <si>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</si>
  <si>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</si>
  <si>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</si>
  <si>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</si>
  <si>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</si>
  <si>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</si>
  <si>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</si>
  <si>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</si>
  <si>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</si>
  <si>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</si>
  <si>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</si>
  <si>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</si>
  <si>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</si>
  <si>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</si>
  <si>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</si>
  <si>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</si>
  <si>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</si>
  <si>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</si>
  <si>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</si>
  <si>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</si>
  <si>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</si>
  <si>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</si>
  <si>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</si>
  <si>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</si>
  <si>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</si>
  <si>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</si>
  <si>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</si>
  <si>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</si>
  <si>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</si>
  <si>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PISO PODOTÁTIL DE ALERTA OU DIRECIONAL, DE BORRACHA, ASSENTADO SOBRE ARGAMASSA. AF_05/2020</t>
  </si>
  <si>
    <t>PISO EM GRANILITE, MARMORITE OU GRANITINA EM AMBIENTES INTERNOS, COM ESPESSURA DE 8 MM, INCLUSO MISTURA EM BETONEIRA, COLOCAÇÃO DAS JUNTAS, APLICAÇÃO DO PISO, 4 POLIMENTOS COM POLITRIZ, ESTUCAMENTO, SELADOR E CERA. AF_06/2022</t>
  </si>
  <si>
    <t>EXECUÇÃO DE PASSEIO (CALÇADA) OU PISO DE CONCRETO COM CONCRETO MOLDADO IN LOCO, FEITO EM OBRA,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</si>
  <si>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</si>
  <si>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</si>
  <si>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</si>
  <si>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</si>
  <si>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</si>
  <si>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</si>
  <si>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</si>
  <si>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</si>
  <si>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</si>
  <si>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</si>
  <si>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</si>
  <si>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</si>
  <si>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</si>
  <si>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</si>
  <si>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</si>
  <si>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</si>
  <si>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</si>
  <si>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</si>
  <si>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</si>
  <si>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</si>
  <si>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</si>
  <si>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</si>
  <si>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</si>
  <si>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</si>
  <si>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</si>
  <si>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</si>
  <si>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</si>
  <si>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</si>
  <si>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</si>
  <si>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</si>
  <si>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</si>
  <si>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</si>
  <si>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</si>
  <si>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</si>
  <si>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</si>
  <si>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</si>
  <si>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</si>
  <si>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</si>
  <si>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</si>
  <si>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</si>
  <si>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</si>
  <si>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</si>
  <si>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</si>
  <si>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</si>
  <si>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</si>
  <si>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</si>
  <si>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</si>
  <si>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</si>
  <si>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</si>
  <si>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</si>
  <si>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</si>
  <si>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</si>
  <si>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</si>
  <si>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</si>
  <si>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</si>
  <si>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</si>
  <si>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</si>
  <si>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</si>
  <si>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</si>
  <si>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</si>
  <si>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</si>
  <si>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</si>
  <si>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</si>
  <si>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</si>
  <si>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</si>
  <si>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</si>
  <si>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</si>
  <si>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</si>
  <si>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</si>
  <si>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</si>
  <si>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</si>
  <si>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</si>
  <si>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</si>
  <si>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</si>
  <si>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</si>
  <si>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</si>
  <si>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</si>
  <si>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</si>
  <si>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</si>
  <si>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</si>
  <si>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</si>
  <si>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</si>
  <si>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</si>
  <si>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</si>
  <si>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</si>
  <si>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</si>
  <si>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</si>
  <si>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</si>
  <si>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</si>
  <si>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</si>
  <si>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</si>
  <si>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</si>
  <si>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</si>
  <si>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</si>
  <si>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</si>
  <si>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</si>
  <si>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</si>
  <si>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</si>
  <si>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</si>
  <si>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</si>
  <si>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</si>
  <si>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</si>
  <si>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</si>
  <si>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</si>
  <si>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</si>
  <si>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</si>
  <si>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</si>
  <si>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</si>
  <si>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</si>
  <si>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</si>
  <si>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</si>
  <si>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</si>
  <si>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</si>
  <si>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</si>
  <si>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</si>
  <si>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</si>
  <si>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</si>
  <si>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</si>
  <si>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</si>
  <si>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</si>
  <si>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</si>
  <si>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</si>
  <si>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</si>
  <si>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</si>
  <si>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</si>
  <si>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</si>
  <si>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</si>
  <si>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</si>
  <si>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</si>
  <si>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</si>
  <si>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PAR DE TABELAS DE BASQUETE DE COMPENSADO NAVAL, COM AROS E REDES - FORNECIMENTO E INSTALAÇÃO. AF_03/2022</t>
  </si>
  <si>
    <t>10.20</t>
  </si>
  <si>
    <t>Reparos, conservações e complementos - GRUPO 10</t>
  </si>
  <si>
    <t>10.20.001</t>
  </si>
  <si>
    <t>Lubrificante em pasta para aplicação em barras de transferência de concreto</t>
  </si>
  <si>
    <t>11.01.621</t>
  </si>
  <si>
    <t>Concreto usinado, fck=30 MPa, fctm_k=4,2 Mpa</t>
  </si>
  <si>
    <t>Cura química de concreto, membrana líquida</t>
  </si>
  <si>
    <t>12.04.080</t>
  </si>
  <si>
    <t>12.04.081</t>
  </si>
  <si>
    <t>Estaca pré-moldada protendida cravada para 20t</t>
  </si>
  <si>
    <t>12.04.082</t>
  </si>
  <si>
    <t>Estaca pré-moldada protendida cravada para 30t</t>
  </si>
  <si>
    <t>12.04.083</t>
  </si>
  <si>
    <t>Estaca pré-moldada protendida cravada para 40t</t>
  </si>
  <si>
    <t>12.04.084</t>
  </si>
  <si>
    <t>Estaca pré-moldada protendida cravada para 50t</t>
  </si>
  <si>
    <t>12.04.085</t>
  </si>
  <si>
    <t>Estaca pré-moldada protendida cravada para 60t</t>
  </si>
  <si>
    <t>Recolocação de telha de barro tipo francesa</t>
  </si>
  <si>
    <t>Revestimento em placa de alumínio composto "ACM", espessura de 4 mm e acabamento em PVDF</t>
  </si>
  <si>
    <t>21.03.153</t>
  </si>
  <si>
    <t>Revestimento em placa de alumínio composto "ACM", espessura de 3 mm e acabamento em poliéster - uso interno</t>
  </si>
  <si>
    <t>Forro em painéis de gesso acartonado, acabamento liso com película em PVC - removível</t>
  </si>
  <si>
    <t>Escada marinheiro (em aço galvanizado)</t>
  </si>
  <si>
    <t>Escada marinheiro com guarda corpo (em aço galvanizado)</t>
  </si>
  <si>
    <t>34.20.382</t>
  </si>
  <si>
    <t>Bloco terminal conector até 65A / 600V, faixa de aplicação até 16 mm²</t>
  </si>
  <si>
    <t>Lâmpada fluorescente compacta "2U", base G-24Q-3 de 26 W</t>
  </si>
  <si>
    <t>Luminária LED retangular de sobrepor com difusor translúcido, 4000 K, fluxo luminoso de 3690 a 4800 lm, potência de 35 W a 41 W</t>
  </si>
  <si>
    <t>Haste de aterramento de 5/8" x 2,4 m</t>
  </si>
  <si>
    <t>Controlador de temperatura digital</t>
  </si>
  <si>
    <t>Torneira curta sem rosca para uso geral, em latão fundido cromado, DN= 1/2"</t>
  </si>
  <si>
    <t>Torneira curta sem rosca para uso geral, em latão fundido cromado, DN= 3/4"</t>
  </si>
  <si>
    <t>Válvula de esfera em aço carbono fundido, passagem plena, extremidades rosqueáveis, classe 300 libras para vapor e classe 600 libras para água, óleo e gás, DN= 1/2"</t>
  </si>
  <si>
    <t>Válvula de esfera em aço carbono fundido, passagem plena, extremidades rosqueáveis, classe 300 libras para vapor e classe 600 libras para água, óleo e gás, DN= 3/4"</t>
  </si>
  <si>
    <t>Válvula de esfera em aço carbono fundido, passagem plena, extremidades rosqueáveis, classe 300 libras para vapor e classe 600 libras para água, óleo e gás, DN= 1"</t>
  </si>
  <si>
    <t>Válvula de esfera em aço carbono fundido, passagem plena, extremidades rosqueáveis, classe 300 libras para vapor e classe 600 libras para água, óleo e gás, DN= 1.1/4"</t>
  </si>
  <si>
    <t>Válvula de esfera em aço carbono fundido, passagem plena, extremidades rosqueáveis, classe 300 libras para vapor saturado, DN= 2"</t>
  </si>
  <si>
    <t>54.08</t>
  </si>
  <si>
    <t>Pavimentação rígida</t>
  </si>
  <si>
    <t>54.08.001</t>
  </si>
  <si>
    <t>Nivelamento e regularização de superfície e desempeno mecânico através de régua vibratória de pavimento em concreto</t>
  </si>
  <si>
    <t>54.08.002</t>
  </si>
  <si>
    <t>Texturização de superfície de pavimento em concreto com vassoura</t>
  </si>
  <si>
    <t>54.08.010</t>
  </si>
  <si>
    <t>Fibra em polipropileno (macrofibra), resistência residual 4,3+-0,3 Mpa</t>
  </si>
  <si>
    <t>54.08.011</t>
  </si>
  <si>
    <t>Fibra polimérica (microfibra anticrack), tenacidade mínima 5cN/dtex</t>
  </si>
  <si>
    <t xml:space="preserve">Amplificador de potência para VHF e CATV-50 dB, frequência 54 a 750 MHz  </t>
  </si>
  <si>
    <t>Antena WI-FI dual band access point, bandas simultâneas - 1750Mbps</t>
  </si>
  <si>
    <t>05.07.100</t>
  </si>
  <si>
    <t>Transporte de resíduo sólido em aterro - telhas cimento amianto Classe D</t>
  </si>
  <si>
    <t>Taxa de destinação de resíduo sólido em aterro - telhas cimento amianto</t>
  </si>
  <si>
    <t>Alvenaria de bloco cerâmico de vedação de 9 cm</t>
  </si>
  <si>
    <t>Alvenaria de bloco cerâmico de vedação de 14 cm</t>
  </si>
  <si>
    <t>Alvenaria de bloco cerâmico de vedação de 19 cm</t>
  </si>
  <si>
    <t>Alvenaria de bloco cerâmico estrutural de 14 cm</t>
  </si>
  <si>
    <t>Alvenaria de bloco cerâmico estrutural de 19 cm</t>
  </si>
  <si>
    <t>Porta/portinhola tipo veneziana de abrir em alumínio, sob medida</t>
  </si>
  <si>
    <t>Portinhola tipo veneziana de abrir em alumínio, linha comercial</t>
  </si>
  <si>
    <t>Revestimento sintético de borracha ou PVC colorido, para sinalização tátil de alerta / direcional - assentamento argamassado</t>
  </si>
  <si>
    <t>Revestimento sintético de borracha ou PVC colorido, para sinalização tátil de alerta / direcional - colado</t>
  </si>
  <si>
    <t>30.04.034</t>
  </si>
  <si>
    <t>Piso em ladrilho hidráulico podotátil várias cores, assentado com argamassa mista</t>
  </si>
  <si>
    <t>Piso tátil de concreto intertravado alerta / direcional, espessura de 6 cm, com rejunte em areia</t>
  </si>
  <si>
    <t>Película de controle solar refletiva na cor prata, aplicado em vidros</t>
  </si>
  <si>
    <t>32.06.240</t>
  </si>
  <si>
    <t>Película adesiva jateada para vidros - uso interno</t>
  </si>
  <si>
    <t>Árvore ornamental tipo Quaresmeira - h= 1,50 / 2,00 m</t>
  </si>
  <si>
    <t>34.05.322</t>
  </si>
  <si>
    <t>Gradil rígido modular em aço 2" - H=1,10m, C=1,65m, padrão CET SP</t>
  </si>
  <si>
    <t>Suporte para apoio de bicicletas em aço carbono 2", modelo U invertido sem emendas, com acabamento em pintura eletrostática para fixação chumbada/parafusada</t>
  </si>
  <si>
    <t>Caixa de ferro octogonal fundo móvel 4´ x 4´</t>
  </si>
  <si>
    <t>Bloco diagonal em concreto tipo piso drenante para plantio de grama - espessura de 10 cm</t>
  </si>
  <si>
    <t>Piso em ladrilho hidráulico preto, branco e cinza, assentado com argamassa colante industrializada</t>
  </si>
  <si>
    <t>VALOR UNIT. C/ BDI</t>
  </si>
  <si>
    <t>Lona plástica preta - uso geral</t>
  </si>
  <si>
    <t>11.20.140</t>
  </si>
  <si>
    <t>Controlador de retração de concreto, a base de óxido de cálcio</t>
  </si>
  <si>
    <t>Alvenaria de bloco de concreto de vedação de 9 cm - classe C</t>
  </si>
  <si>
    <t>Alvenaria de bloco de concreto de vedação de 14 cm - classe C</t>
  </si>
  <si>
    <t>Alvenaria de bloco de concreto de vedação de 19 cm - classe C</t>
  </si>
  <si>
    <t>Alvenaria de bloco de concreto estrutural 14 cm - classe B</t>
  </si>
  <si>
    <t>Alvenaria de bloco de concreto estrutural 19 cm - classe B</t>
  </si>
  <si>
    <t>Alvenaria de bloco de concreto estrutural 14 cm - classe A</t>
  </si>
  <si>
    <t>Alvenaria de bloco de concreto estrutural 19 cm - classe A</t>
  </si>
  <si>
    <t>23.20.560</t>
  </si>
  <si>
    <t>Folha de madeira sarrafeada, revestida nas 2 faces com laminado melamínico</t>
  </si>
  <si>
    <t>Porta/portão de abrir tipo veneziana de ferro, sob medida</t>
  </si>
  <si>
    <t>Tela de proteção em malha ondulada de 1´, fio 12 (BWG), com requadro</t>
  </si>
  <si>
    <t>Corrimão, bate-maca ou protetor de parede em PVC, com amortecimento à impacto</t>
  </si>
  <si>
    <t>32.07.226</t>
  </si>
  <si>
    <t>Selante elástico monocomponente a base de poliuretano (PU) para juntas de dilatação</t>
  </si>
  <si>
    <t>32.20.066</t>
  </si>
  <si>
    <t>Lona plástica em polietileno, 150 micras, para camada separadora de piso/pavimento</t>
  </si>
  <si>
    <t>Dispositivo de proteção contra surto, 2 polos, suportabilidade &lt;= 4 kV, Un até 240V/415V, Iimp = 60 kA, curva de ensaio 10/350µs - classe 1</t>
  </si>
  <si>
    <t>Dispositivo de proteção contra surto, 2 polos, monobloco, suportabilidade &lt;=1,4kV, F+N / F+F, Un até 240V/264V, curva de ensaio 8/20µs - classe 3</t>
  </si>
  <si>
    <t>39.11.092</t>
  </si>
  <si>
    <t>Cabo telefônico CCI, com 1 par de 0,50 mm, para ligação de aparelhos telefônicos</t>
  </si>
  <si>
    <t>Luminária pública LED retangular para poste, fluxo luminoso de 14200 a 18000 lm, eficiência mínima de 120 lm/W - potência de 100 W/120 W</t>
  </si>
  <si>
    <t>Luminária pública LED retangular para poste, fluxo luminoso de 6250 a 6674 lm, eficiência mínima 113 lm/W - potência 40 W/59 W</t>
  </si>
  <si>
    <t>Luminária retangular de sobrepor tipo calha aberta, com refletor em alumínio de alto brilho, para 2 lâmpadas tubulares 32 W/36 W</t>
  </si>
  <si>
    <t>Luminária industrial pendente tipo calha aberta instalação em perfilado para 1 ou 2 lâmpadas tubulares 28 W/54 W</t>
  </si>
  <si>
    <t>Luminária retangular de embutir tipo calha aberta com refletor em alumínio de alto brilho para 2 lâmpadas tubulares de 28 W/54 W</t>
  </si>
  <si>
    <t>Luminária quadrada de sobrepor tipo calha fechada, com difusor plano, para 4 lâmpadas tubulares de 14 W/16 W/18 W</t>
  </si>
  <si>
    <t>Luminária retangular de embutir tipo calha aberta com refletor assimétrico em alumínio de alto brilho para 2 lâmpadas tubulares de 28 W/54 W</t>
  </si>
  <si>
    <t>Luminária LED redonda de sobrepor com difusor translucido, 4000 K, fluxo luminoso de 1900 a 2000 lm, potência de 17 W a 19 W</t>
  </si>
  <si>
    <t>49.06.194</t>
  </si>
  <si>
    <t>Grelha em aço inoxidável com fecho rotativo, DN= 100mm</t>
  </si>
  <si>
    <t>49.06.196</t>
  </si>
  <si>
    <t>Grelha em aço inoxidável com fecho rotativo, DN= 150mm</t>
  </si>
  <si>
    <t>54.20.160</t>
  </si>
  <si>
    <t>Corte para junta de dilatação através de cortadora a gasolina, com serra de disco diamantado segmentado para pavimento de concreto e asfalto</t>
  </si>
  <si>
    <t>Caixa subterrânea de entrada de telefonia, tipo R1 (550 x 350 x 550) mm, padrão TELEBRÁS, com tampa</t>
  </si>
  <si>
    <t>Caixa subterrânea de entrada de telefonia, tipo R2 (1050 x 550 x 800) mm, padrão TELEBRÁS, com tampa</t>
  </si>
  <si>
    <t>ASSENTAMENTO DE TUBO DE FERRO FUNDIDO PARA REDE DE ÁGUA, DN 80 MM, JUNTA ELÁSTICA, INSTALADO EM LOCAL COM NÍVEL ALTO DE INTERFERÊNCIAS (NÃO INCLUI FORNECIMENTO). AF_05/2024</t>
  </si>
  <si>
    <t>ASSENTAMENTO DE TUBO DE FERRO FUNDIDO PARA REDE DE ÁGUA, DN 100 MM, JUNTA ELÁSTICA, INSTALADO EM LOCAL COM NÍVEL ALTO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</si>
  <si>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</si>
  <si>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</si>
  <si>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</si>
  <si>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</si>
  <si>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</si>
  <si>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</si>
  <si>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</si>
  <si>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</si>
  <si>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</si>
  <si>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</si>
  <si>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</si>
  <si>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</si>
  <si>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1000 MM, JUNTA ELÁSTICA, INSTALADO EM LOCAL COM NÍVEL ALTO DE INTERFERÊNCIAS (NÃO INCLUI FORNECIMENTO). AF_05/2024</t>
  </si>
  <si>
    <t>ASSENTAMENTO DE TUBO DE FERRO FUNDIDO PARA REDE DE ÁGUA, DN 1200 MM, JUNTA ELÁSTICA, INSTALADO EM LOCAL COM NÍVEL ALTO DE INTERFERÊNCIAS (NÃO INCLUI FORNECIMENTO). AF_05/2024</t>
  </si>
  <si>
    <t>ASSENTAMENTO DE TUBO DE FERRO FUNDIDO PARA REDE DE ÁGUA, DN 80 MM, JUNTA ELÁSTICA, INSTALADO EM LOCAL COM NÍVEL BAIXO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</si>
  <si>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</si>
  <si>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</si>
  <si>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</si>
  <si>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</si>
  <si>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</si>
  <si>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</si>
  <si>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</si>
  <si>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BAIXO DE INTERFERÊNCIAS (NÃO INCLUI FORNECIMENTO). AF_05/2024</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</si>
  <si>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</si>
  <si>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BAIXO DE INTERFERÊNCIAS (NÃO INCLUI FORNECIMENTO). AF_05/2024</t>
  </si>
  <si>
    <t>ASSENTAMENTO DE TUBO DE FERRO FUNDIDO PARA REDE DE ÁGUA, DN 700 MM, JUNTA ELÁSTICA, INSTALADO EM LOCAL COM NÍVEL BAIXO DE INTERFERÊNCIAS (NÃO INCLUI FORNECIMENTO). AF_05/2024</t>
  </si>
  <si>
    <t>ASSENTAMENTO DE TUBO DE FERRO FUNDIDO PARA REDE DE ÁGUA, DN 800 MM, JUNTA ELÁSTICA, INSTALADO EM LOCAL COM NÍVEL BAIXO DE INTERFERÊNCIAS (NÃO INCLUI FORNECIMENTO). AF_05/2024</t>
  </si>
  <si>
    <t>ASSENTAMENTO DE TUBO DE FERRO FUNDIDO PARA REDE DE ÁGUA, DN 900 MM, JUNTA ELÁSTICA, INSTALADO EM LOCAL COM NÍVEL BAIXO DE INTERFERÊNCIAS (NÃO INCLUI FORNECIMENTO). AF_05/2024</t>
  </si>
  <si>
    <t>ASSENTAMENTO DE TUBO DE FERRO FUNDIDO PARA REDE DE ÁGUA, DN 1000 MM, JUNTA ELÁSTICA, INSTALADO EM LOCAL COM NÍVEL BAIXO DE INTERFERÊNCIAS (NÃO INCLUI FORNECIMENTO). AF_05/2024</t>
  </si>
  <si>
    <t>ASSENTAMENTO DE TUBO DE FERRO FUNDIDO PARA REDE DE ÁGUA, DN 1200 MM, JUNTA ELÁSTICA, INSTALADO EM LOCAL COM NÍVEL BAIXO DE INTERFERÊNCIAS (NÃO INCLUI FORNECIMENTO). AF_05/2024</t>
  </si>
  <si>
    <t>ASSENTAMENTO DE CONEXÃO 2 ACESSOS ALINHADOS DE FERRO FUNDIDO PARA REDE DE ÁGUA, DN 1200, JUNTA ELÁSTICA, INSTALADO EM LOCAL COM NÍVEL ALTO DE INTERFERÊNCIAS (NÃO INCLUI FORNECIMENTO). AF_05/2024</t>
  </si>
  <si>
    <t>ASSENTAMENTO DE CONEXÃO 2 ACESSOS INCLINADOS DE FERRO FUNDIDO PARA REDE DE ÁGUA, DN 80, JUNTA ELÁSTICA, INSTALADO EM LOCAL COM NÍVEL ALTO DE INTERFERÊNCIAS (NÃO INCLUI FORNECIMENTO). AF_05/2024</t>
  </si>
  <si>
    <t>ASSENTAMENTO DE CONEXÃO 2 ACESSOS INCLINADOS DE FERRO FUNDIDO PARA REDE DE ÁGUA, DN 100, JUNTA ELÁSTICA, INSTALADO EM LOCAL COM NÍVEL ALTO DE INTERFERÊNCIAS (NÃO INCLUI FORNECIMENTO). AF_05/2024</t>
  </si>
  <si>
    <t>ASSENTAMENTO DE CONEXÃO 2 ACESSOS INCLINADOS DE FERRO FUNDIDO PARA REDE DE ÁGUA, DN 150, JUNTA ELÁSTICA, INSTALADO EM LOCAL COM NÍVEL ALTO DE INTERFERÊNCIAS (NÃO INCLUI FORNECIMENTO). AF_05/2024</t>
  </si>
  <si>
    <t>ASSENTAMENTO DE CONEXÃO 2 ACESSOS INCLINADOS DE FERRO FUNDIDO PARA REDE DE ÁGUA, DN 200, JUNTA ELÁSTICA, INSTALADO EM LOCAL COM NÍVEL ALTO DE INTERFERÊNCIAS (NÃO INCLUI FORNECIMENTO). AF_05/2024</t>
  </si>
  <si>
    <t>ASSENTAMENTO DE CONEXÃO 2 ACESSOS INCLINADOS DE FERRO FUNDIDO PARA REDE DE ÁGUA, DN 250, JUNTA ELÁSTICA, INSTALADO EM LOCAL COM NÍVEL ALTO DE INTERFERÊNCIAS (NÃO INCLUI FORNECIMENTO). AF_05/2024</t>
  </si>
  <si>
    <t>ASSENTAMENTO DE CONEXÃO 2 ACESSOS INCLINADOS DE FERRO FUNDIDO PARA REDE DE ÁGUA, DN 300, JUNTA ELÁSTICA, INSTALADO EM LOCAL COM NÍVEL ALTO DE INTERFERÊNCIAS (NÃO INCLUI FORNECIMENTO). AF_05/2024</t>
  </si>
  <si>
    <t>ASSENTAMENTO DE CONEXÃO 2 ACESSOS INCLINADOS DE FERRO FUNDIDO PARA REDE DE ÁGUA, DN 350, JUNTA ELÁSTICA, INSTALADO EM LOCAL COM NÍVEL ALTO DE INTERFERÊNCIAS (NÃO INCLUI FORNECIMENTO). AF_05/2024</t>
  </si>
  <si>
    <t>ASSENTAMENTO DE CONEXÃO 2 ACESSOS INCLINADOS DE FERRO FUNDIDO PARA REDE DE ÁGUA, DN 400, JUNTA ELÁSTICA, INSTALADO EM LOCAL COM NÍVEL ALTO DE INTERFERÊNCIAS (NÃO INCLUI FORNECIMENTO). AF_05/2024</t>
  </si>
  <si>
    <t>ASSENTAMENTO DE CONEXÃO 2 ACESSOS ALINHADOS DE FERRO FUNDIDO PARA REDE DE ÁGUA, DN 400, JUNTA ELÁSTICA, INSTALADO EM LOCAL COM NÍVEL BAIXO DE INTERFERÊNCIAS (NÃO INCLUI FORNECIMENTO). AF_05/2024</t>
  </si>
  <si>
    <t>ASSENTAMENTO DE CONEXÃO 3 ACESSOS DE FERRO FUNDIDO PARA REDE DE ÁGUA, DN 100, JUNTA ELÁSTICA, INSTALADO EM LOCAL COM NÍVEL BAIXO DE INTERFERÊNCIAS (NÃO INCLUI FORNECIMENTO). AF_05/2024</t>
  </si>
  <si>
    <t>ASSENTAMENTO DE CONEXÃO 2 ACESSOS ALINHADOS DE FERRO FUNDIDO PARA REDE DE ÁGUA, DN 450, JUNTA ELÁSTICA, INSTALADO EM LOCAL COM NÍVEL BAIXO DE INTERFERÊNCIAS (NÃO INCLUI FORNECIMENTO). AF_05/2024</t>
  </si>
  <si>
    <t>ASSENTAMENTO DE CONEXÃO 2 ACESSOS ALINHADOS DE FERRO FUNDIDO PARA REDE DE ÁGUA, DN 500, JUNTA ELÁSTICA, INSTALADO EM LOCAL COM NÍVEL BAIXO DE INTERFERÊNCIAS (NÃO INCLUI FORNECIMENTO). AF_05/2024</t>
  </si>
  <si>
    <t>ASSENTAMENTO DE CONEXÃO 2 ACESSOS ALINHADOS DE FERRO FUNDIDO PARA REDE DE ÁGUA, DN 600, JUNTA ELÁSTICA, INSTALADO EM LOCAL COM NÍVEL BAIXO DE INTERFERÊNCIAS (NÃO INCLUI FORNECIMENTO). AF_05/2024</t>
  </si>
  <si>
    <t>ASSENTAMENTO DE CONEXÃO 2 ACESSOS ALINHADOS DE FERRO FUNDIDO PARA REDE DE ÁGUA, DN 700, JUNTA ELÁSTICA, INSTALADO EM LOCAL COM NÍVEL BAIXO DE INTERFERÊNCIAS (NÃO INCLUI FORNECIMENTO). AF_05/2024</t>
  </si>
  <si>
    <t>ASSENTAMENTO DE CONEXÃO 2 ACESSOS ALINHADOS DE FERRO FUNDIDO PARA REDE DE ÁGUA, DN 800, JUNTA ELÁSTICA, INSTALADO EM LOCAL COM NÍVEL BAIXO DE INTERFERÊNCIAS (NÃO INCLUI FORNECIMENTO). AF_05/2024</t>
  </si>
  <si>
    <t>ASSENTAMENTO DE CONEXÃO 2 ACESSOS ALINHADOS DE FERRO FUNDIDO PARA REDE DE ÁGUA, DN 900, JUNTA ELÁSTICA, INSTALADO EM LOCAL COM NÍVEL BAIXO DE INTERFERÊNCIAS (NÃO INCLUI FORNECIMENTO). AF_05/2024</t>
  </si>
  <si>
    <t>ASSENTAMENTO DE CONEXÃO 2 ACESSOS ALINHADOS DE FERRO FUNDIDO PARA REDE DE ÁGUA, DN 1000, JUNTA ELÁSTICA, INSTALADO EM LOCAL COM NÍVEL BAIXO DE INTERFERÊNCIAS (NÃO INCLUI FORNECIMENTO). AF_05/2024</t>
  </si>
  <si>
    <t>ASSENTAMENTO DE CONEXÃO 2 ACESSOS ALINHADOS DE FERRO FUNDIDO PARA REDE DE ÁGUA, DN 1200, JUNTA ELÁSTICA, INSTALADO EM LOCAL COM NÍVEL BAIXO DE INTERFERÊNCIAS (NÃO INCLUI FORNECIMENTO). AF_05/2024</t>
  </si>
  <si>
    <t>ASSENTAMENTO DE CONEXÃO 2 ACESSOS INCLINADOS DE FERRO FUNDIDO PARA REDE DE ÁGUA, DN 80, JUNTA ELÁSTICA, INSTALADO EM LOCAL COM NÍVEL BAIXO DE INTERFERÊNCIAS (NÃO INCLUI FORNECIMENTO). AF_05/2024</t>
  </si>
  <si>
    <t>ASSENTAMENTO DE CONEXÃO 2 ACESSOS INCLINADOS DE FERRO FUNDIDO PARA REDE DE ÁGUA, DN 450, JUNTA ELÁSTICA, INSTALADO EM LOCAL COM NÍVEL ALTO DE INTERFERÊNCIAS (NÃO INCLUI FORNECIMENTO). AF_05/2024</t>
  </si>
  <si>
    <t>ASSENTAMENTO DE CONEXÃO 2 ACESSOS INCLINADOS DE FERRO FUNDIDO PARA REDE DE ÁGUA, DN 500, JUNTA ELÁSTICA, INSTALADO EM LOCAL COM NÍVEL ALTO DE INTERFERÊNCIAS (NÃO INCLUI FORNECIMENTO). AF_05/2024</t>
  </si>
  <si>
    <t>ASSENTAMENTO DE CONEXÃO 2 ACESSOS INCLINADOS DE FERRO FUNDIDO PARA REDE DE ÁGUA, DN 600, JUNTA ELÁSTICA, INSTALADO EM LOCAL COM NÍVEL ALTO DE INTERFERÊNCIAS (NÃO INCLUI FORNECIMENTO). AF_05/2024</t>
  </si>
  <si>
    <t>ASSENTAMENTO DE CONEXÃO 2 ACESSOS INCLINADOS DE FERRO FUNDIDO PARA REDE DE ÁGUA, DN 700, JUNTA ELÁSTICA, INSTALADO EM LOCAL COM NÍVEL ALTO DE INTERFERÊNCIAS (NÃO INCLUI FORNECIMENTO). AF_05/2024</t>
  </si>
  <si>
    <t>ASSENTAMENTO DE CONEXÃO 2 ACESSOS INCLINADOS DE FERRO FUNDIDO PARA REDE DE ÁGUA, DN 800, JUNTA ELÁSTICA, INSTALADO EM LOCAL COM NÍVEL ALTO DE INTERFERÊNCIAS (NÃO INCLUI FORNECIMENTO). AF_05/2024</t>
  </si>
  <si>
    <t>ASSENTAMENTO DE CONEXÃO 2 ACESSOS INCLINADOS DE FERRO FUNDIDO PARA REDE DE ÁGUA, DN 900, JUNTA ELÁSTICA, INSTALADO EM LOCAL COM NÍVEL ALTO DE INTERFERÊNCIAS (NÃO INCLUI FORNECIMENTO). AF_05/2024</t>
  </si>
  <si>
    <t>ASSENTAMENTO DE CONEXÃO 2 ACESSOS INCLINADOS DE FERRO FUNDIDO PARA REDE DE ÁGUA, DN 1000, JUNTA ELÁSTICA, INSTALADO EM LOCAL COM NÍVEL ALTO DE INTERFERÊNCIAS (NÃO INCLUI FORNECIMENTO). AF_05/2024</t>
  </si>
  <si>
    <t>ASSENTAMENTO DE CONEXÃO 2 ACESSOS INCLINADOS DE FERRO FUNDIDO PARA REDE DE ÁGUA, DN 1200, JUNTA ELÁSTICA, INSTALADO EM LOCAL COM NÍVEL ALTO DE INTERFERÊNCIAS (NÃO INCLUI FORNECIMENTO). AF_05/2024</t>
  </si>
  <si>
    <t>ASSENTAMENTO DE CONEXÃO 3 ACESSOS DE FERRO FUNDIDO PARA REDE DE ÁGUA, DN 80, JUNTA ELÁSTICA, INSTALADO EM LOCAL COM NÍVEL ALTO DE INTERFERÊNCIAS (NÃO INCLUI FORNECIMENTO). AF_05/2024</t>
  </si>
  <si>
    <t>ASSENTAMENTO DE CONEXÃO 3 ACESSOS DE FERRO FUNDIDO PARA REDE DE ÁGUA, DN 100, JUNTA ELÁSTICA, INSTALADO EM LOCAL COM NÍVEL ALTO DE INTERFERÊNCIAS (NÃO INCLUI FORNECIMENTO). AF_05/2024</t>
  </si>
  <si>
    <t>ASSENTAMENTO DE CONEXÃO 3 ACESSOS DE FERRO FUNDIDO PARA REDE DE ÁGUA, DN 150, JUNTA ELÁSTICA, INSTALADO EM LOCAL COM NÍVEL ALTO DE INTERFERÊNCIAS (NÃO INCLUI FORNECIMENTO). AF_05/2024</t>
  </si>
  <si>
    <t>ASSENTAMENTO DE CONEXÃO 3 ACESSOS DE FERRO FUNDIDO PARA REDE DE ÁGUA, DN 200, JUNTA ELÁSTICA, INSTALADO EM LOCAL COM NÍVEL ALTO DE INTERFERÊNCIAS (NÃO INCLUI FORNECIMENTO). AF_05/2024</t>
  </si>
  <si>
    <t>ASSENTAMENTO DE CONEXÃO 2 ACESSOS INCLINADOS DE FERRO FUNDIDO PARA REDE DE ÁGUA, DN 100, JUNTA ELÁSTICA, INSTALADO EM LOCAL COM NÍVEL BAIXO DE INTERFERÊNCIAS (NÃO INCLUI FORNECIMENTO). AF_05/2024</t>
  </si>
  <si>
    <t>ASSENTAMENTO DE CONEXÃO 3 ACESSOS DE FERRO FUNDIDO PARA REDE DE ÁGUA, DN 150, JUNTA ELÁSTICA, INSTALADO EM LOCAL COM NÍVEL BAIXO DE INTERFERÊNCIAS (NÃO INCLUI FORNECIMENTO). AF_05/2024</t>
  </si>
  <si>
    <t>ASSENTAMENTO DE CONEXÃO 3 ACESSOS DE FERRO FUNDIDO PARA REDE DE ÁGUA, DN 250, JUNTA ELÁSTICA, INSTALADO EM LOCAL COM NÍVEL ALTO DE INTERFERÊNCIAS (NÃO INCLUI FORNECIMENTO). AF_05/2024</t>
  </si>
  <si>
    <t>ASSENTAMENTO DE CONEXÃO 2 ACESSOS ALINHADOS DE FERRO FUNDIDO PARA REDE DE ÁGUA, DN 80, JUNTA ELÁSTICA, INSTALADO EM LOCAL COM NÍVEL ALTO DE INTERFERÊNCIAS (NÃO INCLUI FORNECIMENTO). AF_05/2024</t>
  </si>
  <si>
    <t>ASSENTAMENTO DE CONEXÃO 2 ACESSOS INCLINADOS DE FERRO FUNDIDO PARA REDE DE ÁGUA, DN 150, JUNTA ELÁSTICA, INSTALADO EM LOCAL COM NÍVEL BAIXO DE INTERFERÊNCIAS (NÃO INCLUI FORNECIMENTO). AF_05/2024</t>
  </si>
  <si>
    <t>ASSENTAMENTO DE CONEXÃO 2 ACESSOS INCLINADOS DE FERRO FUNDIDO PARA REDE DE ÁGUA, DN 200, JUNTA ELÁSTICA, INSTALADO EM LOCAL COM NÍVEL BAIXO DE INTERFERÊNCIAS (NÃO INCLUI FORNECIMENTO). AF_05/2024</t>
  </si>
  <si>
    <t>ASSENTAMENTO DE CONEXÃO 2 ACESSOS INCLINADOS DE FERRO FUNDIDO PARA REDE DE ÁGUA, DN 250, JUNTA ELÁSTICA, INSTALADO EM LOCAL COM NÍVEL BAIXO DE INTERFERÊNCIAS (NÃO INCLUI FORNECIMENTO). AF_05/2024</t>
  </si>
  <si>
    <t>ASSENTAMENTO DE CONEXÃO 2 ACESSOS INCLINADOS DE FERRO FUNDIDO PARA REDE DE ÁGUA, DN 300, JUNTA ELÁSTICA, INSTALADO EM LOCAL COM NÍVEL BAIXO DE INTERFERÊNCIAS (NÃO INCLUI FORNECIMENTO). AF_05/2024</t>
  </si>
  <si>
    <t>ASSENTAMENTO DE CONEXÃO 2 ACESSOS INCLINADOS DE FERRO FUNDIDO PARA REDE DE ÁGUA, DN 350, JUNTA ELÁSTICA, INSTALADO EM LOCAL COM NÍVEL BAIXO DE INTERFERÊNCIAS (NÃO INCLUI FORNECIMENTO). AF_05/2024</t>
  </si>
  <si>
    <t>ASSENTAMENTO DE CONEXÃO 2 ACESSOS INCLINADOS DE FERRO FUNDIDO PARA REDE DE ÁGUA, DN 400, JUNTA ELÁSTICA, INSTALADO EM LOCAL COM NÍVEL BAIXO DE INTERFERÊNCIAS (NÃO INCLUI FORNECIMENTO). AF_05/2024</t>
  </si>
  <si>
    <t>ASSENTAMENTO DE CONEXÃO 2 ACESSOS INCLINADOS DE FERRO FUNDIDO PARA REDE DE ÁGUA, DN 450, JUNTA ELÁSTICA, INSTALADO EM LOCAL COM NÍVEL BAIXO DE INTERFERÊNCIAS (NÃO INCLUI FORNECIMENTO). AF_05/2024</t>
  </si>
  <si>
    <t>ASSENTAMENTO DE CONEXÃO 2 ACESSOS INCLINADOS DE FERRO FUNDIDO PARA REDE DE ÁGUA, DN 500, JUNTA ELÁSTICA, INSTALADO EM LOCAL COM NÍVEL BAIXO DE INTERFERÊNCIAS (NÃO INCLUI FORNECIMENTO). AF_05/2024</t>
  </si>
  <si>
    <t>ASSENTAMENTO DE CONEXÃO 2 ACESSOS INCLINADOS DE FERRO FUNDIDO PARA REDE DE ÁGUA, DN 600, JUNTA ELÁSTICA, INSTALADO EM LOCAL COM NÍVEL BAIXO DE INTERFERÊNCIAS (NÃO INCLUI FORNECIMENTO). AF_05/2024</t>
  </si>
  <si>
    <t>ASSENTAMENTO DE CONEXÃO 2 ACESSOS INCLINADOS DE FERRO FUNDIDO PARA REDE DE ÁGUA, DN 700, JUNTA ELÁSTICA, INSTALADO EM LOCAL COM NÍVEL BAIXO DE INTERFERÊNCIAS (NÃO INCLUI FORNECIMENTO). AF_05/2024</t>
  </si>
  <si>
    <t>ASSENTAMENTO DE CONEXÃO 2 ACESSOS ALINHADOS DE FERRO FUNDIDO PARA REDE DE ÁGUA, DN 300, JUNTA ELÁSTICA, INSTALADO EM LOCAL COM NÍVEL BAIXO DE INTERFERÊNCIAS (NÃO INCLUI FORNECIMENTO). AF_05/2024</t>
  </si>
  <si>
    <t>ASSENTAMENTO DE CONEXÃO 2 ACESSOS ALINHADOS DE FERRO FUNDIDO PARA REDE DE ÁGUA, DN 350, JUNTA ELÁSTICA, INSTALADO EM LOCAL COM NÍVEL BAIXO DE INTERFERÊNCIAS (NÃO INCLUI FORNECIMENTO). AF_05/2024</t>
  </si>
  <si>
    <t>ASSENTAMENTO DE CONEXÃO 3 ACESSOS DE FERRO FUNDIDO PARA REDE DE ÁGUA, DN 200, JUNTA ELÁSTICA, INSTALADO EM LOCAL COM NÍVEL BAIXO DE INTERFERÊNCIAS (NÃO INCLUI FORNECIMENTO). AF_05/2024</t>
  </si>
  <si>
    <t>ASSENTAMENTO DE CONEXÃO 3 ACESSOS DE FERRO FUNDIDO PARA REDE DE ÁGUA, DN 250, JUNTA ELÁSTICA, INSTALADO EM LOCAL COM NÍVEL BAIXO DE INTERFERÊNCIAS (NÃO INCLUI FORNECIMENTO). AF_05/2024</t>
  </si>
  <si>
    <t>ASSENTAMENTO DE CONEXÃO 3 ACESSOS DE FERRO FUNDIDO PARA REDE DE ÁGUA, DN 300, JUNTA ELÁSTICA, INSTALADO EM LOCAL COM NÍVEL BAIXO DE INTERFERÊNCIAS (NÃO INCLUI FORNECIMENTO). AF_05/2024</t>
  </si>
  <si>
    <t>ASSENTAMENTO DE CONEXÃO 3 ACESSOS DE FERRO FUNDIDO PARA REDE DE ÁGUA, DN 350, JUNTA ELÁSTICA, INSTALADO EM LOCAL COM NÍVEL BAIXO DE INTERFERÊNCIAS (NÃO INCLUI FORNECIMENTO). AF_05/2024</t>
  </si>
  <si>
    <t>ASSENTAMENTO DE CONEXÃO 3 ACESSOS DE FERRO FUNDIDO PARA REDE DE ÁGUA, DN 400, JUNTA ELÁSTICA, INSTALADO EM LOCAL COM NÍVEL BAIXO DE INTERFERÊNCIAS (NÃO INCLUI FORNECIMENTO). AF_05/2024</t>
  </si>
  <si>
    <t>ASSENTAMENTO DE CONEXÃO 3 ACESSOS DE FERRO FUNDIDO PARA REDE DE ÁGUA, DN 450, JUNTA ELÁSTICA, INSTALADO EM LOCAL COM NÍVEL BAIXO DE INTERFERÊNCIAS (NÃO INCLUI FORNECIMENTO). AF_05/2024</t>
  </si>
  <si>
    <t>ASSENTAMENTO DE CONEXÃO 3 ACESSOS DE FERRO FUNDIDO PARA REDE DE ÁGUA, DN 500, JUNTA ELÁSTICA, INSTALADO EM LOCAL COM NÍVEL BAIXO DE INTERFERÊNCIAS (NÃO INCLUI FORNECIMENTO). AF_05/2024</t>
  </si>
  <si>
    <t>ASSENTAMENTO DE CONEXÃO 3 ACESSOS DE FERRO FUNDIDO PARA REDE DE ÁGUA, DN 600, JUNTA ELÁSTICA, INSTALADO EM LOCAL COM NÍVEL BAIXO DE INTERFERÊNCIAS (NÃO INCLUI FORNECIMENTO). AF_05/2024</t>
  </si>
  <si>
    <t>ASSENTAMENTO DE CONEXÃO 2 ACESSOS INCLINADOS DE FERRO FUNDIDO PARA REDE DE ÁGUA, DN 800, JUNTA ELÁSTICA, INSTALADO EM LOCAL COM NÍVEL BAIXO DE INTERFERÊNCIAS (NÃO INCLUI FORNECIMENTO). AF_05/2024</t>
  </si>
  <si>
    <t>ASSENTAMENTO DE CONEXÃO 2 ACESSOS INCLINADOS DE FERRO FUNDIDO PARA REDE DE ÁGUA, DN 1000, JUNTA ELÁSTICA, INSTALADO EM LOCAL COM NÍVEL BAIXO DE INTERFERÊNCIAS (NÃO INCLUI FORNECIMENTO). AF_05/2024</t>
  </si>
  <si>
    <t>ASSENTAMENTO DE CONEXÃO 2 ACESSOS INCLINADOS DE FERRO FUNDIDO PARA REDE DE ÁGUA, DN 1200, JUNTA ELÁSTICA, INSTALADO EM LOCAL COM NÍVEL BAIXO DE INTERFERÊNCIAS (NÃO INCLUI FORNECIMENTO). AF_05/2024</t>
  </si>
  <si>
    <t>ASSENTAMENTO DE CONEXÃO 3 ACESSOS DE FERRO FUNDIDO PARA REDE DE ÁGUA, DN 80, JUNTA ELÁSTICA, INSTALADO EM LOCAL COM NÍVEL BAIXO DE INTERFERÊNCIAS (NÃO INCLUI FORNECIMENTO). AF_05/2024</t>
  </si>
  <si>
    <t>ASSENTAMENTO DE CONEXÃO 3 ACESSOS DE FERRO FUNDIDO PARA REDE DE ÁGUA, DN 700, JUNTA ELÁSTICA, INSTALADO EM LOCAL COM NÍVEL BAIXO DE INTERFERÊNCIAS (NÃO INCLUI FORNECIMENTO). AF_05/2024</t>
  </si>
  <si>
    <t>ASSENTAMENTO DE CONEXÃO 3 ACESSOS DE FERRO FUNDIDO PARA REDE DE ÁGUA, DN 900, JUNTA ELÁSTICA, INSTALADO EM LOCAL COM NÍVEL BAIXO DE INTERFERÊNCIAS (NÃO INCLUI FORNECIMENTO). AF_05/2024</t>
  </si>
  <si>
    <t>ASSENTAMENTO DE CONEXÃO 3 ACESSOS DE FERRO FUNDIDO PARA REDE DE ÁGUA, DN 1000, JUNTA ELÁSTICA, INSTALADO EM LOCAL COM NÍVEL BAIXO DE INTERFERÊNCIAS (NÃO INCLUI FORNECIMENTO). AF_05/2024</t>
  </si>
  <si>
    <t>ASSENTAMENTO DE CONEXÃO 3 ACESSOS DE FERRO FUNDIDO PARA REDE DE ÁGUA, DN 1200, JUNTA ELÁSTICA, INSTALADO EM LOCAL COM NÍVEL BAIXO DE INTERFERÊNCIAS (NÃO INCLUI FORNECIMENTO). AF_05/2024</t>
  </si>
  <si>
    <t>ASSENTAMENTO DE CONEXÃO 3 ACESSOS DE FERRO FUNDIDO PARA REDE DE ÁGUA, DN 300, JUNTA ELÁSTICA, INSTALADO EM LOCAL COM NÍVEL ALTO DE INTERFERÊNCIAS (NÃO INCLUI FORNECIMENTO). AF_05/2024</t>
  </si>
  <si>
    <t>ASSENTAMENTO DE CONEXÃO 3 ACESSOS DE FERRO FUNDIDO PARA REDE DE ÁGUA, DN 350, JUNTA ELÁSTICA, INSTALADO EM LOCAL COM NÍVEL ALTO DE INTERFERÊNCIAS (NÃO INCLUI FORNECIMENTO). AF_05/2024</t>
  </si>
  <si>
    <t>ASSENTAMENTO DE CONEXÃO 3 ACESSOS DE FERRO FUNDIDO PARA REDE DE ÁGUA, DN 400, JUNTA ELÁSTICA, INSTALADO EM LOCAL COM NÍVEL ALTO DE INTERFERÊNCIAS (NÃO INCLUI FORNECIMENTO). AF_05/2024</t>
  </si>
  <si>
    <t>ASSENTAMENTO DE CONEXÃO 3 ACESSOS DE FERRO FUNDIDO PARA REDE DE ÁGUA, DN 450, JUNTA ELÁSTICA, INSTALADO EM LOCAL COM NÍVEL ALTO DE INTERFERÊNCIAS (NÃO INCLUI FORNECIMENTO). AF_05/2024</t>
  </si>
  <si>
    <t>ASSENTAMENTO DE CONEXÃO 3 ACESSOS DE FERRO FUNDIDO PARA REDE DE ÁGUA, DN 500, JUNTA ELÁSTICA, INSTALADO EM LOCAL COM NÍVEL ALTO DE INTERFERÊNCIAS (NÃO INCLUI FORNECIMENTO). AF_05/2024</t>
  </si>
  <si>
    <t>ASSENTAMENTO DE CONEXÃO 3 ACESSOS DE FERRO FUNDIDO PARA REDE DE ÁGUA, DN 600, JUNTA ELÁSTICA, INSTALADO EM LOCAL COM NÍVEL ALTO DE INTERFERÊNCIAS (NÃO INCLUI FORNECIMENTO). AF_05/2024</t>
  </si>
  <si>
    <t>ASSENTAMENTO DE CONEXÃO 3 ACESSOS DE FERRO FUNDIDO PARA REDE DE ÁGUA, DN 700, JUNTA ELÁSTICA, INSTALADO EM LOCAL COM NÍVEL ALTO DE INTERFERÊNCIAS (NÃO INCLUI FORNECIMENTO). AF_05/2024</t>
  </si>
  <si>
    <t>ASSENTAMENTO DE CONEXÃO 3 ACESSOS DE FERRO FUNDIDO PARA REDE DE ÁGUA, DN 800, JUNTA ELÁSTICA, INSTALADO EM LOCAL COM NÍVEL ALTO DE INTERFERÊNCIAS (NÃO INCLUI FORNECIMENTO). AF_05/2024</t>
  </si>
  <si>
    <t>ASSENTAMENTO DE CONEXÃO 3 ACESSOS DE FERRO FUNDIDO PARA REDE DE ÁGUA, DN 900, JUNTA ELÁSTICA, INSTALADO EM LOCAL COM NÍVEL ALTO DE INTERFERÊNCIAS (NÃO INCLUI FORNECIMENTO). AF_05/2024</t>
  </si>
  <si>
    <t>ASSENTAMENTO DE CONEXÃO 3 ACESSOS DE FERRO FUNDIDO PARA REDE DE ÁGUA, DN 1000, JUNTA ELÁSTICA, INSTALADO EM LOCAL COM NÍVEL ALTO DE INTERFERÊNCIAS (NÃO INCLUI FORNECIMENTO). AF_05/2024</t>
  </si>
  <si>
    <t>ASSENTAMENTO DE CONEXÃO 3 ACESSOS DE FERRO FUNDIDO PARA REDE DE ÁGUA, DN 1200, JUNTA ELÁSTICA, INSTALADO EM LOCAL COM NÍVEL ALTO DE INTERFERÊNCIAS (NÃO INCLUI FORNECIMENTO). AF_05/2024</t>
  </si>
  <si>
    <t>FORNECIMENTO E ASSENTAMENTO DE TE RANHURADO EM FERRO FUNDIDO, DN 80 (3") PARA REDE DE ÁGUA, INSTALADO EM LOCAL COM NÍVEL ALTO DE INTERFERÊNCIAS (INCLUI FORNECIMENTO). AF_05/2024</t>
  </si>
  <si>
    <t>FORNECIMENTO E ASSENTAMENTO DE CURVA 45 GRAUS RANHURADA EM FERRO FUNDIDO, DN 80 MM (3") PARA REDE DE ÁGUA, INSTALADO EM LOCAL COM NÍVEL ALTO DE INTERFERÊNCIAS (INCLUI FORNECIMENTO). AF_05/2024</t>
  </si>
  <si>
    <t>ASSENTAMENTO DE CONEXÃO 2 ACESSOS ALINHADOS DE FERRO FUNDIDO PARA REDE DE ÁGUA, DN 100, JUNTA ELÁSTICA, INSTALADO EM LOCAL COM NÍVEL ALTO DE INTERFERÊNCIAS (NÃO INCLUI FORNECIMENTO). AF_05/2024</t>
  </si>
  <si>
    <t>ASSENTAMENTO DE CONEXÃO 2 ACESSOS ALINHADOS DE FERRO FUNDIDO PARA REDE DE ÁGUA, DN 150, JUNTA ELÁSTICA, INSTALADO EM LOCAL COM NÍVEL ALTO DE INTERFERÊNCIAS (NÃO INCLUI FORNECIMENTO). AF_05/2024</t>
  </si>
  <si>
    <t>ASSENTAMENTO DE CONEXÃO 2 ACESSOS ALINHADOS DE FERRO FUNDIDO PARA REDE DE ÁGUA, DN 1000, JUNTA ELÁSTICA, INSTALADO EM LOCAL COM NÍVEL ALTO DE INTERFERÊNCIAS (NÃO INCLUI FORNECIMENTO). AF_05/2024</t>
  </si>
  <si>
    <t>ASSENTAMENTO DE CONEXÃO 2 ACESSOS ALINHADOS DE FERRO FUNDIDO PARA REDE DE ÁGUA, DN 150, JUNTA ELÁSTICA, INSTALADO EM LOCAL COM NÍVEL BAIXO DE INTERFERÊNCIAS (NÃO INCLUI FORNECIMENTO). AF_05/2024</t>
  </si>
  <si>
    <t>ASSENTAMENTO DE CONEXÃO 2 ACESSOS ALINHADOS DE FERRO FUNDIDO PARA REDE DE ÁGUA, DN 200, JUNTA ELÁSTICA, INSTALADO EM LOCAL COM NÍVEL BAIXO DE INTERFERÊNCIAS (NÃO INCLUI FORNECIMENTO). AF_05/2024</t>
  </si>
  <si>
    <t>ASSENTAMENTO DE CONEXÃO 2 ACESSOS INCLINADOS DE FERRO FUNDIDO PARA REDE DE ÁGUA, DN 900, JUNTA ELÁSTICA, INSTALADO EM LOCAL COM NÍVEL BAIXO DE INTERFERÊNCIAS (NÃO INCLUI FORNECIMENTO). AF_05/2024</t>
  </si>
  <si>
    <t>ASSENTAMENTO DE CONEXÃO 3 ACESSOS DE FERRO FUNDIDO PARA REDE DE ÁGUA, DN 800, JUNTA ELÁSTICA, INSTALADO EM LOCAL COM NÍVEL BAIXO DE INTERFERÊNCIAS (NÃO INCLUI FORNECIMENTO). AF_05/2024</t>
  </si>
  <si>
    <t>ASSENTAMENTO DE CONEXÃO 2 ACESSOS ALINHADOS DE FERRO FUNDIDO PARA REDE DE ÁGUA, DN 200, JUNTA ELÁSTICA, INSTALADO EM LOCAL COM NÍVEL ALTO DE INTERFERÊNCIAS (NÃO INCLUI FORNECIMENTO). AF_05/2024</t>
  </si>
  <si>
    <t>ASSENTAMENTO DE CONEXÃO 2 ACESSOS ALINHADOS DE FERRO FUNDIDO PARA REDE DE ÁGUA, DN 250, JUNTA ELÁSTICA, INSTALADO EM LOCAL COM NÍVEL ALTO DE INTERFERÊNCIAS (NÃO INCLUI FORNECIMENTO). AF_05/2024</t>
  </si>
  <si>
    <t>ASSENTAMENTO DE CONEXÃO 2 ACESSOS ALINHADOS DE FERRO FUNDIDO PARA REDE DE ÁGUA, DN 300, JUNTA ELÁSTICA, INSTALADO EM LOCAL COM NÍVEL ALTO DE INTERFERÊNCIAS (NÃO INCLUI FORNECIMENTO). AF_05/2024</t>
  </si>
  <si>
    <t>ASSENTAMENTO DE CONEXÃO 2 ACESSOS ALINHADOS DE FERRO FUNDIDO PARA REDE DE ÁGUA, DN 350, JUNTA ELÁSTICA, INSTALADO EM LOCAL COM NÍVEL ALTO DE INTERFERÊNCIAS (NÃO INCLUI FORNECIMENTO). AF_05/2024</t>
  </si>
  <si>
    <t>ASSENTAMENTO DE CONEXÃO 2 ACESSOS ALINHADOS DE FERRO FUNDIDO PARA REDE DE ÁGUA, DN 400, JUNTA ELÁSTICA, INSTALADO EM LOCAL COM NÍVEL ALTO DE INTERFERÊNCIAS (NÃO INCLUI FORNECIMENTO). AF_05/2024</t>
  </si>
  <si>
    <t>ASSENTAMENTO DE CONEXÃO 2 ACESSOS ALINHADOS DE FERRO FUNDIDO PARA REDE DE ÁGUA, DN 450, JUNTA ELÁSTICA, INSTALADO EM LOCAL COM NÍVEL ALTO DE INTERFERÊNCIAS (NÃO INCLUI FORNECIMENTO). AF_05/2024</t>
  </si>
  <si>
    <t>ASSENTAMENTO DE CONEXÃO 2 ACESSOS ALINHADOS DE FERRO FUNDIDO PARA REDE DE ÁGUA, DN 500, JUNTA ELÁSTICA, INSTALADO EM LOCAL COM NÍVEL ALTO DE INTERFERÊNCIAS (NÃO INCLUI FORNECIMENTO). AF_05/2024</t>
  </si>
  <si>
    <t>ASSENTAMENTO DE CONEXÃO 2 ACESSOS ALINHADOS DE FERRO FUNDIDO PARA REDE DE ÁGUA, DN 600, JUNTA ELÁSTICA, INSTALADO EM LOCAL COM NÍVEL ALTO DE INTERFERÊNCIAS (NÃO INCLUI FORNECIMENTO). AF_05/2024</t>
  </si>
  <si>
    <t>ASSENTAMENTO DE CONEXÃO 2 ACESSOS ALINHADOS DE FERRO FUNDIDO PARA REDE DE ÁGUA, DN 700, JUNTA ELÁSTICA, INSTALADO EM LOCAL COM NÍVEL ALTO DE INTERFERÊNCIAS (NÃO INCLUI FORNECIMENTO). AF_05/2024</t>
  </si>
  <si>
    <t>ASSENTAMENTO DE CONEXÃO 2 ACESSOS ALINHADOS DE FERRO FUNDIDO PARA REDE DE ÁGUA, DN 800, JUNTA ELÁSTICA, INSTALADO EM LOCAL COM NÍVEL ALTO DE INTERFERÊNCIAS (NÃO INCLUI FORNECIMENTO). AF_05/2024</t>
  </si>
  <si>
    <t>ASSENTAMENTO DE CONEXÃO 2 ACESSOS ALINHADOS DE FERRO FUNDIDO PARA REDE DE ÁGUA, DN 900, JUNTA ELÁSTICA, INSTALADO EM LOCAL COM NÍVEL ALTO DE INTERFERÊNCIAS (NÃO INCLUI FORNECIMENTO). AF_05/2024</t>
  </si>
  <si>
    <t>ASSENTAMENTO DE TUBO DE AÇO CARBONO PARA REDE DE ÁGUA, DN 600 MM (24"), JUNTA SOLDADA, INSTALADO EM LOCAL COM NÍVEL ALTO DE INTERFERÊNCIAS (NÃO INCLUI FORNECIMENTO). AF_05/2024</t>
  </si>
  <si>
    <t>ASSENTAMENTO DE TUBO DE AÇO CARBONO PARA REDE DE ÁGUA, DN 700 MM (28"), JUNTA SOLDADA, INSTALADO EM LOCAL COM NÍVEL ALTO DE INTERFERÊNCIAS (NÃO INCLUI FORNECIMENTO). AF_05/2024</t>
  </si>
  <si>
    <t>ASSENTAMENTO DE TUBO DE AÇO CARBONO PARA REDE DE ÁGUA, DN 800 MM (32"), JUNTA SOLDADA, INSTALADO EM LOCAL COM NÍVEL ALTO DE INTERFERÊNCIAS (NÃO INCLUI FORNECIMENTO). AF_05/2024</t>
  </si>
  <si>
    <t>ASSENTAMENTO DE TUBO DE AÇO CARBONO PARA REDE DE ÁGUA, DN 900 MM (36"), JUNTA SOLDADA, INSTALADO EM LOCAL COM NÍVEL ALTO DE INTERFERÊNCIAS (NÃO INCLUI FORNECIMENTO). AF_05/2024</t>
  </si>
  <si>
    <t>ASSENTAMENTO DE TUBO DE AÇO CARBONO PARA REDE DE ÁGUA, DN 1000 MM (40") OU DN 1100 MM (44"), JUNTA SOLDADA, INSTALADO EM LOCAL COM NÍVEL ALTO DE INTERFERÊNCIAS (NÃO INCLUI FORNECIMENTO). AF_05/2024</t>
  </si>
  <si>
    <t>ASSENTAMENTO DE TUBO DE AÇO CARBONO PARA REDE DE ÁGUA, DN 1200 MM (48") OU DN 1300 MM (52"), JUNTA SOLDADA, INSTALADO EM LOCAL COM NÍVEL ALTO DE INTERFERÊNCIAS (NÃO INCLUI FORNECIMENTO). AF_05/2024</t>
  </si>
  <si>
    <t>ASSENTAMENTO DE TUBO DE AÇO CARBONO PARA REDE DE ÁGUA, DN 1400 MM (56'') OU DN 1500 MM (60"), JUNTA SOLDADA, INSTALADO EM LOCAL COM NÍVEL ALTO DE INTERFERÊNCIAS (NÃO INCLUI FORNECIMENTO). AF_05/2024</t>
  </si>
  <si>
    <t>ASSENTAMENTO DE TUBO DE AÇO CARBONO PARA REDE DE ÁGUA, DN 1600 MM (64") OU DN 1700 MM (68"), JUNTA SOLDADA, INSTALADO EM LOCAL COM NÍVEL ALTO DE INTERFERÊNCIAS (NÃO INCLUI FORNECIMENTO). AF_05/2024</t>
  </si>
  <si>
    <t>ASSENTAMENTO DE TUBO DE AÇO CARBONO PARA REDE DE ÁGUA, DN 1800 MM (72") OU DN 1900 MM (76"), JUNTA SOLDADA, INSTALADO EM LOCAL COM NÍVEL ALTO DE INTERFERÊNCIAS (NÃO INCLUI FORNECIMENTO). AF_05/2024</t>
  </si>
  <si>
    <t>ASSENTAMENTO DE TUBO DE AÇO CARBONO PARA REDE DE ÁGUA, DN 2000 MM (80") OU DN 2100 MM (84"), JUNTA SOLDADA, INSTALADO EM LOCAL COM NÍVEL ALTO DE INTERFERÊNCIAS (NÃO INCLUI FORNECIMENTO). AF_05/2024</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</si>
  <si>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</si>
  <si>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BAIXO DE INTERFERÊNCIAS (NÃO INCLUI FORNECIMENTO). AF_05/2024</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</si>
  <si>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</si>
  <si>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BAIXO DE INTERFERÊNCIAS (NÃO INCLUI FORNECIMENTO). AF_05/2024</t>
  </si>
  <si>
    <t>ASSENTAMENTO DE TUBO DE AÇO CARBONO PARA REDE DE ÁGUA, DN 1000 MM (40") OU DN 1100 MM (44"), JUNTA SOLDADA, INSTALADO EM LOCAL COM NÍVEL BAIXO DE INTERFERÊNCIAS (NÃO INCLUI FORNECIMENTO). AF_05/2024</t>
  </si>
  <si>
    <t>ASSENTAMENTO DE TUBO DE AÇO CARBONO PARA REDE DE ÁGUA, DN 1200 MM (48") OU DN 1300 MM (52"), JUNTA SOLDADA, INSTALADO EM LOCAL COM NÍVEL BAIXO DE INTERFERÊNCIAS (NÃO INCLUI FORNECIMENTO). AF_05/2024</t>
  </si>
  <si>
    <t>ASSENTAMENTO DE TUBO DE AÇO CARBONO PARA REDE DE ÁGUA, DN 1400 MM (56'') OU DN 1500 MM (60"), JUNTA SOLDADA, INSTALADO EM LOCAL COM NÍVEL BAIXO DE INTERFERÊNCIAS (NÃO INCLUI FORNECIMENTO). AF_05/2024</t>
  </si>
  <si>
    <t>ASSENTAMENTO DE TUBO DE AÇO CARBONO PARA REDE DE ÁGUA, DN 1600 MM (64") OU DN 1700 MM (68"), JUNTA SOLDADA, INSTALADO EM LOCAL COM NÍVEL BAIXO DE INTERFERÊNCIAS (NÃO INCLUI FORNECIMENTO). AF_05/2024</t>
  </si>
  <si>
    <t>ASSENTAMENTO DE TUBO DE AÇO CARBONO PARA REDE DE ÁGUA, DN 1800 MM (72") OU DN 1900 MM (76"), JUNTA SOLDADA, INSTALADO EM LOCAL COM NÍVEL BAIXO DE INTERFERÊNCIAS (NÃO INCLUI FORNECIMENTO). AF_05/2024</t>
  </si>
  <si>
    <t>ASSENTAMENTO DE TUBO DE AÇO CARBONO PARA REDE DE ÁGUA, DN 2000 MM (80") OU DN 2100 MM (84"), JUNTA SOLDADA, INSTALADO EM LOCAL COM NÍVEL BAIXO DE INTERFERÊNCIAS (NÃO INCLUI FORNECIMENTO). AF_05/2024</t>
  </si>
  <si>
    <t>ASSENTAMENTO DE TUBO DE PVC PBA PARA REDE DE ÁGUA, DN 50 MM, JUNTA ELÁSTICA INTEGRADA, INSTALADO EM LOCAL COM NÍVEL ALTO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</si>
  <si>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</si>
  <si>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</si>
  <si>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</si>
  <si>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ASSENTAMENTO DE TUBO DE PVC PBA PARA REDE DE ÁGUA, DN 75 MM, JUNTA ELÁSTICA INTEGRADA, INSTALADO EM LOCAL COM NÍVEL BAIXO DE INTERFERÊNCIAS (NÃO INCLUI FORNECIMENTO). AF_05/2024</t>
  </si>
  <si>
    <t>ASSENTAMENTO DE TUBO DE PVC PBA PARA REDE DE ÁGUA, DN 100 MM, JUNTA ELÁSTICA INTEGRADA, INSTALADO EM LOCAL COM NÍVEL BAIXO DE INTERFERÊNCIAS (NÃO INCLUI FORNECIMENTO). AF_05/2024</t>
  </si>
  <si>
    <t>ASSENTAMENTO E FORNECIMENTO DE TUBO DE PVC PBA PARA REDE DE ÁGUA, DN 50, JUNTA ELÁSTICA INTEGRADA, INSTALADO EM LOCAL COM NÍVEL ALTO DE INTERFERÊNCIAS (INCLUI FORNECIMENTO). AF_05/2024</t>
  </si>
  <si>
    <t>ASSENTAMENTO E FORNECIMENTO DE TUBO DE PVC PBA PARA REDE DE ÁGUA, DN 50, JUNTA ELÁSTICA INTEGRADA, INSTALADO EM LOCAL COM NÍVEL BAIXO DE INTERFERÊNCIAS (INCLUI FORNECIMENTO). AF_05/2024</t>
  </si>
  <si>
    <t>ASSENTAMENTO E FORNECIMENTO DE LUVA SIMPLES, PVC PBA, JE, DN 50 / DE 60 MM, PARA REDE AGUA, JUNTA ELÁSTICA INTEGRADA, INSTALADO EM LOCAL COM NÍVEL ALTO DE INTERFERÊNCIAS (INCLUI FORNECIMENTO). AF_05/2024</t>
  </si>
  <si>
    <t>ASSENTAMENTO E FORNECIMENTO DE LUVA SIMPLES, PVC PBA, JE, DN 50 / DE 60 MM, PARA REDE AGUA, JUNTA ELÁSTICA INTEGRADA, INSTALADO EM LOCAL COM NÍVEL BAIXO DE INTERFERÊNCIAS (INCLUI FORNECIMENTO). AF_05/2024</t>
  </si>
  <si>
    <t>ASSENTAMENTO E FORNECIMENTO DE LUVA SIMPLES, PVC PBA, JE, DN 75 / DE 85 MM, PARA REDE AGUA, JUNTA ELÁSTICA INTEGRADA, INSTALADO EM LOCAL COM NÍVEL ALTO DE INTERFERÊNCIAS (INCLUI FORNECIMENTO). AF_05/2024</t>
  </si>
  <si>
    <t>ASSENTAMENTO E FORNECIMENTO DE LUVA SIMPLES, PVC PBA, JE, DN 75 / DE 85 MM, PARA REDE AGUA, JUNTA ELÁSTICA INTEGRADA, INSTALADO EM LOCAL COM NÍVEL BAIXO DE INTERFERÊNCIAS (INCLUI FORNECIMENTO). AF_05/2024</t>
  </si>
  <si>
    <t>ASSENTAMENTO E FORNECIMENTO DE LUVA SIMPLES, PVC PBA, JE, DN 100 / DE 110 MM, PARA REDE AGUA, JUNTA ELÁSTICA INTEGRADA, INSTALADO EM LOCAL COM NÍVEL ALTO DE INTERFERÊNCIAS (INCLUI FORNECIMENTO). AF_05/2024</t>
  </si>
  <si>
    <t>ASSENTAMENTO E FORNECIMENTO DE LUVA SIMPLES, PVC PBA, JE, DN 100 / DE 110 MM, PARA REDE AGUA, JUNTA ELÁSTICA INTEGRADA, INSTALADO EM LOCAL COM NÍVEL BAIXO DE INTERFERÊNCIAS (INCLUI FORNECIMENTO). AF_05/2024</t>
  </si>
  <si>
    <t>ASSENTAMENTO E FORNECIMENTO DE CURVA PVC PBA, JE, PB, 45 GRAUS, DN 50 / DE 60 MM, PARA REDE AGUA, JUNTA ELÁSTICA INTEGRADA, INSTALADO EM LOCAL COM NÍVEL ALTO DE INTERFERÊNCIAS (INCLUI FORNECIMENTO). AF_05/2024</t>
  </si>
  <si>
    <t>ASSENTAMENTO E FORNECIMENTO DE CURVA PVC PBA, JE, PB, 45 GRAUS, DN 50 / DE 60 MM, PARA REDE AGUA, JUNTA ELÁSTICA INTEGRADA, INSTALADO EM LOCAL COM NÍVEL BAIXO DE INTERFERÊNCIAS (INCLUI FORNECIMENTO). AF_05/2024</t>
  </si>
  <si>
    <t>ASSENTAMENTO E FORNECIMENTO DE CURVA PVC PBA, JE, PB, 45 GRAUS, DN 75 / DE 85 MM, PARA REDE AGUA, JUNTA ELÁSTICA INTEGRADA, INSTALADO EM LOCAL COM NÍVEL ALTO DE INTERFERÊNCIAS (INCLUI FORNECIMENTO). AF_05/2024</t>
  </si>
  <si>
    <t>ASSENTAMENTO E FORNECIMENTO DE CURVA PVC PBA, JE, PB, 45 GRAUS, DN 75 / DE 85 MM, PARA REDE AGUA, JUNTA ELÁSTICA INTEGRADA, INSTALADO EM LOCAL COM NÍVEL BAIXO DE INTERFERÊNCIAS (INCLUI FORNECIMENTO). AF_05/2024</t>
  </si>
  <si>
    <t>ASSENTAMENTO E FORNECIMENTO DE CURVA PVC PBA, JE, PB, 45 GRAUS, DN 100 / DE 110 MM, PARA REDE AGUA, JUNTA ELÁSTICA INTEGRADA, INSTALADO EM LOCAL COM NÍVEL ALTO DE INTERFERÊNCIAS (INCLUI FORNECIMENTO). AF_05/2024</t>
  </si>
  <si>
    <t>ASSENTAMENTO DE TUBO DE PVC PBA PARA REDE DE ÁGUA, DN 125, JUNTA ELÁSTICA INTEGRADA, INSTALADO EM LOCAL COM NÍVEL ALTO DE INTERFERÊNCIAS (NÃO INCLUI FORNECIMENTO). AF_05/2024</t>
  </si>
  <si>
    <t>ASSENTAMENTO DE TUBO DE PVC PBA PARA REDE DE ÁGUA, DN 140, JUNTA ELÁSTICA INTEGRADA, INSTALADO EM LOCAL COM NÍVEL ALTO DE INTERFERÊNCIAS (NÃO INCLUI FORNECIMENTO). AF_05/2024</t>
  </si>
  <si>
    <t>ASSENTAMENTO DE TUBO DE PVC PBA PARA REDE DE ÁGUA, DN 180, JUNTA ELÁSTICA INTEGRADA, INSTALADO EM LOCAL COM NÍVEL ALTO DE INTERFERÊNCIAS (NÃO INCLUI FORNECIMENTO). AF_05/2024</t>
  </si>
  <si>
    <t>ASSENTAMENTO DE TUBO DE PVC DEFOFO OU PRFV OU RPVC PARA REDE DE ÁGUA, DN 100, JUNTA ELÁSTICA INTEGRADA, INSTALADO EM LOCAL COM NÍVEL ALTO DE INTERFERÊNCIAS (NÃO INCLUI FORNECIMENTO). AF_05/2024</t>
  </si>
  <si>
    <t>ASSENTAMENTO DE TUBO DE PVC PBA PARA REDE DE ÁGUA, DN 125, JUNTA ELÁSTICA INTEGRADA, INSTALADO EM LOCAL COM NÍVEL BAIXO DE INTERFERÊNCIAS (NÃO INCLUI FORNECIMENTO). AF_05/2024</t>
  </si>
  <si>
    <t>ASSENTAMENTO DE TUBO DE PVC PBA PARA REDE DE ÁGUA, DN 140, JUNTA ELÁSTICA INTEGRADA, INSTALADO EM LOCAL COM NÍVEL BAIXO DE INTERFERÊNCIAS (NÃO INCLUI FORNECIMENTO). AF_05/2024</t>
  </si>
  <si>
    <t>ASSENTAMENTO DE TUBO DE PVC PBA PARA REDE DE ÁGUA, DN 180, JUNTA ELÁSTICA INTEGRADA, INSTALADO EM LOCAL COM NÍVEL BAIXO DE INTERFERÊNCIAS (NÃO INCLUI FORNECIMENTO). AF_05/2024</t>
  </si>
  <si>
    <t>ASSENTAMENTO DE CONEXÃO 2 ACESSOS ALINHADOS DE PVC PBA PARA REDE DE ÁGUA, DN 50, JUNTA ELÁSTICA INTEGRADA, INSTALADO EM LOCAL COM NÍVEL BAIXO DE INTERFERÊNCIAS (NÃO INCLUI FORNECIMENTO). AF_05/2024</t>
  </si>
  <si>
    <t>ASSENTAMENTO DE CONEXÃO 2 ACESSOS ALINHADOS DE FERRO FUNDIDO PARA REDE DE ÁGUA, DN 250, JUNTA ELÁSTICA, INSTALADO EM LOCAL COM NÍVEL BAIXO DE INTERFERÊNCIAS (NÃO INCLUI FORNECIMENTO). AF_05/2024</t>
  </si>
  <si>
    <t>ASSENTAMENTO E FORNECIMENTO DE TUBO DE PVC PBA PARA REDE DE ÁGUA, DN 75, JUNTA ELÁSTICA INTEGRADA, INSTALADO EM LOCAL COM NÍVEL ALTO DE INTERFERÊNCIAS (INCLUI FORNECIMENTO). AF_05/2024</t>
  </si>
  <si>
    <t>ASSENTAMENTO E FORNECIMENTO DE TUBO DE PVC PBA PARA REDE DE ÁGUA, DN 75, JUNTA ELÁSTICA INTEGRADA, INSTALADO EM LOCAL COM NÍVEL BAIXO DE INTERFERÊNCIAS (INCLUI FORNECIMENTO). AF_05/2024</t>
  </si>
  <si>
    <t>ASSENTAMENTO E FORNECIMENTO DE TUBO DE PVC PBA PARA REDE DE ÁGUA, DN 100, JUNTA ELÁSTICA INTEGRADA, INSTALADO EM LOCAL COM NÍVEL ALTO DE INTERFERÊNCIAS (INCLUI FORNECIMENTO). AF_05/2024</t>
  </si>
  <si>
    <t>ASSENTAMENTO E FORNECIMENTO DE TUBO DE PVC PBA PARA REDE DE ÁGUA, DN 100, JUNTA ELÁSTICA INTEGRADA, INSTALADO EM LOCAL COM NÍVEL BAIXO DE INTERFERÊNCIAS (INCLUI FORNECIMENTO). AF_05/2024</t>
  </si>
  <si>
    <t>ASSENTAMENTO E FORNECIMENTO DE TUBO DE PVC DEFOFO OU PRFV OU RPVC PARA REDE DE ÁGUA, DN 100, JUNTA ELÁSTICA INTEGRADA, INSTALADO EM LOCAL COM NÍVEL ALTO DE INTERFERÊNCIAS (INCLUI FORNECIMENTO). AF_05/2024</t>
  </si>
  <si>
    <t>ASSENTAMENTO E FORNECIMENTO DE TUBO DE PVC DEFOFO OU PRFV OU RPVC PARA REDE DE ÁGUA, DN 100, JUNTA ELÁSTICA INTEGRADA, INSTALADO EM LOCAL COM NÍVEL BAIXO DE INTERFERÊNCIAS (INCLUI FORNECIMENTO). AF_05/2024</t>
  </si>
  <si>
    <t>ASSENTAMENTO E FORNECIMENTO DE TUBO DE PVC DEFOFO PARA REDE DE ÁGUA, DN 200, JUNTA ELÁSTICA INTEGRADA, INSTALADO EM LOCAL COM NÍVEL ALTO DE INTERFERÊNCIAS (INCLUI FORNECIMENTO). AF_05/2024</t>
  </si>
  <si>
    <t>ASSENTAMENTO E FORNECIMENTO DE TUBO DE PVC DEFOFO PARA REDE DE ÁGUA, DN 200, JUNTA ELÁSTICA INTEGRADA, INSTALADO EM LOCAL COM NÍVEL BAIXO DE INTERFERÊNCIAS (INCLUI FORNECIMENTO). AF_05/2024</t>
  </si>
  <si>
    <t>ASSENTAMENTO E FORNECIMENTO DE TUBO DE PVC DEFOFO PARA REDE DE ÁGUA, DN 250, JUNTA ELÁSTICA INTEGRADA, INSTALADO EM LOCAL COM NÍVEL ALTO DE INTERFERÊNCIAS (INCLUI FORNECIMENTO). AF_05/2024</t>
  </si>
  <si>
    <t>ASSENTAMENTO E FORNECIMENTO DE TUBO DE PVC DEFOFO PARA REDE DE ÁGUA, DN 250, JUNTA ELÁSTICA INTEGRADA, INSTALADO EM LOCAL COM NÍVEL BAIXO DE INTERFERÊNCIAS (INCLUI FORNECIMENTO). AF_05/2024</t>
  </si>
  <si>
    <t>ASSENTAMENTO E FORNECIMENTO DE TUBO DE PVC DEFOFO PARA REDE DE ÁGUA, DN 300, JUNTA ELÁSTICA INTEGRADA, INSTALADO EM LOCAL COM NÍVEL ALTO DE INTERFERÊNCIAS (INCLUI FORNECIMENTO). AF_05/2024</t>
  </si>
  <si>
    <t>ASSENTAMENTO E FORNECIMENTO DE TUBO DE PVC DEFOFO PARA REDE DE ÁGUA, DN 300, JUNTA ELÁSTICA INTEGRADA, INSTALADO EM LOCAL COM NÍVEL BAIXO DE INTERFERÊNCIAS (INCLUI FORNECIMENTO). AF_05/2024</t>
  </si>
  <si>
    <t>ASSENTAMENTO DE TUBO DE PVC DEFOFO OU PRFV OU RPVC PARA REDE DE ÁGUA, DN 100, JUNTA ELÁSTICA INTEGRADA, INSTALADO EM LOCAL COM NÍVEL BAIXO DE INTERFERÊNCIAS (NÃO INCLUI FORNECIMENTO). AF_05/2024</t>
  </si>
  <si>
    <t>ASSENTAMENTO DE CONEXÃO 2 ACESSOS ALINHADOS DE PVC PBA PARA REDE DE ÁGUA, DN 50, JUNTA ELÁSTICA INTEGRADA, INSTALADO EM LOCAL COM NÍVEL ALTO DE INTERFERÊNCIAS (NÃO INCLUI FORNECIMENTO). AF_05/2024</t>
  </si>
  <si>
    <t>ASSENTAMENTO DE CONEXÃO 2 ACESSOS ALINHADOS DE PVC PBA PARA REDE DE ÁGUA, DN 75, JUNTA ELÁSTICA INTEGRADA, INSTALADO EM LOCAL COM NÍVEL ALTO DE INTERFERÊNCIAS (NÃO INCLUI FORNECIMENTO). AF_05/2024</t>
  </si>
  <si>
    <t>ASSENTAMENTO DE CONEXÃO 2 ACESSOS ALINHADOS DE PVC PBA PARA REDE DE ÁGUA, DN 100, JUNTA ELÁSTICA INTEGRADA, INSTALADO EM LOCAL COM NÍVEL ALTO DE INTERFERÊNCIAS (NÃO INCLUI FORNECIMENTO). AF_05/2024</t>
  </si>
  <si>
    <t>ASSENTAMENTO DE CONEXÃO 2 ACESSOS INCLINADOS DE PVC PBA PARA REDE DE ÁGUA, DN 50, JUNTA ELÁSTICA INTEGRADA, INSTALADO EM LOCAL COM NÍVEL ALTO DE INTERFERÊNCIAS (NÃO INCLUI FORNECIMENTO). AF_05/2024</t>
  </si>
  <si>
    <t>ASSENTAMENTO DE CONEXÃO 2 ACESSOS INCLINADOS DE PVC PBA PARA REDE DE ÁGUA, DN 75, JUNTA ELÁSTICA INTEGRADA, INSTALADO EM LOCAL COM NÍVEL ALTO DE INTERFERÊNCIAS (NÃO INCLUI FORNECIMENTO). AF_05/2024</t>
  </si>
  <si>
    <t>ASSENTAMENTO DE CONEXÃO 2 ACESSOS INCLINADOS DE PVC PBA PARA REDE DE ÁGUA, DN 100, JUNTA ELÁSTICA INTEGRADA, INSTALADO EM LOCAL COM NÍVEL ALTO DE INTERFERÊNCIAS (NÃO INCLUI FORNECIMENTO). AF_05/2024</t>
  </si>
  <si>
    <t>ASSENTAMENTO DE CONEXÃO 3 ACESSOS DE PVC PBA PARA REDE DE ÁGUA, DN 50, JUNTA ELÁSTICA INTEGRADA, INSTALADO EM LOCAL COM NÍVEL ALTO DE INTERFERÊNCIAS (NÃO INCLUI FORNECIMENTO). AF_05/2024</t>
  </si>
  <si>
    <t>ASSENTAMENTO DE CONEXÃO 3 ACESSOS DE PVC PBA PARA REDE DE ÁGUA, DN 75, JUNTA ELÁSTICA INTEGRADA, INSTALADO EM LOCAL COM NÍVEL ALTO DE INTERFERÊNCIAS (NÃO INCLUI FORNECIMENTO). AF_05/2024</t>
  </si>
  <si>
    <t>ASSENTAMENTO DE CONEXÃO 3 ACESSOS DE PVC PBA PARA REDE DE ÁGUA, DN 100, JUNTA ELÁSTICA INTEGRADA, INSTALADO EM LOCAL COM NÍVEL ALTO DE INTERFERÊNCIAS (NÃO INCLUI FORNECIMENTO). AF_05/2024</t>
  </si>
  <si>
    <t>FORNECIMENTO E ASSENTAMENTO DE CURVA 45 GRAUS RANHURADA EM FERRO FUNDIDO, DN 80 MM (3") PARA REDE DE ÁGUA, INSTALADO EM LOCAL COM NÍVEL BAIXO DE INTERFERÊNCIAS (INCLUI FORNECIMENTO). AF_05/2024</t>
  </si>
  <si>
    <t>FORNECIMENTO E ASSENTAMENTO DE TE RANHURADO EM FERRO FUNDIDO, DN 80 (3") PARA REDE DE ÁGUA, INSTALADO EM LOCAL COM NÍVEL BAIXO DE INTERFERÊNCIAS (INCLUI FORNECIMENTO). AF_05/2024</t>
  </si>
  <si>
    <t>ASSENTAMENTO DE CONEXÃO 3 ACESSOS DE PVC PBA PARA REDE DE ÁGUA, DN 100, JUNTA ELÁSTICA INTEGRADA, INSTALADO EM LOCAL COM NÍVEL BAIXO DE INTERFERÊNCIAS (NÃO INCLUI FORNECIMENTO). AF_05/2024</t>
  </si>
  <si>
    <t>ASSENTAMENTO DE CONEXÃO 2 ACESSOS ALINHADOS DE FERRO FUNDIDO PARA REDE DE ÁGUA, DN 80, JUNTA ELÁSTICA, INSTALADO EM LOCAL COM NÍVEL BAIXO DE INTERFERÊNCIAS (NÃO INCLUI FORNECIMENTO). AF_05/2024</t>
  </si>
  <si>
    <t>ASSENTAMENTO DE CONEXÃO 2 ACESSOS ALINHADOS DE FERRO FUNDIDO PARA REDE DE ÁGUA, DN 100, JUNTA ELÁSTICA, INSTALADO EM LOCAL COM NÍVEL BAIXO DE INTERFERÊNCIAS (NÃO INCLUI FORNECIMENTO). AF_05/2024</t>
  </si>
  <si>
    <t>ASSENTAMENTO E FORNECIMENTO DE CURVA PVC PBA, JE, PB, 45 GRAUS, DN 100 / DE 110 MM, PARA REDE AGUA, JUNTA ELÁSTICA INTEGRADA, INSTALADO EM LOCAL COM NÍVEL BAIXO DE INTERFERÊNCIAS (INCLUI FORNECIMENTO). AF_05/2024</t>
  </si>
  <si>
    <t>ASSENTAMENTO E FORNECIMENTO DE TE DE REDUCAO, PVC PBA, BBB, JE, DN 100 X 50 / DE 110 X 60 MM, PARA REDE AGUA, JUNTA ELÁSTICA INTEGRADA, INSTALADO EM LOCAL COM NÍVEL ALTO DE INTERFERÊNCIAS (INCLUI FORNECIMENTO). AF_05/2024</t>
  </si>
  <si>
    <t>ASSENTAMENTO E FORNECIMENTO DE TE DE REDUCAO, PVC PBA, BBB, JE, DN 100 X 50 / DE 110 X 60 MM, PARA REDE AGUA, JUNTA ELÁSTICA INTEGRADA, INSTALADO EM LOCAL COM NÍVEL BAIXO DE INTERFERÊNCIAS (INCLUI FORNECIMENTO). AF_05/2024</t>
  </si>
  <si>
    <t>ASSENTAMENTO DE CONEXÃO 2 ACESSOS ALINHADOS DE PVC PBA PARA REDE DE ÁGUA, DN 75, JUNTA ELÁSTICA INTEGRADA, INSTALADO EM LOCAL COM NÍVEL BAIXO DE INTERFERÊNCIAS (NÃO INCLUI FORNECIMENTO). AF_05/2024</t>
  </si>
  <si>
    <t>ASSENTAMENTO DE CONEXÃO 2 ACESSOS ALINHADOS DE PVC PBA PARA REDE DE ÁGUA, DN 100, JUNTA ELÁSTICA INTEGRADA, INSTALADO EM LOCAL COM NÍVEL BAIXO DE INTERFERÊNCIAS (NÃO INCLUI FORNECIMENTO). AF_05/2024</t>
  </si>
  <si>
    <t>ASSENTAMENTO DE CONEXÃO 2 ACESSOS INCLINADOS DE PVC PBA PARA REDE DE ÁGUA, DN 50, JUNTA ELÁSTICA INTEGRADA, INSTALADO EM LOCAL COM NÍVEL BAIXO DE INTERFERÊNCIAS (NÃO INCLUI FORNECIMENTO). AF_05/2024</t>
  </si>
  <si>
    <t>ASSENTAMENTO DE CONEXÃO 2 ACESSOS INCLINADOS DE PVC PBA PARA REDE DE ÁGUA, DN 75, JUNTA ELÁSTICA INTEGRADA, INSTALADO EM LOCAL COM NÍVEL BAIXO DE INTERFERÊNCIAS (NÃO INCLUI FORNECIMENTO). AF_05/2024</t>
  </si>
  <si>
    <t>ASSENTAMENTO DE CONEXÃO 2 ACESSOS INCLINADOS DE PVC PBA PARA REDE DE ÁGUA, DN 100, JUNTA ELÁSTICA INTEGRADA, INSTALADO EM LOCAL COM NÍVEL BAIXO DE INTERFERÊNCIAS (NÃO INCLUI FORNECIMENTO). AF_05/2024</t>
  </si>
  <si>
    <t>ASSENTAMENTO DE CONEXÃO 3 ACESSOS DE PVC PBA PARA REDE DE ÁGUA, DN 50, JUNTA ELÁSTICA INTEGRADA, INSTALADO EM LOCAL COM NÍVEL BAIXO DE INTERFERÊNCIAS (NÃO INCLUI FORNECIMENTO). AF_05/2024</t>
  </si>
  <si>
    <t>ASSENTAMENTO DE CONEXÃO 3 ACESSOS DE PVC PBA PARA REDE DE ÁGUA, DN 75, JUNTA ELÁSTICA INTEGRADA, INSTALADO EM LOCAL COM NÍVEL BAIXO DE INTERFERÊNCIAS (NÃO INCLUI FORNECIMENTO). AF_05/2024</t>
  </si>
  <si>
    <t>TUBO DE CONCRETO PARA REDES COLETORAS DE ESGOTO SANITÁRIO, DIÂMETRO DE 300 MM, JUNTA ELÁSTICA, INSTALADO EM LOCAL COM BAIXO NÍVEL DE INTERFERÊNCIAS - FORNECIMENTO E ASSENTAMENTO. AF_03/2024</t>
  </si>
  <si>
    <t>ASSENTAMENTO DE TUBO DE CONCRETO PARA REDES COLETORAS DE ESGOTO SANITÁRIO, DIÂMETRO DE 300 MM, JUNTA ELÁSTICA, INSTALADO EM LOCAL COM BAIXO NÍVEL DE INTERFERÊNCIAS (NÃO INCLUI FORNECIMENTO). AF_03/2024</t>
  </si>
  <si>
    <t>TUBO DE CONCRETO PARA REDES COLETORAS DE ESGOTO SANITÁRIO, DIÂMETRO DE 400 MM, JUNTA ELÁSTICA, INSTALADO EM LOCAL COM BAIXO NÍVEL DE INTERFERÊNCIAS - FORNECIMENTO E ASSENTAMENTO. AF_03/2024</t>
  </si>
  <si>
    <t>ASSENTAMENTO DE TUBO DE CONCRETO PARA REDES COLETORAS DE ESGOTO SANITÁRIO, DIÂMETRO DE 400 MM, JUNTA ELÁSTICA, INSTALADO EM LOCAL COM BAIXO NÍVEL DE INTERFERÊNCIAS (NÃO INCLUI FORNECIMENTO). AF_03/2024</t>
  </si>
  <si>
    <t>TUBO DE CONCRETO PARA REDES COLETORAS DE ESGOTO SANITÁRIO, DIÂMETRO DE 500 MM, JUNTA ELÁSTICA, INSTALADO EM LOCAL COM BAIXO NÍVEL DE INTERFERÊNCIAS - FORNECIMENTO E ASSENTAMENTO. AF_03/2024</t>
  </si>
  <si>
    <t>ASSENTAMENTO DE TUBO DE CONCRETO PARA REDES COLETORAS DE ESGOTO SANITÁRIO, DIÂMETRO DE 500 MM, JUNTA ELÁSTICA, INSTALADO EM LOCAL COM BAIXO NÍVEL DE INTERFERÊNCIAS (NÃO INCLUI FORNECIMENTO). AF_03/2024</t>
  </si>
  <si>
    <t>TUBO DE CONCRETO PARA REDES COLETORAS DE ESGOTO SANITÁRIO, DIÂMETRO DE 600 MM, JUNTA ELÁSTICA, INSTALADO EM LOCAL COM BAIXO NÍVEL DE INTERFERÊNCIAS - FORNECIMENTO E ASSENTAMENTO. AF_03/2024</t>
  </si>
  <si>
    <t>ASSENTAMENTO DE TUBO DE CONCRETO PARA REDES COLETORAS DE ESGOTO SANITÁRIO, DIÂMETRO DE 600 MM, JUNTA ELÁSTICA, INSTALADO EM LOCAL COM BAIXO NÍVEL DE INTERFERÊNCIAS (NÃO INCLUI FORNECIMENTO). AF_03/2024</t>
  </si>
  <si>
    <t>TUBO DE CONCRETO PARA REDES COLETORAS DE ESGOTO SANITÁRIO, DIÂMETRO DE 700 MM, JUNTA ELÁSTICA, INSTALADO EM LOCAL COM BAIXO NÍVEL DE INTERFERÊNCIAS - FORNECIMENTO E ASSENTAMENTO. AF_03/2024</t>
  </si>
  <si>
    <t>ASSENTAMENTO DE TUBO DE CONCRETO PARA REDES COLETORAS DE ESGOTO SANITÁRIO, DIÂMETRO DE 700 MM, JUNTA ELÁSTICA, INSTALADO EM LOCAL COM BAIXO NÍVEL DE INTERFERÊNCIAS (NÃO INCLUI FORNECIMENTO). AF_03/2024</t>
  </si>
  <si>
    <t>TUBO DE CONCRETO PARA REDES COLETORAS DE ESGOTO SANITÁRIO, DIÂMETRO DE 800 MM, JUNTA ELÁSTICA, INSTALADO EM LOCAL COM BAIXO NÍVEL DE INTERFERÊNCIAS - FORNECIMENTO E ASSENTAMENTO. AF_03/2024</t>
  </si>
  <si>
    <t>ASSENTAMENTO DE TUBO DE CONCRETO PARA REDES COLETORAS DE ESGOTO SANITÁRIO, DIÂMETRO DE 800 MM, JUNTA ELÁSTICA, INSTALADO EM LOCAL COM BAIXO NÍVEL DE INTERFERÊNCIAS (NÃO INCLUI FORNECIMENTO). AF_03/2024</t>
  </si>
  <si>
    <t>TUBO DE CONCRETO PARA REDES COLETORAS DE ESGOTO SANITÁRIO, DIÂMETRO DE 900 MM, JUNTA ELÁSTICA, INSTALADO EM LOCAL COM BAIXO NÍVEL DE INTERFERÊNCIAS - FORNECIMENTO E ASSENTAMENTO. AF_03/2024</t>
  </si>
  <si>
    <t>ASSENTAMENTO DE TUBO DE CONCRETO PARA REDES COLETORAS DE ESGOTO SANITÁRIO, DIÂMETRO DE 900 MM, JUNTA ELÁSTICA, INSTALADO EM LOCAL COM BAIXO NÍVEL DE INTERFERÊNCIAS (NÃO INCLUI FORNECIMENTO). AF_03/2024</t>
  </si>
  <si>
    <t>TUBO DE CONCRETO PARA REDES COLETORAS DE ESGOTO SANITÁRIO, DIÂMETRO DE 1000 MM, JUNTA ELÁSTICA, INSTALADO EM LOCAL COM BAIXO NÍVEL DE INTERFERÊNCIAS - FORNECIMENTO E ASSENTAMENTO. AF_03/2024</t>
  </si>
  <si>
    <t>ASSENTAMENTO DE TUBO DE CONCRETO PARA REDES COLETORAS DE ESGOTO SANITÁRIO, DIÂMETRO DE 1000 MM, JUNTA ELÁSTICA, INSTALADO EM LOCAL COM BAIXO NÍVEL DE INTERFERÊNCIAS (NÃO INCLUI FORNECIMENTO). AF_03/2024</t>
  </si>
  <si>
    <t>TUBO DE CONCRETO PARA REDES COLETORAS DE ESGOTO SANITÁRIO, DIÂMETRO DE 300 MM, JUNTA ELÁSTICA, INSTALADO EM LOCAL COM ALTO NÍVEL DE INTERFERÊNCIAS - FORNECIMENTO E ASSENTAMENTO. AF_03/2024</t>
  </si>
  <si>
    <t>ASSENTAMENTO DE TUBO DE CONCRETO PARA REDES COLETORAS DE ESGOTO SANITÁRIO, DIÂMETRO DE 300 MM, JUNTA ELÁSTICA, INSTALADO EM LOCAL COM ALTO NÍVEL DE INTERFERÊNCIAS (NÃO INCLUI FORNECIMENTO). AF_03/2024</t>
  </si>
  <si>
    <t>TUBO DE CONCRETO PARA REDES COLETORAS DE ESGOTO SANITÁRIO, DIÂMETRO DE 400 MM, JUNTA ELÁSTICA, INSTALADO EM LOCAL COM ALTO NÍVEL DE INTERFERÊNCIAS - FORNECIMENTO E ASSENTAMENTO. AF_03/2024</t>
  </si>
  <si>
    <t>ASSENTAMENTO DE TUBO DE CONCRETO PARA REDES COLETORAS DE ESGOTO SANITÁRIO, DIÂMETRO DE 400 MM, JUNTA ELÁSTICA, INSTALADO EM LOCAL COM ALTO NÍVEL DE INTERFERÊNCIAS (NÃO INCLUI FORNECIMENTO). AF_03/2024</t>
  </si>
  <si>
    <t>TUBO DE CONCRETO PARA REDES COLETORAS DE ESGOTO SANITÁRIO, DIÂMETRO DE 500 MM, JUNTA ELÁSTICA, INSTALADO EM LOCAL COM ALTO NÍVEL DE INTERFERÊNCIAS - FORNECIMENTO E ASSENTAMENTO. AF_03/2024</t>
  </si>
  <si>
    <t>ASSENTAMENTO DE TUBO DE CONCRETO PARA REDES COLETORAS DE ESGOTO SANITÁRIO, DIÂMETRO DE 500 MM, JUNTA ELÁSTICA, INSTALADO EM LOCAL COM ALTO NÍVEL DE INTERFERÊNCIAS (NÃO INCLUI FORNECIMENTO). AF_03/2024</t>
  </si>
  <si>
    <t>TUBO DE CONCRETO PARA REDES COLETORAS DE ESGOTO SANITÁRIO, DIÂMETRO DE 600 MM, JUNTA ELÁSTICA, INSTALADO EM LOCAL COM ALTO NÍVEL DE INTERFERÊNCIAS - FORNECIMENTO E ASSENTAMENTO. AF_03/2024</t>
  </si>
  <si>
    <t>ASSENTAMENTO DE TUBO DE CONCRETO PARA REDES COLETORAS DE ESGOTO SANITÁRIO, DIÂMETRO DE 600 MM, JUNTA ELÁSTICA, INSTALADO EM LOCAL COM ALTO NÍVEL DE INTERFERÊNCIAS (NÃO INCLUI FORNECIMENTO). AF_03/2024</t>
  </si>
  <si>
    <t>TUBO DE CONCRETO PARA REDES COLETORAS DE ESGOTO SANITÁRIO, DIÂMETRO DE 700 MM, JUNTA ELÁSTICA, INSTALADO EM LOCAL COM ALTO NÍVEL DE INTERFERÊNCIAS - FORNECIMENTO E ASSENTAMENTO. AF_03/2024</t>
  </si>
  <si>
    <t>ASSENTAMENTO DE TUBO DE CONCRETO PARA REDES COLETORAS DE ESGOTO SANITÁRIO, DIÂMETRO DE 700 MM, JUNTA ELÁSTICA, INSTALADO EM LOCAL COM ALTO NÍVEL DE INTERFERÊNCIAS (NÃO INCLUI FORNECIMENTO). AF_03/2024</t>
  </si>
  <si>
    <t>TUBO DE CONCRETO PARA REDES COLETORAS DE ESGOTO SANITÁRIO, DIÂMETRO DE 800 MM, JUNTA ELÁSTICA, INSTALADO EM LOCAL COM ALTO NÍVEL DE INTERFERÊNCIAS - FORNECIMENTO E ASSENTAMENTO. AF_03/2024</t>
  </si>
  <si>
    <t>ASSENTAMENTO DE TUBO DE CONCRETO PARA REDES COLETORAS DE ESGOTO SANITÁRIO, DIÂMETRO DE 800 MM, JUNTA ELÁSTICA, INSTALADO EM LOCAL COM ALTO NÍVEL DE INTERFERÊNCIAS (NÃO INCLUI FORNECIMENTO). AF_03/2024</t>
  </si>
  <si>
    <t>TUBO DE CONCRETO PARA REDES COLETORAS DE ESGOTO SANITÁRIO, DIÂMETRO DE 900 MM, JUNTA ELÁSTICA, INSTALADO EM LOCAL COM ALTO NÍVEL DE INTERFERÊNCIAS - FORNECIMENTO E ASSENTAMENTO. AF_03/2024</t>
  </si>
  <si>
    <t>ASSENTAMENTO DE TUBO DE CONCRETO PARA REDES COLETORAS DE ESGOTO SANITÁRIO, DIÂMETRO DE 900 MM, JUNTA ELÁSTICA, INSTALADO EM LOCAL COM ALTO NÍVEL DE INTERFERÊNCIAS (NÃO INCLUI FORNECIMENTO). AF_03/2024</t>
  </si>
  <si>
    <t>TUBO DE CONCRETO PARA REDES COLETORAS DE ESGOTO SANITÁRIO, DIÂMETRO DE 1000 MM, JUNTA ELÁSTICA, INSTALADO EM LOCAL COM ALTO NÍVEL DE INTERFERÊNCIAS - FORNECIMENTO E ASSENTAMENTO. AF_03/2024</t>
  </si>
  <si>
    <t>ASSENTAMENTO DE TUBO DE CONCRETO PARA REDES COLETORAS DE ESGOTO SANITÁRIO, DIÂMETRO DE 1000 MM, JUNTA ELÁSTICA, INSTALADO EM LOCAL COM ALTO NÍVEL DE INTERFERÊNCIAS (NÃO INCLUI FORNECIMENTO). AF_03/2024</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</si>
  <si>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</si>
  <si>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</si>
  <si>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</si>
  <si>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</si>
  <si>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</si>
  <si>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BAIXO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</si>
  <si>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</si>
  <si>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</si>
  <si>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</si>
  <si>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</si>
  <si>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</si>
  <si>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</si>
  <si>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</si>
  <si>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1000 MM, JUNTA RÍGIDA, INSTALADO EM LOCAL COM ALTO NÍVEL DE INTERFERÊNCIAS - FORNECIMENTO E ASSENTAMENTO.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</si>
  <si>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</si>
  <si>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</si>
  <si>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</si>
  <si>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</si>
  <si>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</si>
  <si>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</si>
  <si>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BAIXO NÍVEL DE INTERFERÊNCIAS (NÃO INCLUI FORNECIMENTO). AF_03/2024</t>
  </si>
  <si>
    <t>ASSENTAMENTO DE TUBO DE CONCRETO PARA REDES COLETORAS DE ÁGUAS PLUVIAIS, DIÂMETRO DE 1000 MM, JUNTA RÍGIDA, INSTALADO EM LOCAL COM BAIXO NÍVEL DE INTERFERÊNCIAS (NÃO INCLUI FORNECIMENTO). AF_03/2024</t>
  </si>
  <si>
    <t>TUBO DE CONCRETO PARA REDES COLETORAS DE ÁGUAS PLUVIAIS, DIÂMETRO DE 1200 MM, JUNTA RÍGIDA, INSTALADO EM LOCAL COM BAIXO NÍVEL DE INTERFERÊNCIAS - FORNECIMENTO E ASSENTAMENTO. AF_03/2024</t>
  </si>
  <si>
    <t>ASSENTAMENTO DE TUBO DE CONCRETO PARA REDES COLETORAS DE ÁGUAS PLUVIAIS, DIÂMETRO DE 1200 MM, JUNTA RÍGIDA, INSTALADO EM LOCAL COM BAIXO NÍVEL DE INTERFERÊNCIAS (NÃO INCLUI FORNECIMENTO). AF_03/2024</t>
  </si>
  <si>
    <t>TUBO DE CONCRETO PARA REDES COLETORAS DE ÁGUAS PLUVIAIS, DIÂMETRO DE 1500 MM, JUNTA RÍGIDA, INSTALADO EM LOCAL COM BAIXO NÍVEL DE INTERFERÊNCIAS - FORNECIMENTO E ASSENTAMENTO.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</si>
  <si>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</si>
  <si>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</si>
  <si>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</si>
  <si>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</si>
  <si>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</si>
  <si>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</si>
  <si>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</si>
  <si>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</si>
  <si>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1000 MM, JUNTA RÍGIDA, INSTALADO EM LOCAL COM ALTO NÍVEL DE INTERFERÊNCIAS (NÃO INCLUI FORNECIMENTO). AF_03/2024</t>
  </si>
  <si>
    <t>TUBO DE CONCRETO PARA REDES COLETORAS DE ÁGUAS PLUVIAIS, DIÂMETRO DE 1200 MM, JUNTA RÍGIDA, INSTALADO EM LOCAL COM ALTO NÍVEL DE INTERFERÊNCIAS - FORNECIMENTO E ASSENTAMENTO. AF_03/2024</t>
  </si>
  <si>
    <t>ASSENTAMENTO DE TUBO DE CONCRETO PARA REDES COLETORAS DE ÁGUAS PLUVIAIS, DIÂMETRO DE 1200 MM, JUNTA RÍGIDA, INSTALADO EM LOCAL COM ALTO NÍVEL DE INTERFERÊNCIAS (NÃO INCLUI FORNECIMENTO). AF_03/2024</t>
  </si>
  <si>
    <t>TUBO DE CONCRETO PARA REDES COLETORAS DE ÁGUAS PLUVIAIS, DIÂMETRO DE 1500 MM, JUNTA RÍGIDA, INSTALADO EM LOCAL COM ALTO NÍVEL DE INTERFERÊNCIAS - FORNECIMENTO E ASSENTAMENTO. AF_03/2024</t>
  </si>
  <si>
    <t>ASSENTAMENTO DE TUBO DE CONCRETO PARA REDES COLETORAS DE ÁGUAS PLUVIAIS, DIÂMETRO DE 1500 MM, JUNTA RÍGIDA, INSTALADO EM LOCAL COM ALTO NÍVEL DE INTERFERÊNCIAS (NÃO INCLUI FORNECIMENTO).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</si>
  <si>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</si>
  <si>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</si>
  <si>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</si>
  <si>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</si>
  <si>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</si>
  <si>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</si>
  <si>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</si>
  <si>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500 MM, JUNTA RÍGIDA, INSTALADO EM LOCAL COM ALTO NÍVEL DE INTERFERÊNCIAS - FORNECIMENTO E ASSENTAMENTO. AF_03/2024</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</si>
  <si>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</si>
  <si>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200 MM, JUNTA ELÁSTICA INTEGRADA, INSTALADO EM LOCAL COM NÍVEL ALTO DE INTERFERÊNCIAS (NÃO INCLUI FORNECIMENTO). AF_05/2024</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</si>
  <si>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</si>
  <si>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300 MM, JUNTA ELÁSTICA INTEGRADA, INSTALADO EM LOCAL COM NÍVEL ALTO DE INTERFERÊNCIAS (NÃO INCLUI FORNECIMENTO). AF_05/2024</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</si>
  <si>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</si>
  <si>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</si>
  <si>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</si>
  <si>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</si>
  <si>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</si>
  <si>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</si>
  <si>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</si>
  <si>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</si>
  <si>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BAIXO DE INTERFERÊNCIAS (NÃO INCLUI FORNECIMENTO). AF_05/2024</t>
  </si>
  <si>
    <t>ASSENTAMENTO DE TUBO DE PVC DEFOFO OU PRFV OU RPVC PARA REDE DE ÁGUA, DN 500 MM, JUNTA ELÁSTICA INTEGRADA, INSTALADO EM LOCAL COM NÍVEL BAIXO DE INTERFERÊNCIAS (NÃO INCLUI FORNECIMENTO). AF_05/2024</t>
  </si>
  <si>
    <t>PAREDE DE MADEIRA COMPENSADA PARA CONSTRUÇÃO TEMPORÁRIA EM CHAPA SIMPLES, EXTERNA, SEM VÃO. AF_03/2024</t>
  </si>
  <si>
    <t>PAREDE DE MADEIRA COMPENSADA PARA CONSTRUÇÃO TEMPORÁRIA EM CHAPA SIMPLES,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</si>
  <si>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</si>
  <si>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</si>
  <si>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</si>
  <si>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</si>
  <si>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DUPLA, EXTERNA, SEM VÃO. AF_03/2024</t>
  </si>
  <si>
    <t>PAREDE DE MADEIRA COMPENSADA PARA CONSTRUÇÃO TEMPORÁRIA EM CHAPA DUPLA, INTERNA, SEM VÃO.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</si>
  <si>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</si>
  <si>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</si>
  <si>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</si>
  <si>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</si>
  <si>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TAPUME COM COMPENSADO DE MADEIRA. AF_03/2024</t>
  </si>
  <si>
    <t>TAPUME COM TELHA METÁLICA. AF_03/2024</t>
  </si>
  <si>
    <t>PISO PARA CONSTRUÇÃO TEMPORÁRIA EM MADEIRA, SEM REAPROVEITAMENTO. AF_03/2024</t>
  </si>
  <si>
    <t>ESTRUTURA DE MADEIRA PROVISÓRIA PARA SUPORTE DE CAIXA DÁGUA ELEVADA DE 1000 LITROS. AF_03/2024</t>
  </si>
  <si>
    <t>ESTRUTURA DE MADEIRA PROVISÓRIA PARA SUPORTE DE CAIXA DÁGUA ELEVADA DE 3000 LITROS. AF_03/2024</t>
  </si>
  <si>
    <t>ESTRUTURA DE MADEIRA PROVISÓRIA PARA SUPORTE DE CAIXA D'ÁGUA ELEVADA DE 2000 LITROS. AF_03/2024</t>
  </si>
  <si>
    <t>EXECUÇÃO DOS APOIOS PARA CONTÊINER OU MÓDULO HABITÁVEL. AF_03/2024</t>
  </si>
  <si>
    <t>INSTALAÇÃO E DESINSTALAÇÃO MECANIZADA DE CONTÊINER OU MÓDULO HABITÁVEL DE USOS DIVERSOS. AF_03/2024</t>
  </si>
  <si>
    <t>INSTALAÇÃO E DESINSTALAÇÃO MANUAL DE CONTÊINER OU MÓDULO HABITÁVEL PEQUENO. AF_03/2024</t>
  </si>
  <si>
    <t>INSTALAÇÃO DE CONCERTINA SIMPLES, ESPIRAL DE 300 MM. AF_03/2024</t>
  </si>
  <si>
    <t>INSTALAÇÃO DE CONCERTINA DUPLA CLIPADA, ESPIRAL DE 300 MM. AF_03/2024</t>
  </si>
  <si>
    <t>INSTALAÇÃO DE CONCERTINA FLAT, ESPIRAL DE 300 MM. AF_03/2024</t>
  </si>
  <si>
    <t>EXECUÇÃO DE PILARETES PARA TAPUMES E CONSTRUÇÕES TEMPORÁRIAS. AF_03/2024</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</si>
  <si>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</si>
  <si>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</si>
  <si>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</si>
  <si>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</si>
  <si>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</si>
  <si>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</si>
  <si>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</si>
  <si>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BOMBA SUBMERSÍVEL ELÉTRICA TRIFÁSICA, POTÊNCIA 2,96 HP, Ø ROTOR 144 MM SEMI-ABERTO, BOCAL DE SAÍDA Ø 2", HM/Q = 2 MCA / 38,8 M3/H A 28 MCA / 5 M3/H - CHP DIURNO. AF_06/2014</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</si>
  <si>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</si>
  <si>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</si>
  <si>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</si>
  <si>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</si>
  <si>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</si>
  <si>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</si>
  <si>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</si>
  <si>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</si>
  <si>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</si>
  <si>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</si>
  <si>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MÁQUINA JATO DE PRESSAO PORTÁTIL, CAMARA DE 1 SAIDA, CAPACIDADE 280 L, DIAMETRO 670 MM, BICO DE JATO CURTO VENTURI DE 5/16" , MANGUEIRA DE 1" COM COMPRESSOR DE AR REBOCÁVEL 189 PCM E MOTOR DIESEL 63 CV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</si>
  <si>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</si>
  <si>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</si>
  <si>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</si>
  <si>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</si>
  <si>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</si>
  <si>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PERFURATRIZ SOBRE ESTEIRA, TORQUE MÁXIMO 600 KGF, POTÊNCIA ENTRE 50 E 60 HP, DIÂMETRO MÁXIMO 10" - CHP DIURNO. AF_11/2016</t>
  </si>
  <si>
    <t>MINIESCAVADEIRA SOBRE ESTEIRAS, POTÊNCIA LÍQUIDA DE *30* HP, PESO OPERACIONAL DE *3.500* KG - CHP DIURNO. AF_04/2017</t>
  </si>
  <si>
    <t>ROLO COMPACTADOR DE PNEUS, ESTÁTICO, PRESSÃO VARIÁVEL, POTÊNCIA 110 HP, PESO SEM/COM LASTRO 10,8/27 T, LARGURA DE ROLAGEM 2,30 M - CHP DIURNO. AF_06/2017</t>
  </si>
  <si>
    <t>LAVADORA DE ALTA PRESSAO (LAVA-JATO) PARA AGUA FRIA, PRESSAO DE OPERACAO ENTRE 1400 E 1900 LIB/POL2, VAZAO MAXIMA ENTRE 400 E 700 L/H - CHP DIURNO. AF_05/2023</t>
  </si>
  <si>
    <t>PERFURATRIZ HIDRÁULICA SOBRE ESTEIRA, TORQUE MÁXIMO 161 KNM, PROFUNDIDADE MÁXIMA 54 M, DIÂMETRO MÁXIMO 1500 MM, POTÊNCIA MOTOR 268 HP - CHP DIURNO. AF_04/2019</t>
  </si>
  <si>
    <t>PERFURATRIZ PARA EXECUÇÃO DE ESTACAS SECANTES, TIPO HÉLICE CONTÍNUA COM CABEÇOTE DUPLO E TUBO METÁLICO - CHP DIURNO. AF_04/2019</t>
  </si>
  <si>
    <t>PERFURATRIZ HIDRÁULICA SOBRE ESTEIRA, TORQUE MÁXIMO 98 KNM, PROFUNDIDADE MÁXIMA 25 M, DIÂMETRO MÁXIMO 115 MM, POTÊNCIA MOTOR 190 HP - CHP DIURNO. AF_02/2021</t>
  </si>
  <si>
    <t>PERFURATRIZ ROTATIVA SOBRE ESTEIRA, TORQUE MAXIMO 2500 KGM, POTENCIA 110 HP, MOTOR DIESEL- CHP DIURNO. AF_05/2017</t>
  </si>
  <si>
    <t>PERFURATRIZ PARA FURO DIRECIONAL HORIZONTAL (HDD) COM CAPACIDADE ATÉ 89 KN, POTÊNCIA 24,8 HP A 80 HP (INCLUSO FERRAMENTAS E LOCALIZADOR) - CHP DIURNO. AF_05/2023</t>
  </si>
  <si>
    <t>PERFURATRIZ PARA FURO DIRECIONAL HORIZONTAL (HDD) COM CAPACIDADE DE 90 KN A 200 KN, POTÊNCIA 100 HP A 160 HP (INCLUSO FERRAMENTAS E LOCALIZADOR) - CHP DIURNO. AF_05/2023</t>
  </si>
  <si>
    <t>PERFURATRIZ PARA FURO DIRECIONAL HORIZONTAL (HDD) COM CAPACIDADE DE 201 KN A 560 KN, POTÊNCIA 200 HP A 260 HP (INCLUSO FERRAMENTAS E LOCALIZADOR) - CHP DIURNO. AF_05/2023</t>
  </si>
  <si>
    <t>PERFURATRIZ DE COROA DIAMANTADA PARA CONCRETO, DIÂMETRO ATÉ 250 MM, MOTOR ELÉTRICO 220 V, POTÊNCIA 2.500 W - CHP DIURNO. AF_05/2023</t>
  </si>
  <si>
    <t>ESCAVADEIRA HIDRÁULICA DE BRAÇO LONGO (LONGO ALCANCE) SOBRE ESTEIRAS, CAÇAMBA 0,52 M3, PESO OPERACIONAL 24 T, POTÊNCIA LÍQUIDA 155 HP  - CHP DIURNO. AF_06/2023</t>
  </si>
  <si>
    <t>GRADE DE DISCO CONTROLE REMOTO REBOCÁVEL, COM 24 DISCOS 24" X 6 MM COM PNEUS PARA TRANSPORTE - CHI DIURNO. AF_06/2014</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</si>
  <si>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</si>
  <si>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</si>
  <si>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</si>
  <si>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</si>
  <si>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</si>
  <si>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</si>
  <si>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BOMBA SUBMERSÍVEL ELÉTRICA TRIFÁSICA, POTÊNCIA 2,96 HP, Ø ROTOR 144 MM SEMI-ABERTO, BOCAL DE SAÍDA Ø 2", HM/Q = 2 MCA / 38,8 M3/H A 28 MCA / 5 M3/H - CHI DIURNO. AF_06/2014</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</si>
  <si>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</si>
  <si>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</si>
  <si>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</si>
  <si>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</si>
  <si>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</si>
  <si>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</si>
  <si>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</si>
  <si>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</si>
  <si>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</si>
  <si>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</si>
  <si>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</si>
  <si>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MÁQUINA JATO DE PRESSAO PORTÁTIL, CAMARA DE 1 SAIDA, CAPACIDADE 280 L, DIAMETRO 670 MM, BICO DE JATO CURTO VENTURI DE 5/16" , MANGUEIRA DE 1" COM COMPRESSOR DE AR REBOCÁVEL 189 PCM E MOTOR DIESEL 63 CV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</si>
  <si>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</si>
  <si>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</si>
  <si>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</si>
  <si>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</si>
  <si>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</si>
  <si>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PERFURATRIZ SOBRE ESTEIRA, TORQUE MÁXIMO 600 KGF, POTÊNCIA ENTRE 50 E 60 HP, DIÂMETRO MÁXIMO 10" - CHI DIURNO. AF_11/2016</t>
  </si>
  <si>
    <t>MINIESCAVADEIRA SOBRE ESTEIRAS, POTÊNCIA LÍQUIDA DE *30* HP, PESO OPERACIONAL DE *3.500* KG - CHI DIURNO. AF_04/2017</t>
  </si>
  <si>
    <t>ROLO COMPACTADOR DE PNEUS, ESTÁTICO, PRESSÃO VARIÁVEL, POTÊNCIA 110 HP, PESO SEM/COM LASTRO 10,8/27 T, LARGURA DE ROLAGEM 2,30 M - CHI DIURNO. AF_06/2017</t>
  </si>
  <si>
    <t>LAVADORA DE ALTA PRESSAO (LAVA-JATO) PARA AGUA FRIA, PRESSAO DE OPERACAO ENTRE 1400 E 1900 LIB/POL2, VAZAO MAXIMA ENTRE 400 E 700 L/H - CHI DIURNO. AF_05/2023</t>
  </si>
  <si>
    <t>PERFURATRIZ HIDRÁULICA SOBRE ESTEIRA, TORQUE MÁXIMO 161 KNM, PROFUNDIDADE MÁXIMA 54 M, DIÂMETRO MÁXIMO 1500 MM, POTÊNCIA MOTOR 268 HP - CHI DIURNO. AF_04/2019</t>
  </si>
  <si>
    <t>PERFURATRIZ PARA EXECUÇÃO DE ESTACAS SECANTES, TIPO HÉLICE CONTÍNUA COM CABEÇOTE DUPLO E TUBO METÁLICO - CHI DIURNO. AF_04/2019</t>
  </si>
  <si>
    <t>PERFURATRIZ HIDRÁULICA SOBRE ESTEIRA, TORQUE MÁXIMO 98 KNM, PROFUNDIDADE MÁXIMA 25 M, DIÂMETRO MÁXIMO 115 MM, POTÊNCIA MOTOR 190 HP - CHI DIURNO. AF_02/2021</t>
  </si>
  <si>
    <t>PERFURATRIZ ROTATIVA SOBRE ESTEIRA, TORQUE MAXIMO 2500 KGM, POTENCIA 110 HP, MOTOR DIESEL - CHI DIURNO. AF_05/2017</t>
  </si>
  <si>
    <t>PERFURATRIZ PARA FURO DIRECIONAL HORIZONTAL (HDD) COM CAPACIDADE ATÉ 89 KN, POTÊNCIA 24,8 HP A 80 HP (INCLUSO FERRAMENTAS E LOCALIZADOR) - CHI DIURNO. AF_05/2023</t>
  </si>
  <si>
    <t>PERFURATRIZ PARA FURO DIRECIONAL HORIZONTAL (HDD) COM CAPACIDADE DE 90 KN A 200 KN, POTÊNCIA 100 HP A 160 HP (INCLUSO FERRAMENTAS E LOCALIZADOR) - CHI DIURNO. AF_05/2023</t>
  </si>
  <si>
    <t>PERFURATRIZ PARA FURO DIRECIONAL HORIZONTAL (HDD) COM CAPACIDADE DE 201 KN A 560 KN, POTÊNCIA 200 HP A 260 HP (INCLUSO FERRAMENTAS E LOCALIZADOR) - CHI DIURNO. AF_05/2023</t>
  </si>
  <si>
    <t>PERFURATRIZ DE COROA DIAMANTADA PARA CONCRETO, DIÂMETRO ATÉ 250 MM, MOTOR ELÉTRICO 220 V, POTÊNCIA 2.500 W - CHI DIURNO. AF_05/2023</t>
  </si>
  <si>
    <t>ESCAVADEIRA HIDRÁULICA DE BRAÇO LONGO (LONGO ALCANCE) SOBRE ESTEIRAS, CAÇAMBA 0,52 M3, PESO OPERACIONAL 24 T, POTÊNCIA LÍQUIDA 155 HP - CHI DIURNO. AF_06/2023</t>
  </si>
  <si>
    <t>GRADE DE DISCO CONTROLE REMOTO REBOCÁVEL, COM 24 DISCOS 24" X 6 MM COM PNEUS PARA TRANSPORTE - MANUTENÇÃO. AF_06/2014</t>
  </si>
  <si>
    <t>BOMBA SUBMERSÍVEL ELÉTRICA TRIFÁSICA, POTÊNCIA 2,96 HP, Ø ROTOR 144 MM SEMI-ABERTO, BOCAL DE SAÍDA Ø 2", HM/Q = 2 MCA / 38,8 M3/H A 28 MCA / 5 M3/H - MANUTENÇÃO. AF_06/2014</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</si>
  <si>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</si>
  <si>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</si>
  <si>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</si>
  <si>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</si>
  <si>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BOMBA SUBMERSÍVEL ELÉTRICA TRIFÁSICA, POTÊNCIA 2,96 HP, Ø ROTOR 144 MM SEMI-ABERTO, BOCAL DE SAÍDA Ø 2", HM/Q = 2 MCA / 38,8 M3/H A 28 MCA / 5 M3/H - MATERIAIS NA OPERAÇÃO. AF_06/2014</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</si>
  <si>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</si>
  <si>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</si>
  <si>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</si>
  <si>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</si>
  <si>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</si>
  <si>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</si>
  <si>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</si>
  <si>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</si>
  <si>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</si>
  <si>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</si>
  <si>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</si>
  <si>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</si>
  <si>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</si>
  <si>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</si>
  <si>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</si>
  <si>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</si>
  <si>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</si>
  <si>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</si>
  <si>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</si>
  <si>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</si>
  <si>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GRADE DE DISCO CONTROLE REMOTO REBOCÁVEL, COM 24 DISCOS 24" X 6 MM COM PNEUS PARA TRANSPORTE - DEPRECIAÇÃO. AF_06/2014</t>
  </si>
  <si>
    <t>GRADE DE DISCO CONTROLE REMOTO REBOCÁVEL, COM 24 DISCOS 24" X 6 MM COM PNEUS PARA TRANSPORTE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</si>
  <si>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</si>
  <si>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</si>
  <si>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</si>
  <si>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</si>
  <si>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</si>
  <si>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</si>
  <si>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</si>
  <si>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</si>
  <si>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</si>
  <si>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</si>
  <si>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</si>
  <si>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</si>
  <si>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</si>
  <si>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</si>
  <si>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</si>
  <si>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</si>
  <si>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</si>
  <si>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</si>
  <si>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</si>
  <si>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</si>
  <si>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</si>
  <si>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</si>
  <si>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</si>
  <si>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</si>
  <si>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</si>
  <si>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</si>
  <si>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</si>
  <si>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</si>
  <si>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</si>
  <si>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</si>
  <si>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</si>
  <si>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</si>
  <si>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</si>
  <si>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</si>
  <si>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</si>
  <si>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</si>
  <si>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</si>
  <si>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</si>
  <si>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</si>
  <si>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</si>
  <si>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</si>
  <si>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</si>
  <si>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PERFURATRIZ COM TORRE METÁLICA PARA EXECUÇÃO DE ESTACA HÉLICE CONTÍNUA, PROFUNDIDADE MÁXIMA DE 32 M, DIÂMETRO MÁXIMO DE 1000 MM, POTÊNCIA INSTALADA DE 350 HP, MESA ROTATIVA COM TORQUE MÁXIMO DE 263 KNM - MATERIAIS NA OPERAÇÃO. AF_01/2016</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</si>
  <si>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</si>
  <si>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</si>
  <si>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</si>
  <si>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</si>
  <si>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GUINDAUTO HIDRÁULICO, CAPACIDADE MÁXIMA DE CARGA 3300 KG, MOMENTO MÁXIMO DE CARGA 5,8 TM, ALCANCE MÁXIMO HORIZONTAL 7,60 M, INCLUSIVE CAMINHÃO TOCO PBT 16.000 KG, POTÊNCIA DE 189 CV - IMPOSTOS E SEGUROS. AF_03/2016</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</si>
  <si>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</si>
  <si>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</si>
  <si>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</si>
  <si>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</si>
  <si>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</si>
  <si>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</si>
  <si>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</si>
  <si>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</si>
  <si>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</si>
  <si>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</si>
  <si>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</si>
  <si>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</si>
  <si>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DISTRIBUIDOR DE AGREGADOS AUTOPROPELIDO, CAP 3 M3, A DIESEL, POTÊNCIA 176CV - MATERIAIS NA OPERAÇÃO. AF_07/2016</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</si>
  <si>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</si>
  <si>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</si>
  <si>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</si>
  <si>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</si>
  <si>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</si>
  <si>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RÉGUA VIBRATÓRIA DUPLA PARA CONCRETO, PESO DE 60KG, COMPRIMENTO 4 M, COM MOTOR A GASOLINA, POTÊNCIA 5,5 HP - MATERIAIS NA OPERAÇÃO. AF_09/2016</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</si>
  <si>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</si>
  <si>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</si>
  <si>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</si>
  <si>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</si>
  <si>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</si>
  <si>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</si>
  <si>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</si>
  <si>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</si>
  <si>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</si>
  <si>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</si>
  <si>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</si>
  <si>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</si>
  <si>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MINIESCAVADEIRA SOBRE ESTEIRAS, POTÊNCIA LÍQUIDA DE *30* HP, PESO OPERACIONAL DE *3.500* KG - DEPRECIAÇÃO. AF_04/2017</t>
  </si>
  <si>
    <t>MINIESCAVADEIRA SOBRE ESTEIRAS, POTÊNCIA LÍQUIDA DE *30* HP, PESO OPERACIONAL DE *3.500* KG - JUROS. AF_04/2017</t>
  </si>
  <si>
    <t>MINIESCAVADEIRA SOBRE ESTEIRAS, POTÊNCIA LÍQUIDA DE *30* HP, PESO OPERACIONAL DE *3.500* KG - MANUTENÇÃO. AF_04/2017</t>
  </si>
  <si>
    <t>MINIESCAVADEIRA SOBRE ESTEIRAS, POTÊNCIA LÍQUIDA DE *30* HP, PESO OPERACIONAL DE *3.500* KG - MATERIAIS NA OPERAÇÃO. AF_04/2017</t>
  </si>
  <si>
    <t>ROLO COMPACTADOR DE PNEUS, ESTÁTICO, PRESSÃO VARIÁVEL, POTÊNCIA 110 HP, PESO SEM/COM LASTRO 10,8/27 T, LARGURA DE ROLAGEM 2,30 M - MATERIAIS NA OPERAÇÃO. AF_06/2017</t>
  </si>
  <si>
    <t>ROLO COMPACTADOR DE PNEUS, ESTÁTICO, PRESSÃO VARIÁVEL, POTÊNCIA 110 HP, PESO SEM/COM LASTRO 10,8/27 T, LARGURA DE ROLAGEM 2,30 M - MANUTENÇÃO. AF_06/2017</t>
  </si>
  <si>
    <t>ROLO COMPACTADOR DE PNEUS, ESTÁTICO, PRESSÃO VARIÁVEL, POTÊNCIA 110 HP, PESO SEM/COM LASTRO 10,8/27 T, LARGURA DE ROLAGEM 2,30 M - JUROS. AF_06/2017</t>
  </si>
  <si>
    <t>ROLO COMPACTADOR DE PNEUS, ESTÁTICO, PRESSÃO VARIÁVEL, POTÊNCIA 110 HP, PESO SEM/COM LASTRO 10,8/27 T, LARGURA DE ROLAGEM 2,30 M - DEPRECIAÇÃO. AF_06/2017</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</si>
  <si>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</si>
  <si>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</si>
  <si>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</si>
  <si>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</si>
  <si>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</si>
  <si>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</si>
  <si>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</si>
  <si>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</si>
  <si>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</si>
  <si>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PERFURATRIZ HIDRÁULICA SOBRE ESTEIRA, TORQUE MÁXIMO 161 KNM, PROFUNDIDADE MÁXIMA 54 M, DIÂMETRO MÁXIMO 1500 MM, POTÊNCIA MOTOR 268 HP - DEPRECIAÇÃO. AF_04/2019</t>
  </si>
  <si>
    <t>PERFURATRIZ HIDRÁULICA SOBRE ESTEIRA, TORQUE MÁXIMO 161 KNM, PROFUNDIDADE MÁXIMA 54 M, DIÂMETRO MÁXIMO 1500 MM, POTÊNCIA MOTOR 268 HP - JUROS. AF_04/2019</t>
  </si>
  <si>
    <t>PERFURATRIZ HIDRÁULICA SOBRE ESTEIRA, TORQUE MÁXIMO 161 KNM, PROFUNDIDADE MÁXIMA 54 M, DIÂMETRO MÁXIMO 1500 MM, POTÊNCIA MOTOR 268 HP - MANUTENÇÃO. AF_04/2019</t>
  </si>
  <si>
    <t>PERFURATRIZ PARA EXECUÇÃO DE ESTACAS SECANTES, TIPO HÉLICE CONTÍNUA COM CABEÇOTE DUPLO E TUBO METÁLICO - DEPRECIAÇÃO. AF_04/2019</t>
  </si>
  <si>
    <t>PERFURATRIZ PARA EXECUÇÃO DE ESTACAS SECANTES, TIPO HÉLICE CONTÍNUA COM CABEÇOTE DUPLO E TUBO METÁLICO - JUROS. AF_04/2019</t>
  </si>
  <si>
    <t>PERFURATRIZ PARA EXECUÇÃO DE ESTACAS SECANTES, TIPO HÉLICE CONTÍNUA COM CABEÇOTE DUPLO E TUBO METÁLICO - MANUTENÇÃO. AF_04/2019</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</si>
  <si>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</si>
  <si>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</si>
  <si>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</si>
  <si>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</si>
  <si>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</si>
  <si>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</si>
  <si>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</si>
  <si>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PERFURATRIZ HIDRÁULICA SOBRE ESTEIRA, TORQUE MÁXIMO 98 KNM, PROFUNDIDADE MÁXIMA 25 M, DIÂMETRO MÁXIMO 115 MM, POTÊNCIA MOTOR 190 HP - DEPRECIAÇÃO. AF_02/2021</t>
  </si>
  <si>
    <t>PERFURATRIZ HIDRÁULICA SOBRE ESTEIRA, TORQUE MÁXIMO 98 KNM, PROFUNDIDADE MÁXIMA 25 M, DIÂMETRO MÁXIMO 115 MM, POTÊNCIA MOTOR 190 HP - JUROS. AF_02/2021</t>
  </si>
  <si>
    <t>PERFURATRIZ HIDRÁULICA SOBRE ESTEIRA, TORQUE MÁXIMO 98 KNM, PROFUNDIDADE MÁXIMA 25 M, DIÂMETRO MÁXIMO 115 MM, POTÊNCIA MOTOR 190 HP - MANUTENÇÃO. AF_02/2021</t>
  </si>
  <si>
    <t>COMPRESSOR DE AR, VAZAO DE 10 PCM, RESERVATORIO 100 L, PRESSAO DE TRABALHO ENTRE 6,9 E 9,7 BAR, POTENCIA 2 HP, TENSAO 110/220 V - MATERIAIS NA OPERAÇÃO. AF_05/2023</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</si>
  <si>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</si>
  <si>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</si>
  <si>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</si>
  <si>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</si>
  <si>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</si>
  <si>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</si>
  <si>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</si>
  <si>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</si>
  <si>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DEPRECIAÇÃO. AF_05/2023</t>
  </si>
  <si>
    <t>PERFURATRIZ PARA FURO DIRECIONAL HORIZONTAL (HDD) COM CAPACIDADE ATÉ 89 KN, POTÊNCIA 24,8 HP A 80 HP (INCLUSO FERRAMENTAS E LOCALIZADOR) - JUROS. AF_05/2023</t>
  </si>
  <si>
    <t>PERFURATRIZ PARA FURO DIRECIONAL HORIZONTAL (HDD) COM CAPACIDADE ATÉ 89 KN, POTÊNCIA 24,8 HP A 80 HP (INCLUSO FERRAMENTAS E LOCALIZADOR) - MANUTENÇÃO.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</si>
  <si>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</si>
  <si>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DEPRECIAÇÃO. AF_05/2023</t>
  </si>
  <si>
    <t>PERFURATRIZ PARA FURO DIRECIONAL HORIZONTAL (HDD) COM CAPACIDADE DE 90 KN A 200 KN, POTÊNCIA 100 HP A 160 HP (INCLUSO FERRAMENTAS E LOCALIZADOR) - JUROS. AF_05/2023</t>
  </si>
  <si>
    <t>PERFURATRIZ PARA FURO DIRECIONAL HORIZONTAL (HDD) COM CAPACIDADE DE 90 KN A 200 KN, POTÊNCIA 100 HP A 160 HP (INCLUSO FERRAMENTAS E LOCALIZADOR - MANUTENÇÃO.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</si>
  <si>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</si>
  <si>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DEPRECIAÇÃO. AF_05/2023</t>
  </si>
  <si>
    <t>PERFURATRIZ PARA FURO DIRECIONAL HORIZONTAL (HDD) COM CAPACIDADE DE 201 KN A 560 KN, POTÊNCIA 200 HP A 260 HP (INCLUSO FERRAMENTAS E LOCALIZADOR) - JUROS. AF_05/2023</t>
  </si>
  <si>
    <t>PERFURATRIZ PARA FURO DIRECIONAL HORIZONTAL (HDD) COM CAPACIDADE DE 201 KN A 560 KN, POTÊNCIA 200 HP A 260 HP (INCLUSO FERRAMENTAS E LOCALIZADOR) - MANUTENÇÃO.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</si>
  <si>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</si>
  <si>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</si>
  <si>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</si>
  <si>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</si>
  <si>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MINI GUINDASTE ARANHA SOBRE ESTEIRAS E LANCA TELESCÓPICA, CAPACIDADE MÁXIMA DE CARGA 3,0 TON, RAIO MÁXIMO DE TRABALHO 8,25 M, ALTURA DE LANÇA DO SOLO 9,2 M, 55 M DE CABO DE AÇO 8 MM, MOTOR ELÉTRICO 220/380 VOLTS - MATERIAIS NA OPERAÇÃO. AF_03/2022</t>
  </si>
  <si>
    <t>LIXADEIRA DE PAREDE, COM LED, POTÊNCIA 750 W, FREQUÊNCIA 60 HZ, VELOCIDADE 1000 A 2100 RPM, DIÂMETRO DA LIXA 225 MM - MATERIAIS NA OPERAÇÃO. AF_12/2022</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</si>
  <si>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</si>
  <si>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</si>
  <si>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DEPRECIAÇÃO. AF_05/2023</t>
  </si>
  <si>
    <t>PERFURATRIZ DE COROA DIAMANTADA PARA CONCRETO, DIÂMETRO ATÉ 250 MM, MOTOR ELÉTRICO 220 V, POTÊNCIA 2.500 W - JUROS. AF_05/2023</t>
  </si>
  <si>
    <t>PERFURATRIZ DE COROA DIAMANTADA PARA CONCRETO, DIÂMETRO ATÉ 250 MM, MOTOR ELÉTRICO 220 V, POTÊNCIA 2.500 W - MANUTENÇÃO.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</si>
  <si>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</si>
  <si>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</si>
  <si>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</si>
  <si>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DEPRECIAÇÃO. AF_06/2023</t>
  </si>
  <si>
    <t>ESCAVADEIRA HIDRÁULICA DE BRAÇO LONGO (LONGO ALCANCE) SOBRE ESTEIRAS, CAÇAMBA 0,52 M3, PESO OPERACIONAL 24 T, POTÊNCIA LÍQUIDA 155 HP - JUROS. AF_06/2023</t>
  </si>
  <si>
    <t>ESCAVADEIRA HIDRÁULICA DE BRAÇO LONGO (LONGO ALCANCE) SOBRE ESTEIRAS, CAÇAMBA 0,52 M3, PESO OPERACIONAL 24 T, POTÊNCIA LÍQUIDA 155 HP - MANUTENÇÃO. AF_06/2023</t>
  </si>
  <si>
    <t>ESCAVADEIRA HIDRÁULICA DE BRAÇO LONGO (LONGO ALCANCE) SOBRE ESTEIRAS, CAÇAMBA 0,52 M3, PESO OPERACIONAL 24 T, POTÊNCIA LÍQUIDA 155 HP  - MATERIAIS NA OPERAÇÃO. AF_06/2023</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</si>
  <si>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</si>
  <si>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</si>
  <si>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FABRICAÇÃO E INSTALAÇÃO DE TESOURA INTEIRA EM AÇO, VÃO DE 3 M, PARA TELHA CERÂMICA OU DE CONCRETO, INCLUSO IÇAMENTO. AF_07/2019</t>
  </si>
  <si>
    <t>FABRICAÇÃO E INSTALAÇÃO DE TESOURA INTEIRA EM AÇO, VÃO DE 4 M, PARA TELHA CERÂMICA OU DE CONCRETO, INCLUSO IÇAMENTO. AF_07/2019</t>
  </si>
  <si>
    <t>FABRICAÇÃO E INSTALAÇÃO DE TESOURA INTEIRA EM AÇO, VÃO DE 5 M, PARA TELHA CERÂMICA OU DE CONCRETO, INCLUSO IÇAMENTO. AF_07/2019</t>
  </si>
  <si>
    <t>FABRICAÇÃO E INSTALAÇÃO DE TESOURA INTEIRA EM AÇO, VÃO DE 6 M, PARA TELHA CERÂMICA OU DE CONCRETO, INCLUSO IÇAMENTO. AF_07/2019</t>
  </si>
  <si>
    <t>FABRICAÇÃO E INSTALAÇÃO DE TESOURA INTEIRA EM AÇO, VÃO DE 7 M, PARA TELHA CERÂMICA OU DE CONCRETO, INCLUSO IÇAMENTO. AF_07/2019</t>
  </si>
  <si>
    <t>FABRICAÇÃO E INSTALAÇÃO DE TESOURA INTEIRA EM AÇO, VÃO DE 8 M, PARA TELHA CERÂMICA OU DE CONCRETO, INCLUSO IÇAMENTO. AF_07/2019</t>
  </si>
  <si>
    <t>FABRICAÇÃO E INSTALAÇÃO DE TESOURA INTEIRA EM AÇO, VÃO DE 9 M, PARA TELHA CERÂMICA OU DE CONCRETO, INCLUSO IÇAMENTO. AF_07/2019</t>
  </si>
  <si>
    <t>FABRICAÇÃO E INSTALAÇÃO DE TESOURA INTEIRA EM AÇO, VÃO DE 10 M, PARA TELHA CERÂMICA OU DE CONCRETO, INCLUSO IÇAMENTO. AF_07/2019</t>
  </si>
  <si>
    <t>FABRICAÇÃO E INSTALAÇÃO DE TESOURA INTEIRA EM AÇO, VÃO DE 11 M, PARA TELHA CERÂMICA OU DE CONCRETO, INCLUSO IÇAMENTO. AF_07/2019</t>
  </si>
  <si>
    <t>FABRICAÇÃO E INSTALAÇÃO DE TESOURA INTEIRA EM AÇO, VÃO DE 12 M, PARA TELHA CERÂMICA OU DE CONCRETO, INCLUSO IÇAMENTO. AF_07/2019</t>
  </si>
  <si>
    <t>FABRICAÇÃO E INSTALAÇÃO DE TESOURA INTEIRA EM AÇO, VÃO DE 3 M, PARA TELHA ONDULADA DE FIBROCIMENTO, METÁLICA, PLÁSTICA OU TERMOACÚSTICA, INCLUSO IÇAMENTO. AF_07/2019</t>
  </si>
  <si>
    <t>FABRICAÇÃO E INSTALAÇÃO DE TESOURA INTEIRA EM AÇO, VÃO DE 4 M, PARA TELHA ONDULADA DE FIBROCIMENTO, METÁLICA, PLÁSTICA OU TERMOACÚSTICA, INCLUSO IÇAMENTO. AF_07/2019</t>
  </si>
  <si>
    <t>FABRICAÇÃO E INSTALAÇÃO DE TESOURA INTEIRA EM AÇO, VÃO DE 5 M, PARA TELHA ONDULADA DE FIBROCIMENTO, METÁLICA, PLÁSTICA OU TERMOACÚSTICA, INCLUSO IÇAMENTO. AF_07/2019</t>
  </si>
  <si>
    <t>FABRICAÇÃO E INSTALAÇÃO DE TESOURA INTEIRA EM AÇO, VÃO DE 6 M, PARA TELHA ONDULADA DE FIBROCIMENTO, METÁLICA, PLÁSTICA OU TERMOACÚSTICA, INCLUSO IÇAMENTO. AF_07/2019</t>
  </si>
  <si>
    <t>FABRICAÇÃO E INSTALAÇÃO DE TESOURA INTEIRA EM AÇO, VÃO DE 7 M, PARA TELHA ONDULADA DE FIBROCIMENTO, METÁLICA, PLÁSTICA OU TERMOACÚSTICA, INCLUSO IÇAMENTO. AF_07/2019</t>
  </si>
  <si>
    <t>FABRICAÇÃO E INSTALAÇÃO DE TESOURA INTEIRA EM AÇO, VÃO DE 8 M, PARA TELHA ONDULADA DE FIBROCIMENTO, METÁLICA, PLÁSTICA OU TERMOACÚSTICA, INCLUSO IÇAMENTO, INCLUSO IÇAMENTO. AF_07/2019</t>
  </si>
  <si>
    <t>FABRICAÇÃO E INSTALAÇÃO DE TESOURA INTEIRA EM AÇO, VÃO DE 9 M, PARA TELHA ONDULADA DE FIBROCIMENTO, METÁLICA, PLÁSTICA OU TERMOACÚSTICA, INCLUSO IÇAMENTO. AF_07/2019</t>
  </si>
  <si>
    <t>FABRICAÇÃO E INSTALAÇÃO DE TESOURA INTEIRA EM AÇO, VÃO DE 10 M, PARA TELHA ONDULADA DE FIBROCIMENTO, METÁLICA, PLÁSTICA OU TERMOACÚSTICA, INCLUSO IÇAMENTO. AF_07/2019</t>
  </si>
  <si>
    <t>FABRICAÇÃO E INSTALAÇÃO DE TESOURA INTEIRA EM AÇO, VÃO DE 11 M, PARA TELHA ONDULADA DE FIBROCIMENTO, METÁLICA, PLÁSTICA OU TERMOACÚSTICA, INCLUSO IÇAMENTO. AF_07/2019</t>
  </si>
  <si>
    <t>FABRICAÇÃO E INSTALAÇÃO DE TESOURA INTEIRA EM AÇO, VÃO DE 12 M, PARA TELHA ONDULADA DE FIBROCIMENTO, METÁLICA, PLÁSTICA OU TERMOACÚSTICA, INCLUSO IÇAMENTO.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</si>
  <si>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</si>
  <si>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</si>
  <si>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</si>
  <si>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PERFURAÇÃO DE SOLO PARA SISTEMA DE REBAIXAMENTO DE LENÇOL FREÁTICO POR POÇOS PROFUNDOS, DIÂMETRO DO POÇO DE 400 MM. AF_12/2022</t>
  </si>
  <si>
    <t>INSTALAÇÃO E RETIRADA DE REVESTIMENTO METÁLICO PARA PERFURAÇÃO DE SOLO PARA SISTEMA DE REBAIXAMENTO DE LENÇOL FREÁTICO POR PORÇOS PROFUNDOS, DIÂMETRO DO POÇO DE 400 MM.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</si>
  <si>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</si>
  <si>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</si>
  <si>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</si>
  <si>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</si>
  <si>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</si>
  <si>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</si>
  <si>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</si>
  <si>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</si>
  <si>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</si>
  <si>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DRENO EM MURO DE CONTENÇÃO, EXECUTADO NO PÉ DO MURO, COM TUBO DE PVC CORRUGADO RÍGIDO PERFURADO, ENCHIMENTO COM BRITA, ENVOLVIDO COM MANTA GEOTÊXTIL. AF_07/2021</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</si>
  <si>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</si>
  <si>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</si>
  <si>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</si>
  <si>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</si>
  <si>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</si>
  <si>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</si>
  <si>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COM SOLO REFORÇADO, PARA MUROS COM ALTURA MENOR OU IGUAL A 4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</si>
  <si>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</si>
  <si>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</si>
  <si>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</si>
  <si>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RESÍDUO DE CONSTRUÇÃO E DEMOLIÇÃO, DE GRAVIDADE, COM GAIOLA TRAPEZOIDAL DE COMPRIMENTO IGUAL A 2 M, PARA MUROS COM ALTURA MENOR OU IGUAL A 2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</si>
  <si>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</si>
  <si>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</si>
  <si>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</si>
  <si>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</si>
  <si>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</si>
  <si>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EXECUÇÃO DE REVESTIMENTO DE CONCRETO PROJETADO COM ESPESSURA DE 7 CM, ARMADO COM TELA, INCLINAÇÃO MENOR QUE 90°, APLICAÇÃO CONTÍNUA, UTILIZANDO EQUIPAMENTO DE PROJEÇÃO COM 6 M³/H DE CAPACIDADE. AF_07/2024</t>
  </si>
  <si>
    <t>EXECUÇÃO DE REVESTIMENTO DE CONCRETO PROJETADO COM ESPESSURA DE 10 CM, ARMADO COM TELA, INCLINAÇÃO MENOR QUE 90°, APLICAÇÃO CONTÍNUA, UTILIZANDO EQUIPAMENTO DE PROJEÇÃO COM 6 M³/H DE CAPACIDADE. AF_07/2024</t>
  </si>
  <si>
    <t>EXECUÇÃO DE REVESTIMENTO DE CONCRETO PROJETADO COM ESPESSURA DE 7 CM, ARMADO COM TELA, INCLINAÇÃO DE 90°, APLICAÇÃO CONTÍNUA, UTILIZANDO EQUIPAMENTO DE PROJEÇÃO COM 6 M³/H DE CAPACIDADE. AF_07/2024</t>
  </si>
  <si>
    <t>EXECUÇÃO DE REVESTIMENTO DE CONCRETO PROJETADO COM ESPESSURA DE 10 CM, ARMADO COM TELA, INCLINAÇÃO DE 90°, APLICAÇÃO CONTÍNUA, UTILIZANDO EQUIPAMENTO DE PROJEÇÃO COM 6 M³/H DE CAPACIDADE. AF_07/2024</t>
  </si>
  <si>
    <t>EXECUÇÃO DE REVESTIMENTO DE CONCRETO PROJETADO COM ESPESSURA DE 7 CM, ARMADO COM TELA, INCLINAÇÃO MENOR QUE 90°, APLICAÇÃO CONTÍNUA, UTILIZANDO EQUIPAMENTO DE PROJEÇÃO COM 3 M³/H DE CAPACIDADE. AF_07/2024</t>
  </si>
  <si>
    <t>EXECUÇÃO DE REVESTIMENTO DE CONCRETO PROJETADO COM ESPESSURA DE 10 CM, ARMADO COM TELA, INCLINAÇÃO MENOR QUE 90°, APLICAÇÃO CONTÍNUA, UTILIZANDO EQUIPAMENTO DE PROJEÇÃO COM 3 M³/H DE CAPACIDADE. AF_07/2024</t>
  </si>
  <si>
    <t>EXECUÇÃO DE REVESTIMENTO DE CONCRETO PROJETADO COM ESPESSURA DE 7 CM, ARMADO COM TELA, INCLINAÇÃO DE 90°, APLICAÇÃO CONTÍNUA, UTILIZANDO EQUIPAMENTO DE PROJEÇÃO COM 3 M³/H DE CAPACIDADE. AF_07/2024</t>
  </si>
  <si>
    <t>EXECUÇÃO DE REVESTIMENTO DE CONCRETO PROJETADO COM ESPESSURA DE 10 CM, ARMADO COM TELA, INCLINAÇÃO DE 90°, APLICAÇÃO CONTÍNUA, UTILIZANDO EQUIPAMENTO DE PROJEÇÃO COM 3 M³/H DE CAPACIDADE. AF_07/2024</t>
  </si>
  <si>
    <t>EXECUÇÃO DE REVESTIMENTO DE CONCRETO PROJETADO COM ESPESSURA DE 7 CM, ARMADO COM FIBRAS DE AÇO, INCLINAÇÃO MENOR QUE 90°, APLICAÇÃO CONTÍNUA, UTILIZANDO EQUIPAMENTO DE PROJEÇÃO COM 6 M³/H DE CAPACIDADE. AF_07/2024</t>
  </si>
  <si>
    <t>EXECUÇÃO DE REVESTIMENTO DE CONCRETO PROJETADO COM ESPESSURA DE 10 CM, ARMADO COM FIBRAS DE AÇO, INCLINAÇÃO MENOR QUE 90°, APLICAÇÃO CONTÍNUA, UTILIZANDO EQUIPAMENTO DE PROJEÇÃO COM 6 M³/H DE CAPACIDADE. AF_07/2024</t>
  </si>
  <si>
    <t>EXECUÇÃO DE REVESTIMENTO DE CONCRETO PROJETADO COM ESPESSURA DE 7 CM, ARMADO COM FIBRAS DE AÇO, INCLINAÇÃO DE 90°, APLICAÇÃO CONTÍNUA, UTILIZANDO EQUIPAMENTO DE PROJEÇÃO COM 6 M³/H DE CAPACIDADE. AF_07/2024</t>
  </si>
  <si>
    <t>EXECUÇÃO DE REVESTIMENTO DE CONCRETO PROJETADO COM ESPESSURA DE 10 CM, ARMADO COM FIBRAS DE AÇO, INCLINAÇÃO DE 90°, APLICAÇÃO CONTÍNUA, UTILIZANDO EQUIPAMENTO DE PROJEÇÃO COM 6 M³/H DE CAPACIDADE. AF_07/2024</t>
  </si>
  <si>
    <t>EXECUÇÃO DE REVESTIMENTO DE CONCRETO PROJETADO COM ESPESSURA DE 7 CM, ARMADO COM FIBRAS DE AÇO, INCLINAÇÃO MENOR QUE 90°, APLICAÇÃO CONTÍNUA, UTILIZANDO EQUIPAMENTO DE PROJEÇÃO COM 3 M³/H DE CAPACIDADE. AF_07/2024</t>
  </si>
  <si>
    <t>EXECUÇÃO DE REVESTIMENTO DE CONCRETO PROJETADO COM ESPESSURA DE 10 CM, ARMADO COM FIBRAS DE AÇO, INCLINAÇÃO MENOR QUE 90°, APLICAÇÃO CONTÍNUA, UTILIZANDO EQUIPAMENTO DE PROJEÇÃO COM 3 M³/H DE CAPACIDADE. AF_07/2024</t>
  </si>
  <si>
    <t>EXECUÇÃO DE REVESTIMENTO DE CONCRETO PROJETADO COM ESPESSURA DE 7 CM, ARMADO COM FIBRAS DE AÇO, INCLINAÇÃO DE 90°, APLICAÇÃO CONTÍNUA, UTILIZANDO EQUIPAMENTO DE PROJEÇÃO COM 3 M³/H DE CAPACIDADE. AF_07/2024</t>
  </si>
  <si>
    <t>EXECUÇÃO DE REVESTIMENTO DE CONCRETO PROJETADO COM ESPESSURA DE 10 CM, ARMADO COM FIBRAS DE AÇO, INCLINAÇÃO DE 90°, APLICAÇÃO CONTÍNUA, UTILIZANDO EQUIPAMENTO DE PROJEÇÃO COM 3 M³/H DE CAPACIDADE. AF_07/2024</t>
  </si>
  <si>
    <t>EXECUÇÃO DE REVESTIMENTO DE CONCRETO PROJETADO COM ESPESSURA DE 7 CM, ARMADO COM TELA, INCLINAÇÃO MENOR QUE 90°, APLICAÇÃO DESCONTÍNUA, UTILIZANDO EQUIPAMENTO DE PROJEÇÃO COM 6 M³/H DE CAPACIDADE. AF_07/2024</t>
  </si>
  <si>
    <t>EXECUÇÃO DE REVESTIMENTO DE CONCRETO PROJETADO COM ESPESSURA DE 10 CM, ARMADO COM TELA, INCLINAÇÃO MENOR QUE 90°, APLICAÇÃO DESCONTÍNUA, UTILIZANDO EQUIPAMENTO DE PROJEÇÃO COM 6 M³/H DE CAPACIDADE. AF_07/2024</t>
  </si>
  <si>
    <t>EXECUÇÃO DE REVESTIMENTO DE CONCRETO PROJETADO COM ESPESSURA DE 7 CM, ARMADO COM TELA, INCLINAÇÃO DE 90°, APLICAÇÃO DESCONTÍNUA, UTILIZANDO EQUIPAMENTO DE PROJEÇÃO COM 6 M³/H DE CAPACIDADE. AF_07/2024</t>
  </si>
  <si>
    <t>EXECUÇÃO DE REVESTIMENTO DE CONCRETO PROJETADO COM ESPESSURA DE 10 CM, ARMADO COM TELA, INCLINAÇÃO DE 90°, APLICAÇÃO DESCONTÍNUA, UTILIZANDO EQUIPAMENTO DE PROJEÇÃO COM 6 M³/H DE CAPACIDADE. AF_07/2024</t>
  </si>
  <si>
    <t>EXECUÇÃO DE REVESTIMENTO DE CONCRETO PROJETADO COM ESPESSURA DE 7 CM, ARMADO COM TELA, INCLINAÇÃO MENOR QUE 90°, APLICAÇÃO DESCONTÍNUA, UTILIZANDO EQUIPAMENTO DE PROJEÇÃO COM 3 M³/H DE CAPACIDADE. AF_07/2024</t>
  </si>
  <si>
    <t>EXECUÇÃO DE REVESTIMENTO DE CONCRETO PROJETADO COM ESPESSURA DE 10 CM, ARMADO COM TELA, INCLINAÇÃO MENOR QUE 90°, APLICAÇÃO DESCONTÍNUA, UTILIZANDO EQUIPAMENTO DE PROJEÇÃO COM 3 M³/H DE CAPACIDADE. AF_07/2024</t>
  </si>
  <si>
    <t>EXECUÇÃO DE REVESTIMENTO DE CONCRETO PROJETADO COM ESPESSURA DE 7 CM, ARMADO COM TELA, INCLINAÇÃO DE 90°, APLICAÇÃO DESCONTÍNUA, UTILIZANDO EQUIPAMENTO DE PROJEÇÃO COM 3 M³/H DE CAPACIDADE. AF_07/2024</t>
  </si>
  <si>
    <t>EXECUÇÃO DE REVESTIMENTO DE CONCRETO PROJETADO COM ESPESSURA DE 10 CM, ARMADO COM TELA, INCLINAÇÃO DE 90°, APLICAÇÃO DESCONTÍNUA, UTILIZANDO EQUIPAMENTO DE PROJEÇÃO COM 3 M³/H DE CAPACIDADE. AF_07/2024</t>
  </si>
  <si>
    <t>EXECUÇÃO DE REVESTIMENTO DE CONCRETO PROJETADO COM ESPESSURA DE 7 CM, ARMADO COM FIBRAS DE AÇO, INCLINAÇÃO MENOR QUE 90°, APLICAÇÃO DESCONTÍNUA, UTILIZANDO EQUIPAMENTO DE PROJEÇÃO COM 6 M³/H DE CAPACIDADE. AF_07/2024</t>
  </si>
  <si>
    <t>EXECUÇÃO DE REVESTIMENTO DE CONCRETO PROJETADO COM ESPESSURA DE 10 CM, ARMADO COM FIBRAS DE AÇO, INCLINAÇÃO MENOR QUE 90°, APLICAÇÃO DESCONTÍNUA, UTILIZANDO EQUIPAMENTO DE PROJEÇÃO COM 6 M³/H DE CAPACIDADE. AF_07/2024</t>
  </si>
  <si>
    <t>EXECUÇÃO DE REVESTIMENTO DE CONCRETO PROJETADO COM ESPESSURA DE 7 CM, ARMADO COM FIBRAS DE AÇO, INCLINAÇÃO DE 90°, APLICAÇÃO DESCONTÍNUA, UTILIZANDO EQUIPAMENTO DE PROJEÇÃO COM 6 M³/H DE CAPACIDADE. AF_07/2024</t>
  </si>
  <si>
    <t>EXECUÇÃO DE REVESTIMENTO DE CONCRETO PROJETADO COM ESPESSURA DE 10 CM, ARMADO COM FIBRAS DE AÇO, INCLINAÇÃO DE 90°, APLICAÇÃO DESCONTÍNUA, UTILIZANDO EQUIPAMENTO DE PROJEÇÃO COM 6 M³/H DE CAPACIDADE. AF_07/2024</t>
  </si>
  <si>
    <t>EXECUÇÃO DE REVESTIMENTO DE CONCRETO PROJETADO COM ESPESSURA DE 7 CM, ARMADO COM FIBRAS DE AÇO, INCLINAÇÃO MENOR QUE 90°, APLICAÇÃO DESCONTÍNUA, UTILIZANDO EQUIPAMENTO DE PROJEÇÃO COM 3 M³/H DE CAPACIDADE. AF_07/2024</t>
  </si>
  <si>
    <t>EXECUÇÃO DE REVESTIMENTO DE CONCRETO PROJETADO COM ESPESSURA DE 10 CM, ARMADO COM FIBRAS DE AÇO, INCLINAÇÃO MENOR QUE 90°, APLICAÇÃO DESCONTÍNUA, UTILIZANDO EQUIPAMENTO DE PROJEÇÃO COM 3 M³/H DE CAPACIDADE. AF_07/2024</t>
  </si>
  <si>
    <t>EXECUÇÃO DE REVESTIMENTO DE CONCRETO PROJETADO COM ESPESSURA DE 7 CM, ARMADO COM FIBRAS DE AÇO, INCLINAÇÃO DE 90°, APLICAÇÃO DESCONTÍNUA, UTILIZANDO EQUIPAMENTO DE PROJEÇÃO COM 3 M³/H DE CAPACIDADE. AF_07/2024</t>
  </si>
  <si>
    <t>EXECUÇÃO DE REVESTIMENTO DE CONCRETO PROJETADO COM ESPESSURA DE 10 CM, ARMADO COM FIBRAS DE AÇO, INCLINAÇÃO DE 90°, APLICAÇÃO DESCONTÍNUA, UTILIZANDO EQUIPAMENTO DE PROJEÇÃO COM 3 M³/H DE CAPACIDADE. AF_07/2024</t>
  </si>
  <si>
    <t>EXECUÇÃO DE GRAMPO PARA SOLO GRAMPEADO COM COMPRIMENTO MENOR OU IGUAL A 6 M, DIÂMETRO DE 10 CM, PERFURAÇÃO COM EQUIPAMENTO MANUAL E ARMADURA COM DIÂMETRO DE 20 MM. AF_07/2024</t>
  </si>
  <si>
    <t>EXECUÇÃO DE GRAMPO PARA SOLO GRAMPEADO COM COMPRIMENTO MAIOR QUE 6 M E MENOR OU IGUAL A 10 M, DIÂMETRO DE 10 CM, PERFURAÇÃO COM EQUIPAMENTO MANUAL E ARMADURA COM DIÂMETRO DE 20 MM. AF_07/2024</t>
  </si>
  <si>
    <t>EXECUÇÃO DE GRAMPO PARA SOLO GRAMPEADO COM COMPRIMENTO MAIOR QUE 10 M, DIÂMETRO DE 10 CM, PERFURAÇÃO COM EQUIPAMENTO MANUAL E ARMADURA COM DIÂMETRO DE 20 MM. AF_07/2024</t>
  </si>
  <si>
    <t>EXECUÇÃO DE GRAMPO PARA SOLO GRAMPEADO COM COMPRIMENTO MENOR OU IGUAL A 6 M, DIÂMETRO DE 7 CM, PERFURAÇÃO COM EQUIPAMENTO MANUAL E ARMADURA COM DIÂMETRO DE 20 MM. AF_07/2024</t>
  </si>
  <si>
    <t>EXECUÇÃO DE GRAMPO PARA SOLO GRAMPEADO COM COMPRIMENTO MAIOR QUE 6 M E MENOR OU IGUAL A 10 M, DIÂMETRO DE 7 CM, PERFURAÇÃO COM EQUIPAMENTO MANUAL E ARMADURA COM DIÂMETRO DE 20 MM. AF_07/2024</t>
  </si>
  <si>
    <t>EXECUÇÃO DE GRAMPO PARA SOLO GRAMPEADO COM COMPRIMENTO MAIOR QUE 10 M, DIÂMETRO DE 7 CM, PERFURAÇÃO COM EQUIPAMENTO MANUAL E ARMADURA COM DIÂMETRO DE 20 MM. AF_07/2024</t>
  </si>
  <si>
    <t>EXECUÇÃO DE PROTEÇÃO DA CABEÇA DO TIRANTE COM USO DE FÔRMAS METÁLICAS, 50 UTILIZAÇÕES, E CONCRETO FCK =15 MPA. AF_11/2023</t>
  </si>
  <si>
    <t>FABRICAÇÃO, MONTAGEM E DESMONTAGEM DE FÔRMA PARA CORTINA DE CONTENÇÃO, EM CHAPA DE MADEIRA COMPENSADA PLASTIFICADA, E = 18 MM, 10 UTILIZAÇÕES. AF_11/2024</t>
  </si>
  <si>
    <t>ARMAÇÃO DE CORTINA DE CONTENÇÃO EM CONCRETO ARMADO, COM AÇO CA-50 DE 6,3 MM - MONTAGEM. AF_11/2024</t>
  </si>
  <si>
    <t>ARMAÇÃO DE CORTINA DE CONTENÇÃO EM CONCRETO ARMADO, COM AÇO CA-50 DE 8 MM - MONTAGEM. AF_11/2024</t>
  </si>
  <si>
    <t>ARMAÇÃO DE CORTINA DE CONTENÇÃO EM CONCRETO ARMADO, COM AÇO CA-50 DE 10 MM - MONTAGEM. AF_11/2024</t>
  </si>
  <si>
    <t>ARMAÇÃO DE CORTINA DE CONTENÇÃO EM CONCRETO ARMADO, COM AÇO CA-50 DE 12,5 MM - MONTAGEM. AF_11/2024</t>
  </si>
  <si>
    <t>ARMAÇÃO DE CORTINA DE CONTENÇÃO EM CONCRETO ARMADO, COM AÇO CA-50 DE 16 MM - MONTAGEM. AF_11/2024</t>
  </si>
  <si>
    <t>ARMAÇÃO DE CORTINA DE CONTENÇÃO EM CONCRETO ARMADO, COM AÇO CA-50 DE 20 MM - MONTAGEM. AF_11/2024</t>
  </si>
  <si>
    <t>ARMAÇÃO DE CORTINA DE CONTENÇÃO EM CONCRETO ARMADO, COM AÇO CA-50 DE 25 MM - MONTAGEM. AF_11/2024</t>
  </si>
  <si>
    <t>CONCRETAGEM DE CORTINA DE CONTENÇÃO, ATRAVÉS DE BOMBA - LANÇAMENTO, ADENSAMENTO E ACABAMENTO. AF_11/2024</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</si>
  <si>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</si>
  <si>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</si>
  <si>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</si>
  <si>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</si>
  <si>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</si>
  <si>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</si>
  <si>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</si>
  <si>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</si>
  <si>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</si>
  <si>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</si>
  <si>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</si>
  <si>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</si>
  <si>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</si>
  <si>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</si>
  <si>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</si>
  <si>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PAREDE DIAFRAGMA COM COROA DIAMANTADA DE DIÂMETRO DE 102 MM.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</si>
  <si>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</si>
  <si>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</si>
  <si>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</si>
  <si>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</si>
  <si>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</si>
  <si>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</si>
  <si>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</si>
  <si>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</si>
  <si>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</si>
  <si>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</si>
  <si>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</si>
  <si>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</si>
  <si>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</si>
  <si>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</si>
  <si>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</si>
  <si>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</si>
  <si>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</si>
  <si>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</si>
  <si>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</si>
  <si>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</si>
  <si>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</si>
  <si>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</si>
  <si>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</si>
  <si>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</si>
  <si>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</si>
  <si>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</si>
  <si>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</si>
  <si>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</si>
  <si>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</si>
  <si>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</si>
  <si>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</si>
  <si>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</si>
  <si>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</si>
  <si>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</si>
  <si>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</si>
  <si>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</si>
  <si>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</si>
  <si>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</si>
  <si>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</si>
  <si>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</si>
  <si>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</si>
  <si>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</si>
  <si>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</si>
  <si>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</si>
  <si>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</si>
  <si>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</si>
  <si>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</si>
  <si>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</si>
  <si>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</si>
  <si>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JANELA DE MADEIRA (CEDRINHO/ANGELIM OU EQUIV.) DE ABRIR COM 4 FOLHAS (2 VENEZIANAS E 2 GUILHOTINAS), COM BATENTE, ALIZAR E FERRAGENS, EXCLUSIVE VIDROS, ACABAMENTO E CONTRAMARCO, FIXAÇÃO C/ PARAFUSO E ESPUMA - FORNECIMENTO E INSTALAÇÃO. AF_11/2024</t>
  </si>
  <si>
    <t>JANELA DE MADEIRA (PINUS/EUCALIPTO OU EQUIV.) DE ABRIR COM 4 FOLHAS (2 VENEZIANAS E 2 GUILHOTINAS), COM BATENTE, ALIZAR E FERRAGENS, EXCLUSIVE VIDROS, ACABAMENTO E CONTRAMARCO, FIXAÇÃO C/ PARAFUSO E ESPUMA - FORNECIMENTO E INSTALAÇÃO. AF_11/2024</t>
  </si>
  <si>
    <t>JANELA DE MADEIRA (IMBUIA/CEDRO OU EQUIV.) DE ABRIR COM 4 FOLHAS (2 VENEZIANAS E 2 GUILHOTINAS), COM BATENTE, ALIZAR E FERRAGENS, EXCLUSIVE VIDROS, ACABAMENTO E CONTRAMARCO, FIXAÇÃO C/ PARAFUSO E ESPUMA - FORNECIMENTO E INSTALAÇÃO. AF_11/2024</t>
  </si>
  <si>
    <t>JANELA DE MADEIRA (CEDRINHO/ANGELIM OU EQUIV.) TIPO MAXIM-AR, PARA VIDRO, COM BATENTE, ALIZAR E FERRAGENS, EXCLUSIVE VIDRO, ACABAMENTO E CONTRAMARCO, FIXAÇÃO C/ PARAFUSO E ESPUMA - FORNECIMENTO E INSTALAÇÃO. AF_11/2024</t>
  </si>
  <si>
    <t>JANELA DE MADEIRA (PINUS/EUCALIPTO OU EQUIV.) TIPO BASCULANTE COM 2 FOLHAS PARA VIDRO, COM BATENTE, ALIZAR E FERRAGENS, EXCLUSIVE VIDROS, ACABAMENTO E CONTRAMARCO, FIXAÇÃO C/ PARAFUSO E ESPUMA - FORNECIMENTO E INSTALAÇÃO. AF_11/2024</t>
  </si>
  <si>
    <t>JANELA DE MADEIRA (CEDRINHO/ANGELIM OU EQUIV.) DE CORRER COM 6 FOLHAS (4 VENEZ. FIXAS E 2 DE CORRER), COM BATENTE, ALIZAR E FERRAGENS, EXCLUSIVE VIDROS, ACABAMENTO E CONTRAMARCO, FIXAÇÃO C/ PARAFUSO E ESPUMA - FORNECIMENTO E INSTALAÇÃO. AF_11/2024</t>
  </si>
  <si>
    <t>JANELA DE MADEIRA (IMBUIA/CEDRO OU EQUIV) DE CORRER COM 6 FOLHAS (4 VENEZ. FIXAS E 2 DE CORRER), COM BATENTE, ALIZAR E FERRAGENS, EXCLUSIVE VIDROS, ACABAMENTO E CONTRAMARCO, FIXAÇÃO C/ PARAFUSO E ESPUMA - FORNECIMENTO E INSTALAÇÃO. AF_11/2024</t>
  </si>
  <si>
    <t>JANELA DE MADEIRA (PINUS/EUCALIPTO OU EQUIV.) DE CORRER COM 6 FOLHAS (4 VENEZ. FIXAS E 2 DE CORRER), COM BATENTE, ALIZAR E FERRAGENS, EXCLUSIVE VIDROS, ACABAMENTO E CONTRAMARCO, FIXAÇÃO C/ PARAFUSO E ESPUMA - FORNECIMENTO E INSTALAÇÃO. AF_11/2024</t>
  </si>
  <si>
    <t>JANELA DE AÇO TIPO BASCULANTE PARA VIDROS, COM BATENTE, FERRAGENS E PINTURA ANTICORROSIVA, EXCLUSIVE VIDROS, ACABAMENTO, ALIZAR E CONTRAMARCO, FIXAÇÃO COM ARGAMASSA. FORNECIMENTO E INSTALAÇÃO. AF_11/2024</t>
  </si>
  <si>
    <t>JANELA DE AÇO DE CORRER COM 4 FOLHAS PARA VIDRO, COM BATENTE, FERRAGENS E PINTURA ANTICORROSIVA, EXCLUSIVE VIDROS, ALIZAR E CONTRAMARCO, FIXAÇÃO COM ARGAMASSA. FORNECIMENTO E INSTALAÇÃO. AF_11/2024</t>
  </si>
  <si>
    <t>CONTRAMARCO DE AÇO, FIXAÇÃO COM ARGAMASSA - FORNECIMENTO E INSTALAÇÃO. AF_11/2024</t>
  </si>
  <si>
    <t>CONTRAMARCO DE AÇO, FIXAÇÃO COM PARAFUSO - FORNECIMENTO E INSTALAÇÃO. AF_11/2024</t>
  </si>
  <si>
    <t>JANELA DE AÇO GALVANIZADO TIPO MAXIM-AR, COM BATENTE, FERRAGENS, PINTURA ANTICORROSIVA E GRADE, 1 FOLHA, EXCLUSIVE ALIZAR E CONTRAMARCO, FIXAÇÃO COM ARGAMASSA - FORNECIMENTO E INSTALAÇÃO. AF_11/2024</t>
  </si>
  <si>
    <t>GUARDA-CORPO DE AÇO GALVANIZADO DE 1,10M, MONTANTES TUBULARES DE 1.1/4" ESPAÇADOS DE 1,20M, TRAVESSA SUPERIOR DE 1.1/2", GRADIL FORMADO POR TUBOS HORIZONTAIS DE 1" E VERTICAIS DE 3/4", FIXADO COM CHUMBADOR MECÂNICO. AF_04/2019_PS</t>
  </si>
  <si>
    <t>CORRIMÃO SIMPLES, DIÂMETRO EXTERNO = 1 1/2", EM AÇO GALVANIZADO. AF_04/2019_PS</t>
  </si>
  <si>
    <t>CORRIMÃO SIMPLES, DIÂMETRO EXTERNO = 1 1/2", EM ALUMÍNIO. AF_04/2019_PS</t>
  </si>
  <si>
    <t>JANELA DE ALUMÍNIO TIPO MAXIM-AR, COM VIDROS, BATENTE E FERRAGENS, EXCLUSIVE ALIZAR, ACABAMENTO E CONTRAMARCO, FIXAÇÃO COM PARAFUSO. FORNECIMENTO E INSTALAÇÃO. AF_11/2024</t>
  </si>
  <si>
    <t>JANELA DE ALUMÍNIO DE CORRER COM 2 FOLHAS PARA VIDROS, COM VIDROS, BATENTE, ACABAMENTO COM ACETATO OU BRILHANTE E FERRAGENS, EXCLUSIVE ALIZAR E CONTRAMARCO, FIXAÇÃO COM PARAFUSO. FORNECIMENTO E INSTALAÇÃO. AF_11/2024</t>
  </si>
  <si>
    <t>JANELA DE ALUMÍNIO DE CORRER COM 3 FOLHAS (2 VENEZIANAS E 1 PARA VIDRO), COM VIDROS, BATENTE E FERRAGENS, EXCLUSIVE ACABAMENTO, ALIZAR E CONTRAMARCO, FIXAÇÃO COM PARAFUSO. FORNECIMENTO E INSTALAÇÃO. AF_11/2024</t>
  </si>
  <si>
    <t>JANELA DE ALUMÍNIO DE CORRER COM 4 FOLHAS PARA VIDROS, COM VIDROS, BATENTE E FERRAGENS, EXCLUSIVE ACABAMENTO, ALIZAR E CONTRAMARCO, FIXAÇÃO COM PARAFUSO. FORNECIMENTO E INSTALAÇÃO. AF_11/2024</t>
  </si>
  <si>
    <t>CONTRAMARCO DE ALUMÍNIO, FIXAÇÃO COM ARGAMASSA - FORNECIMENTO E INSTALAÇÃO. AF_11/2024</t>
  </si>
  <si>
    <t>CONTRAMARCO DE ALUMÍNIO, FIXAÇÃO COM PARAFUSO - FORNECIMENTO E INSTALAÇÃO. AF_11/2024</t>
  </si>
  <si>
    <t>JANELA FIXA DE ALUMÍNIO PARA VIDRO, COM VIDRO, BATENTE E FERRAGENS, EXCLUSIVE ACABAMENTO, ALIZAR E CONTRAMARCO, FIXAÇÃO COM PARAFUSO - FORNECIMENTO E INSTALAÇÃO. AF_11/2024</t>
  </si>
  <si>
    <t>GUARNIÇÃO DE ALUMÍNIO - FORNECIMENTO E INSTALAÇÃO. AF_11/2024</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</si>
  <si>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</si>
  <si>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</si>
  <si>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</si>
  <si>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</si>
  <si>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</si>
  <si>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</si>
  <si>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</si>
  <si>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</si>
  <si>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</si>
  <si>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</si>
  <si>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</si>
  <si>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</si>
  <si>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</si>
  <si>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</si>
  <si>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</si>
  <si>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</si>
  <si>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USINADO E LANÇADO COM BOMBA OU DIRETAMENTE DO CAMINHÃO (EXCLUSIVE BOMBEAMENTO). AF_05/2020</t>
  </si>
  <si>
    <t>ARRASAMENTO MECÂNICO DE ESTACA METÁLICA, PERFIL LAMINADO TIPO  I  FAMÍLIA 250. AF_05/2021</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</si>
  <si>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</si>
  <si>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</si>
  <si>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</si>
  <si>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</si>
  <si>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</si>
  <si>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</si>
  <si>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</si>
  <si>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</si>
  <si>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</si>
  <si>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</si>
  <si>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30CM, ESCAVAÇÃO MANUAL COM TRADO CONCHA, INTEIRAMENTE ARMADA. AF_05/2020_PA</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</si>
  <si>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</si>
  <si>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</si>
  <si>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</si>
  <si>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</si>
  <si>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</si>
  <si>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</si>
  <si>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</si>
  <si>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</si>
  <si>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</si>
  <si>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</si>
  <si>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</si>
  <si>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</si>
  <si>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</si>
  <si>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MONTAGEM E DESMONTAGEM DE FÔRMA DE VIGA, ESCORAMENTO METÁLICO, PÉ-DIREITO DUPLO, EM CHAPA DE MADEIRA RESINADA, 6 UTILIZAÇÕES. AF_09/2020</t>
  </si>
  <si>
    <t>FABRICAÇÃO DE FÔRMA PARA PILARES CIRCULARES, EM CHAPA DE MADEIRA COMPENSADA RESINADA, PÉ-DIREITO SIMPLES. AF_05/2024</t>
  </si>
  <si>
    <t>MONTAGEM E DESMONTAGEM DE FÔRMA DE PILARES CIRCULARES, PÉ-DIREITO SIMPLES, EM MADEIRA, 2 UTILIZAÇÕES. AF_05/2024</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</si>
  <si>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</si>
  <si>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</si>
  <si>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</si>
  <si>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</si>
  <si>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</si>
  <si>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</si>
  <si>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</si>
  <si>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</si>
  <si>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</si>
  <si>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</si>
  <si>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</si>
  <si>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</si>
  <si>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</si>
  <si>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</si>
  <si>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</si>
  <si>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</si>
  <si>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</si>
  <si>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</si>
  <si>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</si>
  <si>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</si>
  <si>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</si>
  <si>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</si>
  <si>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</si>
  <si>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FABRICAÇÃO DE FÔRMA PARA ESCADA DUPLA COM 2 LANCES EM X E LAJE PLANA, EM MADEIRA SERRADA, E=25 MM. AF_11/2020</t>
  </si>
  <si>
    <t>FABRICAÇÃO DE FÔRMA PARA ESCADA DUPLA COM 2 LANCES EM X E LAJE CASCATA, EM MADEIRA SERRADA, E=25 MM. AF_11/2020</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</si>
  <si>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</si>
  <si>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</si>
  <si>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</si>
  <si>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</si>
  <si>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</si>
  <si>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FABRICAÇÃO DE FÔRMA PARA PILARES CIRCULARES, EM CHAPA DE MADEIRA COMPENSADA RESINADA, PÉ-DIREITO DUPLO. AF_05/2024</t>
  </si>
  <si>
    <t>MONTAGEM E DESMONTAGEM DE FÔRMA DE PILARES CIRCULARES, PÉ-DIREITO DUPLO, EM MADEIRA, 2 UTILIZAÇÕES. AF_05/2024</t>
  </si>
  <si>
    <t>CORTE E DOBRA DE AÇO CA-50, DIÂMETRO DE 32 MM. AF_06/2022</t>
  </si>
  <si>
    <t>ARMAÇÃO DE BLOCO UTILIZANDO AÇO CA-50 DE 6,3 MM - MONTAGEM. AF_01/2024</t>
  </si>
  <si>
    <t>ARMAÇÃO DE BLOCO UTILIZANDO AÇO CA-50 DE 8 MM - MONTAGEM. AF_01/2024</t>
  </si>
  <si>
    <t>ARMAÇÃO DE BLOCO UTILIZANDO AÇO CA-50 DE 10 MM - MONTAGEM. AF_01/2024</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</si>
  <si>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</si>
  <si>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</si>
  <si>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</si>
  <si>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</si>
  <si>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</si>
  <si>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</si>
  <si>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</si>
  <si>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</si>
  <si>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</si>
  <si>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</si>
  <si>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</si>
  <si>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CONCRETAGEM DE EDIFICAÇÕES (PAREDES E LAJES) FEITAS COM SISTEMA DE FÔRMAS MANUSEÁVEIS, COM CONCRETO USINADO AUTOADENSÁVEL FCK 25 MPA - LANÇAMENTO E ACABAMENTO. AF_09/2024</t>
  </si>
  <si>
    <t>CONCRETAGEM DE LAJES EM EDIFICAÇÕES UNIFAMILIARES FEITAS COM SISTEMA DE FÔRMAS MANUSEÁVEIS, COM CONCRETO USINADO BOMBEÁVEL FCK 25 MPA - LANÇAMENTO, ADENSAMENTO E ACABAMENTO. AF_09/2024</t>
  </si>
  <si>
    <t>CONCRETAGEM DE PAREDES EM EDIFICAÇÕES UNIFAMILIARES FEITAS COM SISTEMA DE FÔRMAS MANUSEÁVEIS, COM CONCRETO USINADO BOMBEÁVEL FCK 25 MPA - LANÇAMENTO, ADENSAMENTO E ACABAMENTO. AF_09/2024</t>
  </si>
  <si>
    <t>CONCRETAGEM DE PLATIBANDA EM EDIFICAÇÕES UNIFAMILIARES FEITAS COM SISTEMA DE FÔRMAS MANUSEÁVEIS, COM CONCRETO USINADO BOMBEÁVEL FCK 25 MPA - LANÇAMENTO, ADENSAMENTO E ACABAMENTO. AF_09/2024</t>
  </si>
  <si>
    <t>CONCRETAGEM DE LAJES EM EDIFICAÇÕES MULTIFAMILIARES FEITAS COM SISTEMA DE FÔRMAS MANUSEÁVEIS, COM CONCRETO USINADO BOMBEÁVEL FCK 25 MPA - LANÇAMENTO, ADENSAMENTO E ACABAMENTO. AF_09/2024</t>
  </si>
  <si>
    <t>CONCRETAGEM DE PAREDES EM EDIFICAÇÕES MULTIFAMILIARES FEITAS COM SISTEMA DE FÔRMAS MANUSEÁVEIS, COM CONCRETO USINADO BOMBEÁVEL FCK 25 MPA - LANÇAMENTO, ADENSAMENTO E ACABAMENTO. AF_09/2024</t>
  </si>
  <si>
    <t>CONCRETAGEM DE PLATIBANDA EM EDIFICAÇÕES MULTIFAMILIARES FEITAS COM SISTEMA DE FÔRMAS MANUSEÁVEIS, COM CONCRETO USINADO BOMBEÁVEL FCK 25 MPA - LANÇAMENTO, ADENSAMENTO E ACABAMENTO. AF_09/2024</t>
  </si>
  <si>
    <t>CONCRETAGEM DE PLATIBANDA EM EDIFICAÇÕES UNIFAMILIARES FEITAS COM SISTEMA DE FÔRMAS MANUSEÁVEIS, COM CONCRETO USINADO AUTOADENSÁVEL FCK 25 MPA - LANÇAMENTO E ACABAMENTO. AF_09/2024</t>
  </si>
  <si>
    <t>CONCRETAGEM DE PLATIBANDA EM EDIFICAÇÕES MULTIFAMILIARES FEITAS COM SISTEMA DE FÔRMAS MANUSEÁVEIS, COM CONCRETO USINADO AUTOADENSÁVEL FCK 25 MPA - LANÇAMENTO E ACABAMENTO. AF_09/2024</t>
  </si>
  <si>
    <t>CONCRETAGEM DE EDIFICAÇÕES (PAREDES E LAJES) FEITAS COM SISTEMA DE FÔRMAS MANUSEÁVEIS, COM CONCRETO USINADO BOMBEÁVEL FCK 25 MPA - LANÇAMENTO, ADENSAMENTO E ACABAMENTO. AF_09/2024</t>
  </si>
  <si>
    <t>CONCRETAGEM DE ESCADAS EM EDIFICAÇÕES MULTIFAMILIARES FEITAS COM SISTEMA DE FÔRMAS MANUSEÁVEIS COM CONCRETO USINADO BOMBEÁVEL, FCK 25 MPA - LANÇAMENTO, ADENSAMENTO E ACABAMENTO. AF_09/2024</t>
  </si>
  <si>
    <t>CONCRETAGEM DE ESCADAS EM EDIFICAÇÕES MULTIFAMILIARES FEITAS COM SISTEMA DE FÔRMAS MANUSEÁVEIS COM CONCRETO USINADO AUTOADENSÁVEL, FCK 25 MPA - LANÇAMENTO E ACABAMENTO. AF_09/2024</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</si>
  <si>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</si>
  <si>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</si>
  <si>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</si>
  <si>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</si>
  <si>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</si>
  <si>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</si>
  <si>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</si>
  <si>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</si>
  <si>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</si>
  <si>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</si>
  <si>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</si>
  <si>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</si>
  <si>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</si>
  <si>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</si>
  <si>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VERGA PRÉ-MOLDADA COM ATÉ 1,5 M DE VÃO, ESPESSURA DE *20* CM. AF_03/2024</t>
  </si>
  <si>
    <t>VERGA MOLDADA IN LOCO EM CONCRETO, ESPESSURA DE *20* CM. AF_03/2024</t>
  </si>
  <si>
    <t>VERGA MOLDADA IN LOCO COM UTILIZAÇÃO DE BLOCOS CANALETA, ESPESSURA DE *20* CM. AF_03/2024</t>
  </si>
  <si>
    <t>CONTRAVERGA PRÉ-MOLDADA, ESPESSURA DE *20* CM. AF_03/2024</t>
  </si>
  <si>
    <t>CONTRAVERGA MOLDADA IN LOCO EM CONCRETO, ESPESSURA DE *20* CM. AF_03/2024</t>
  </si>
  <si>
    <t>CONTRAVERGA MOLDADA IN LOCO COM UTILIZAÇÃO DE BLOCOS CANALETA, ESPESSURA DE *20* CM. AF_03/2024</t>
  </si>
  <si>
    <t>FIXAÇÃO (ENCUNHAMENTO) DE ALVENARIA DE VEDAÇÃO COM ARGAMASSA APLICADA COM BISNAGA. AF_03/2024</t>
  </si>
  <si>
    <t>FIXAÇÃO (ENCUNHAMENTO) DE ALVENARIA DE VEDAÇÃO COM TIJOLO MACIÇO. AF_03/2024</t>
  </si>
  <si>
    <t>FIXAÇÃO (ENCUNHAMENTO) DE ALVENARIA DE VEDAÇÃO COM ESPUMA DE POLIURETANO EXPANSIVA. AF_03/2024</t>
  </si>
  <si>
    <t>CINTA DE AMARRAÇÃO DE ALVENARIA MOLDADA IN LOCO COM UTILIZAÇÃO DE BLOCOS CANALETA, ESPESSURA DE *20* CM. AF_03/2024</t>
  </si>
  <si>
    <t>VERGA PRÉ-MOLDADA COM ATÉ 1,5 M DE VÃO, ESPESSURA DE *15* CM. AF_03/2024</t>
  </si>
  <si>
    <t>VERGA PRÉ-MOLDADA COM ATÉ 1,5 M DE VÃO, ESPESSURA DE *10* CM. AF_03/2024</t>
  </si>
  <si>
    <t>VERGA MOLDADA IN LOCO EM CONCRETO, ESPESSURA DE *15* CM. AF_03/2024</t>
  </si>
  <si>
    <t>VERGA MOLDADA IN LOCO EM CONCRETO, ESPESSURA DE *10* CM. AF_03/2024</t>
  </si>
  <si>
    <t>VERGA MOLDADA IN LOCO COM UTILIZAÇÃO DE BLOCOS CANALETA, ESPESSURA DE *15* CM. AF_03/2024</t>
  </si>
  <si>
    <t>VERGA MOLDADA IN LOCO COM UTILIZAÇÃO DE BLOCOS CANALETA, ESPESSURA DE *10* CM. AF_03/2024</t>
  </si>
  <si>
    <t>CONTRAVERGA PRÉ-MOLDADA, ESPESSURA DE *15* CM. AF_03/2024</t>
  </si>
  <si>
    <t>CONTRAVERGA PRÉ-MOLDADA, ESPESSURA DE *10* CM. AF_03/2024</t>
  </si>
  <si>
    <t>CONTRAVERGA MOLDADA IN LOCO EM CONCRETO, ESPESSURA DE *15* CM. AF_03/2024</t>
  </si>
  <si>
    <t>CONTRAVERGA MOLDADA IN LOCO EM CONCRETO, ESPESSURA DE *10* CM. AF_03/2024</t>
  </si>
  <si>
    <t>CONTRAVERGA MOLDADA IN LOCO COM UTILIZAÇÃO DE BLOCOS CANALETA, ESPESSURA DE *15* CM. AF_03/2024</t>
  </si>
  <si>
    <t>CONTRAVERGA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</si>
  <si>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</si>
  <si>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*10* CM. AF_03/2024</t>
  </si>
  <si>
    <t>VERGA PRÉ-FABRICADA COM ATÉ 1,5 M DE VÃO, ESPESSURA DE *20* CM. AF_03/2024</t>
  </si>
  <si>
    <t>VERGA PRÉ-FABRICADA COM ATÉ 1,5 M DE VÃO, ESPESSURA DE *15* CM. AF_03/2024</t>
  </si>
  <si>
    <t>VERGA PRÉ-FABRICADA COM ATÉ 1,5 M DE VÃO, ESPESSURA DE *10* CM. AF_03/2024</t>
  </si>
  <si>
    <t>CONTRAVERGA PRÉ-FABRICADA, ESPESSURA DE *20* CM. AF_03/2024</t>
  </si>
  <si>
    <t>CONTRAVERGA PRÉ-FABRICADA, ESPESSURA DE *15* CM. AF_03/2024</t>
  </si>
  <si>
    <t>CONTRAVERGA PRÉ-FABRICADA, ESPESSURA DE *10* CM. AF_03/2024</t>
  </si>
  <si>
    <t>PEÇA RETANGULAR PRÉ-MOLDADA, VOLUME DE CONCRETO DE ATÉ 10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</si>
  <si>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</si>
  <si>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</si>
  <si>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ACIMA DE 100 LITROS, TAXA DE AÇO APROXIMADA DE 30KG/M³. AF_03/2024</t>
  </si>
  <si>
    <t>PEÇA RETANGULAR PRÉ-MOLDADA, VOLUME DE CONCRETO DE 30 A 70 LITROS, TAXA DE AÇO APROXIMADA DE 70KG/M³. AF_03/2024</t>
  </si>
  <si>
    <t>PEÇA CIRCULAR PRÉ-MOLDADA, VOLUME DE CONCRETO DE 10 A 30 LITROS, TAXA DE FIBRA DE POLIPROPILENO APROXIMADA DE 6 KG/M³. AF_03/2024_PS</t>
  </si>
  <si>
    <t>PEÇA CIRCULAR PRÉ-MOLDADA, VOLUME DE CONCRETO DE 30 A 100 LITROS, TAXA DE AÇO APROXIMADA DE 30KG/M³. AF_03/2024</t>
  </si>
  <si>
    <t>PEÇA CIRCULAR PRÉ-MOLDADA, VOLUME DE CONCRETO ACIMA DE 100 LITROS, TAXA DE AÇO APROXIMADA DE 30KG/M³. AF_03/2024</t>
  </si>
  <si>
    <t>CONTENÇÃO EM CORTINA COM ESTACAS SECANTES COM 40 CM DE DIÂMETRO E PROFUNDIDADE MENOR OU IGUAL A 10 M. AF_06/2018</t>
  </si>
  <si>
    <t>CONTENÇÃO EM CORTINA COM ESTACAS SECANTES COM 40 CM DE DIÂMETRO E PROFUNDIDADE MAIOR QUE 10 M E MENOR OU IGUAL A 15 M. AF_06/2018</t>
  </si>
  <si>
    <t>CONTENÇÃO EM CORTINA COM ESTACAS SECANTES COM 40 CM DE DIÂMETRO E PROFUNDIDADE MAIOR QUE 15 M. AF_06/2018</t>
  </si>
  <si>
    <t>CONTENÇÃO EM CORTINA COM ESTACAS SECANTES COM 50 CM DE DIÂMETRO E PROFUNDIDADE MENOR OU IGUAL A 10 M. AF_06/2018</t>
  </si>
  <si>
    <t>CONTENÇÃO EM CORTINA COM ESTACAS SECANTES COM 50 CM DE DIÂMETRO E PROFUNDIDADE MAIOR QUE 15 M. AF_06/2018</t>
  </si>
  <si>
    <t>VIGA METÁLICA EM PERFIL LAMINADO OU SOLDADO EM AÇO ESTRUTURAL, COM CONEXÕES SOLDADAS, INCLUSOS MÃO DE OBRA, TRANSPORTE E IÇAMENTO UTILIZANDO GUINDASTE - FORNECIMENTO E INSTALAÇÃO. AF_01/2020_PA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</si>
  <si>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</si>
  <si>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</si>
  <si>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SOLDADAS, INCLUSOS MÃO DE OBRA, TRANSPORTE E IÇAMENTO UTILIZANDO GRUA, PARA EDIFÍCIOS DE 6 A 10 PAVIMENTOS - FORNECIMENTO E INSTALAÇÃO. AF_01/2020_PA</t>
  </si>
  <si>
    <t>ARMAÇÃO DE DESCIDA D'ÁGUA UTILIZANDO AÇO CA-60 DE 5 MM - MONTAGEM.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</si>
  <si>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</si>
  <si>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</si>
  <si>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VIGA DE MADEIRA SERRADA, PINUS OU EQUIVALENTE DA REGIÃO, SEÇÃO RETANGULAR 7,5 X 10 CM. AF_03/2024</t>
  </si>
  <si>
    <t>PILAR DE MADEIRA ROLIÇA, EUCALIPTO OU EQUIVALENTE DA REGIÃO, FIXADO COM VERGALHÃO, DIÂMETRO DE 12 A 15 CM, APOIO ARTICULADO, COMPRIMENTO DE 3 M. AF_03/2024</t>
  </si>
  <si>
    <t>VIGA DE MADEIRA SERRADA, PINUS OU EQUIVALENTE DA REGIÃO, SEÇÃO RETANGULAR 7,5 X 15 CM. AF_03/2024</t>
  </si>
  <si>
    <t>PILAR DE MADEIRA ROLIÇA, EUCALIPTO OU EQUIVALENTE DA REGIÃO, FIXADO COM VERGALHÃO, DIÂMETRO DE 12 A 15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</si>
  <si>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</si>
  <si>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</si>
  <si>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</si>
  <si>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</si>
  <si>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</si>
  <si>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</si>
  <si>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</si>
  <si>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</si>
  <si>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</si>
  <si>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</si>
  <si>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</si>
  <si>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</si>
  <si>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</si>
  <si>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</si>
  <si>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</si>
  <si>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8 X 16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</si>
  <si>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</si>
  <si>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</si>
  <si>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</si>
  <si>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APARELHADA, SEÇÃO RETANGULAR 8 X 30 CM. AF_03/2024</t>
  </si>
  <si>
    <t>PISO DE MADEIRA, SOBRE VIGOTAS DE MADEIRA SEÇÃO 7,5 X 15 CM. AF_03/2024</t>
  </si>
  <si>
    <t>VIGA DE MADEIRA SERRADA, MAÇARANDUBA OU EQUIVALENTE DA REGIÃO, APARELHADA, SEÇÃO RETANGULAR 7,5 X 23 CM. AF_03/2024</t>
  </si>
  <si>
    <t>VIGA DE MADEIRA SERRADA, MAÇARANDUBA OU EQUIVALENTE DA REGIÃO, NÃO APARELHADA, SEÇÃO RETANGULAR 7,5 X 23 CM. AF_03/2024</t>
  </si>
  <si>
    <t>VIGA DE MADEIRA SERRADA, MAÇARANDUBA OU EQUIVALENTE DA REGIÃO, NÃO APARELHADA, SEÇÃO RETANGULAR 8 X 30 CM.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</si>
  <si>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</si>
  <si>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</si>
  <si>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</si>
  <si>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</si>
  <si>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</si>
  <si>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</si>
  <si>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IMPERMEABILIZAÇÃO DE SUPERFÍCIE COM ARGAMASSA DE CIMENTO E AREIA, COM ADITIVO IMPERMEABILIZANTE, E = 1,5CM. AF_09/2023</t>
  </si>
  <si>
    <t>IMPERMEABILIZAÇÃO DE SUPERFÍCIE COM ARGAMASSA POLIMÉRICA / MEMBRANA ACRÍLICA, 3 DEMÃOS. AF_09/2023</t>
  </si>
  <si>
    <t>IMPERMEABILIZAÇÃO DE SUPERFÍCIE COM ARGAMASSA POLIMÉRICA / MEMBRANA ACRÍLICA, 4 DEMÃOS, REFORÇADA COM VÉU DE POLIÉSTER (MAV).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</si>
  <si>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</si>
  <si>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</si>
  <si>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</si>
  <si>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</si>
  <si>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</si>
  <si>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</si>
  <si>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</si>
  <si>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</si>
  <si>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</si>
  <si>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</si>
  <si>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</si>
  <si>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</si>
  <si>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</si>
  <si>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</si>
  <si>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</si>
  <si>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</si>
  <si>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</si>
  <si>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</si>
  <si>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ELETRODUTO FLEXÍVEL CORRUGADO, PVC, DN 20 MM (1/2"), PARA CIRCUITOS TERMINAIS, INSTALADO EM FORRO - FORNECIMENTO E INSTALAÇÃO. AF_03/2023_PA</t>
  </si>
  <si>
    <t>ELETRODUTO FLEXÍVEL CORRUGADO REFORÇADO, PVC, DN 20 MM (1/2"), PARA CIRCUITOS TERMINAIS, INSTALADO EM FORRO - FORNECIMENTO E INSTALAÇÃO. AF_03/2023_PA</t>
  </si>
  <si>
    <t>ELETRODUTO FLEXÍVEL CORRUGADO, PVC, DN 25 MM (3/4"), PARA CIRCUITOS TERMINAIS, INSTALADO EM FORRO - FORNECIMENTO E INSTALAÇÃO. AF_03/2023_PA</t>
  </si>
  <si>
    <t>ELETRODUTO FLEXÍVEL CORRUGADO REFORÇADO, PVC, DN 25 MM (3/4"), PARA CIRCUITOS TERMINAIS, INSTALADO EM FORRO - FORNECIMENTO E INSTALAÇÃO. AF_03/2023_PA</t>
  </si>
  <si>
    <t>ELETRODUTO FLEXÍVEL CORRUGADO, PVC, DN 32 MM (1"), PARA CIRCUITOS TERMINAIS, INSTALADO EM FORRO - FORNECIMENTO E INSTALAÇÃO. AF_03/2023_PA</t>
  </si>
  <si>
    <t>ELETRODUTO FLEXÍVEL CORRUGADO REFORÇADO, PVC, DN 32 MM (1"), PARA CIRCUITOS TERMINAIS, INSTALADO EM FORRO - FORNECIMENTO E INSTALAÇÃO. AF_03/2023_PA</t>
  </si>
  <si>
    <t>ELETRODUTO FLEXÍVEL LISO, PEAD, DN 32 MM (1"), PARA CIRCUITOS TERMINAIS, INSTALADO EM FORRO - FORNECIMENTO E INSTALAÇÃO. AF_03/2023_PA</t>
  </si>
  <si>
    <t>ELETRODUTO FLEXÍVEL CORRUGADO, PEAD, DN 40 MM (1 1/4"), PARA CIRCUITOS TERMINAIS, INSTALADO EM FORRO - FORNECIMENTO E INSTALAÇÃO. AF_03/2023_PA</t>
  </si>
  <si>
    <t>ELETRODUTO FLEXÍVEL LISO, PEAD, DN 40 MM (1 1/4"), PARA CIRCUITOS TERMINAIS, INSTALADO EM FORRO - FORNECIMENTO E INSTALAÇÃO. AF_03/2023_PA</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</si>
  <si>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</si>
  <si>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</si>
  <si>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</si>
  <si>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</si>
  <si>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</si>
  <si>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</si>
  <si>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</si>
  <si>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</si>
  <si>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</si>
  <si>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</si>
  <si>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</si>
  <si>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</si>
  <si>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</si>
  <si>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</si>
  <si>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</si>
  <si>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</si>
  <si>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</si>
  <si>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</si>
  <si>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</si>
  <si>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</si>
  <si>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</si>
  <si>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</si>
  <si>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</si>
  <si>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</si>
  <si>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</si>
  <si>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</si>
  <si>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</si>
  <si>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ELETRODUTO RÍGIDO SOLDÁVEL, PVC, DN 20 MM (1/2"), APARENTE - FORNECIMENTO E INSTALAÇÃO. AF_10/2022_PA</t>
  </si>
  <si>
    <t>ELETRODUTO RÍGIDO SOLDÁVEL, PVC, DN 25 MM (3/4"), APARENTE - FORNECIMENTO E INSTALAÇÃO. AF_10/2022_PA</t>
  </si>
  <si>
    <t>ELETRODUTO RÍGIDO SOLDÁVEL, PVC, DN 32 MM (1"), APARENTE - FORNECIMENTO E INSTALAÇÃO. AF_10/2022_PA</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</si>
  <si>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</si>
  <si>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</si>
  <si>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</si>
  <si>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</si>
  <si>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</si>
  <si>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</si>
  <si>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</si>
  <si>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</si>
  <si>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</si>
  <si>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</si>
  <si>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</si>
  <si>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</si>
  <si>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</si>
  <si>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</si>
  <si>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</si>
  <si>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</si>
  <si>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</si>
  <si>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</si>
  <si>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</si>
  <si>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</si>
  <si>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</si>
  <si>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</si>
  <si>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</si>
  <si>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</si>
  <si>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</si>
  <si>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</si>
  <si>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</si>
  <si>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</si>
  <si>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</si>
  <si>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</si>
  <si>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</si>
  <si>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</si>
  <si>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</si>
  <si>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</si>
  <si>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</si>
  <si>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</si>
  <si>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</si>
  <si>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</si>
  <si>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</si>
  <si>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</si>
  <si>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</si>
  <si>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</si>
  <si>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</si>
  <si>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</si>
  <si>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</si>
  <si>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</si>
  <si>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</si>
  <si>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</si>
  <si>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</si>
  <si>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</si>
  <si>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</si>
  <si>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CABO DE COBRE FLEXÍVEL ISOLADO, 10 MM², ANTI-CHAMA 450/750 V, PARA DISTRIBUIÇÃO - FORNECIMENTO E INSTALAÇÃO. AF_10/2020</t>
  </si>
  <si>
    <t>CABO DE COBRE FLEXÍVEL ISOLADO, 10 MM², ANTI-CHAMA 0,6/1,0 KV, PARA DISTRIBUIÇÃO - FORNECIMENTO E INSTALAÇÃO. AF_10/2020</t>
  </si>
  <si>
    <t>CABO DE COBRE FLEXÍVEL ISOLADO, 16 MM², ANTI-CHAMA 450/750 V, PARA DISTRIBUIÇÃO - FORNECIMENTO E INSTALAÇÃO. AF_10/2020</t>
  </si>
  <si>
    <t>CABO DE COBRE FLEXÍVEL ISOLADO, 16 MM², ANTI-CHAMA 0,6/1,0 KV, PARA DISTRIBUIÇÃO - FORNECIMENTO E INSTALAÇÃO. AF_10/2020</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</si>
  <si>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</si>
  <si>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</si>
  <si>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</si>
  <si>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</si>
  <si>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</si>
  <si>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</si>
  <si>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</si>
  <si>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</si>
  <si>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</si>
  <si>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</si>
  <si>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</si>
  <si>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</si>
  <si>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</si>
  <si>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</si>
  <si>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</si>
  <si>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</si>
  <si>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CONDULETE DE PVC, TIPO X, PARA ELETRODUTO DE PVC SOLDÁVEL DN 25 MM (3/4"), APARENTE - FORNECIMENTO E INSTALAÇÃO. AF_10/2022</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</si>
  <si>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</si>
  <si>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</si>
  <si>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</si>
  <si>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</si>
  <si>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</si>
  <si>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</si>
  <si>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</si>
  <si>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</si>
  <si>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</si>
  <si>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</si>
  <si>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</si>
  <si>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</si>
  <si>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</si>
  <si>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</si>
  <si>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</si>
  <si>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</si>
  <si>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</si>
  <si>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</si>
  <si>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</si>
  <si>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</si>
  <si>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</si>
  <si>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</si>
  <si>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</si>
  <si>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</si>
  <si>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</si>
  <si>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</si>
  <si>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</si>
  <si>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</si>
  <si>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</si>
  <si>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</si>
  <si>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</si>
  <si>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</si>
  <si>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</si>
  <si>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</si>
  <si>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</si>
  <si>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</si>
  <si>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</si>
  <si>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</si>
  <si>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</si>
  <si>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</si>
  <si>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</si>
  <si>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</si>
  <si>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</si>
  <si>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</si>
  <si>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</si>
  <si>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</si>
  <si>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</si>
  <si>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</si>
  <si>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</si>
  <si>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</si>
  <si>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</si>
  <si>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</si>
  <si>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</si>
  <si>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</si>
  <si>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</si>
  <si>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</si>
  <si>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</si>
  <si>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</si>
  <si>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</si>
  <si>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</si>
  <si>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</si>
  <si>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</si>
  <si>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</si>
  <si>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</si>
  <si>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</si>
  <si>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</si>
  <si>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</si>
  <si>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</si>
  <si>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</si>
  <si>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</si>
  <si>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</si>
  <si>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</si>
  <si>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</si>
  <si>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</si>
  <si>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</si>
  <si>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</si>
  <si>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</si>
  <si>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</si>
  <si>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</si>
  <si>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</si>
  <si>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</si>
  <si>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</si>
  <si>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</si>
  <si>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</si>
  <si>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</si>
  <si>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</si>
  <si>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</si>
  <si>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</si>
  <si>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</si>
  <si>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</si>
  <si>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SENSOR DE PRESENÇA COM FOTOCÉLULA, FIXAÇÃO EM PAREDE - FORNECIMENTO E INSTALAÇÃO. AF_09/2024</t>
  </si>
  <si>
    <t>SENSOR DE PRESENÇA SEM FOTOCÉLULA, FIXAÇÃO EM PAREDE - FORNECIMENTO E INSTALAÇÃO. AF_09/2024</t>
  </si>
  <si>
    <t>SENSOR DE PRESENÇA COM FOTOCÉLULA, FIXAÇÃO EM TETO - FORNECIMENTO E INSTALAÇÃO. AF_09/2024</t>
  </si>
  <si>
    <t>SENSOR DE PRESENÇA SEM FOTOCÉLULA, FIXAÇÃO EM TETO - FORNECIMENTO E INSTALAÇÃO. AF_09/2024</t>
  </si>
  <si>
    <t>LUMINÁRIA DE EMERGÊNCIA, COM 30 LÂMPADAS LED DE 2 W, SEM REATOR - FORNECIMENTO E INSTALAÇÃO. AF_09/2024</t>
  </si>
  <si>
    <t>LÂMPADA COMPACTA DE LED 6 W, BASE E27 - FORNECIMENTO E INSTALAÇÃO. AF_09/2024</t>
  </si>
  <si>
    <t>LÂMPADA COMPACTA DE LED 10 W, BASE E27 - FORNECIMENTO E INSTALAÇÃO. AF_09/2024</t>
  </si>
  <si>
    <t>LÂMPADA TUBULAR LED DE 9/10 W, COM SOQUETE, BASE G13 - FORNECIMENTO E INSTALAÇÃO. AF_09/2024_PS</t>
  </si>
  <si>
    <t>LÂMPADA TUBULAR LED DE 18/20 W, COM SOQUETE, BASE G13 - FORNECIMENTO E INSTALAÇÃO. AF_09/2024_PS</t>
  </si>
  <si>
    <t>LUMINÁRIA TIPO PLAFON CIRCULAR, DE SOBREPOR, COM LED DE 12/13 W - FORNECIMENTO E INSTALAÇÃO. AF_09/2024</t>
  </si>
  <si>
    <t>LÂMPADA TUBULAR LED 9/10W SEM SOQUETE - FORNECIMENTO E INSTALAÇÃO. AF_09/2024</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</si>
  <si>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</si>
  <si>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</si>
  <si>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</si>
  <si>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</si>
  <si>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</si>
  <si>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</si>
  <si>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</si>
  <si>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</si>
  <si>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LUMINÁRIA ARANDELA TIPO MEIA LUA, DE SOBREPOR, COM 1 LÂMPADA LED DE 6 W, SEM REATOR - FORNECIMENTO E INSTALAÇÃO. AF_09/2024</t>
  </si>
  <si>
    <t>LUMINÁRIA ARANDELA TIPO TARTARUGA, DE SOBREPOR, COM 1 LÂMPADA LED DE 6 W, SEM REATOR - FORNECIMENTO E INSTALAÇÃO. AF_09/2024</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</si>
  <si>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</si>
  <si>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</si>
  <si>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</si>
  <si>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</si>
  <si>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</si>
  <si>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</si>
  <si>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</si>
  <si>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</si>
  <si>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</si>
  <si>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</si>
  <si>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</si>
  <si>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</si>
  <si>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</si>
  <si>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</si>
  <si>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</si>
  <si>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</si>
  <si>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</si>
  <si>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</si>
  <si>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</si>
  <si>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</si>
  <si>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</si>
  <si>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</si>
  <si>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</si>
  <si>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</si>
  <si>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</si>
  <si>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</si>
  <si>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</si>
  <si>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</si>
  <si>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</si>
  <si>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</si>
  <si>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</si>
  <si>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</si>
  <si>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</si>
  <si>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</si>
  <si>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</si>
  <si>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</si>
  <si>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</si>
  <si>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</si>
  <si>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</si>
  <si>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PINTURA ANTICORROSIVA DE DUTO METÁLICO. AF_03/2024</t>
  </si>
  <si>
    <t>AR CONDICIONADO SPLIT INVERTER, PISO TETO, 18000 BTU/H, CICLO FRIO - FORNECIMENTO E INSTALAÇÃO. AF_11/2021_PSE</t>
  </si>
  <si>
    <t>AR CONDICIONADO SPLIT ON/OFF, PISO TETO, 18.000 BTU/H, CICLO FRIO - FORNECIMENTO E INSTALAÇÃO. AF_11/2021_PSE</t>
  </si>
  <si>
    <t>AR CONDICIONADO SPLIT INVERTER, PISO TETO, 24000 BTU/H, CICLO FRIO - FORNECIMENTO E INSTALAÇÃO. AF_11/2021_PSE</t>
  </si>
  <si>
    <t>AR CONDICIONADO SPLIT ON/OFF, PISO TETO, 24.000 BTU/H, CICLO FRIO - FORNECIMENTO E INSTALAÇÃO. AF_11/2021_PSE</t>
  </si>
  <si>
    <t>AR CONDICIONADO SPLIT INVERTER, PISO TETO, 24000 BTU/H, QUENTE/FRIO - FORNECIMENTO E INSTALAÇÃO. AF_11/2021_PSE</t>
  </si>
  <si>
    <t>AR CONDICIONADO SPLIT INVERTER, PISO TETO, 36000 BTU/H, CICLO FRIO - FORNECIMENTO E INSTALAÇÃO. AF_11/2021_PSE</t>
  </si>
  <si>
    <t>AR CONDICIONADO SPLIT ON/OFF, PISO TETO, 36.000 BTU/H, CICLO FRIO - FORNECIMENTO E INSTALAÇÃO. AF_11/2021_PSE</t>
  </si>
  <si>
    <t>TUBO EM COBRE FLEXÍVEL, DN 1/4", COM ISOLAMENTO, INSTALADO EM FORRO, PARA RAMAL DE ALIMENTAÇÃO DE AR CONDICIONADO, INCLUSO FIXADOR. AF_11/2021_PA</t>
  </si>
  <si>
    <t>TUBO EM COBRE FLEXÍVEL, DN 3/8", COM ISOLAMENTO, INSTALADO EM FORRO, PARA RAMAL DE ALIMENTAÇÃO DE AR CONDICIONADO, INCLUSO FIXADOR. AF_11/2021_PA</t>
  </si>
  <si>
    <t>TUBO EM COBRE FLEXÍVEL, DN 1/2", COM ISOLAMENTO, INSTALADO EM FORRO, PARA RAMAL DE ALIMENTAÇÃO DE AR CONDICIONADO, INCLUSO FIXADOR. AF_11/2021_PA</t>
  </si>
  <si>
    <t>TUBO EM COBRE FLEXÍVEL, DN 5/8", COM ISOLAMENTO, INSTALADO EM FORRO, PARA RAMAL DE ALIMENTAÇÃO DE AR CONDICIONADO, INCLUSO FIXADOR. AF_11/2021_PA</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</si>
  <si>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</si>
  <si>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</si>
  <si>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PVC, SOLDÁVEL, DE 20MM, INSTALADO EM RAMAL OU SUB-RAMAL DE ÁGUA - FORNECIMENTO E INSTALAÇÃO. AF_06/2022</t>
  </si>
  <si>
    <t>TUBO, PVC, SOLDÁVEL, DE 25MM, INSTALADO EM RAMAL OU SUB-RAMAL DE ÁGUA - FORNECIMENTO E INSTALAÇÃO. AF_06/2022</t>
  </si>
  <si>
    <t>TUBO, PVC, SOLDÁVEL, DE 32MM, INSTALADO EM RAMAL OU SUB-RAMAL DE ÁGUA - FORNECIMENTO E INSTALAÇÃO. AF_06/2022</t>
  </si>
  <si>
    <t>TUBO, PVC, SOLDÁVEL, DE 20MM, INSTALADO EM RAMAL DE DISTRIBUIÇÃO DE ÁGUA - FORNECIMENTO E INSTALAÇÃO. AF_06/2022</t>
  </si>
  <si>
    <t>TUBO, PVC, SOLDÁVEL, DE 25MM, INSTALADO EM RAMAL DE DISTRIBUIÇÃO DE ÁGUA - FORNECIMENTO E INSTALAÇÃO. AF_06/2022</t>
  </si>
  <si>
    <t>TUBO, PVC, SOLDÁVEL, DE 32MM, INSTALADO EM RAMAL DE DISTRIBUIÇÃO DE ÁGUA - FORNECIMENTO E INSTALAÇÃO. AF_06/2022</t>
  </si>
  <si>
    <t>TUBO, PVC, SOLDÁVEL, DE 25MM, INSTALADO EM PRUMADA DE ÁGUA - FORNECIMENTO E INSTALAÇÃO. AF_06/2022</t>
  </si>
  <si>
    <t>TUBO, PVC, SOLDÁVEL, DE 32MM, INSTALADO EM PRUMADA DE ÁGUA - FORNECIMENTO E INSTALAÇÃO. AF_06/2022</t>
  </si>
  <si>
    <t>TUBO, PVC, SOLDÁVEL, DE 40MM, INSTALADO EM PRUMADA DE ÁGUA - FORNECIMENTO E INSTALAÇÃO. AF_06/2022</t>
  </si>
  <si>
    <t>TUBO, PVC, SOLDÁVEL, DE 50MM, INSTALADO EM PRUMADA DE ÁGUA - FORNECIMENTO E INSTALAÇÃO. AF_06/2022</t>
  </si>
  <si>
    <t>TUBO, PVC, SOLDÁVEL, DE 60MM, INSTALADO EM PRUMADA DE ÁGUA - FORNECIMENTO E INSTALAÇÃO. AF_06/2022</t>
  </si>
  <si>
    <t>TUBO, PVC, SOLDÁVEL, DE 75MM, INSTALADO EM PRUMADA DE ÁGUA - FORNECIMENTO E INSTALAÇÃO. AF_06/2022</t>
  </si>
  <si>
    <t>TUBO, PVC, SOLDÁVEL, DE 85MM, INSTALADO EM PRUMADA DE ÁGUA - FORNECIMENTO E INSTALAÇÃO. AF_06/2022</t>
  </si>
  <si>
    <t>TUBO, PVC, SOLDÁVEL, DE 25MM, INSTALADO EM DRENO DE AR-CONDICIONADO - FORNECIMENTO E INSTALAÇÃO. AF_08/2022</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</si>
  <si>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</si>
  <si>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</si>
  <si>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</si>
  <si>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</si>
  <si>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</si>
  <si>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</si>
  <si>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EM COBRE RÍGIDO, DN 104 MM, CLASSE E, SEM ISOLAMENTO, INSTALADO EM RESERVAÇÃO PREDIAL DE ÁGUA - FORNECIMENTO E INSTALAÇÃO. AF_04/2024</t>
  </si>
  <si>
    <t>TUBO, PVC, SOLDÁVEL, DE  25MM, INSTALADO EM RESERVAÇÃO PREDIAL DE ÁGUA - FORNECIMENTO E INSTALAÇÃO. AF_04/2024</t>
  </si>
  <si>
    <t>TUBO, PVC, SOLDÁVEL, DE 32MM, INSTALADO EM RESERVAÇÃO PREDIAL DE ÁGUA - FORNECIMENTO E INSTALAÇÃO. AF_04/2024</t>
  </si>
  <si>
    <t>TUBO, PVC, SOLDÁVEL, DE 40MM, INSTALADO EM RESERVAÇÃO PREDIAL DE ÁGUA - FORNECIMENTO E INSTALAÇÃO. AF_04/2024</t>
  </si>
  <si>
    <t>TUBO, PVC, SOLDÁVEL, DE 50MM, INSTALADO EM RESERVAÇÃO PREDIAL DE ÁGUA - FORNECIMENTO E INSTALAÇÃO. AF_04/2024</t>
  </si>
  <si>
    <t>TUBO, PVC, SOLDÁVEL, DE 60MM, INSTALADO EM RESERVAÇÃO PREDIAL DE ÁGUA - FORNECIMENTO E INSTALAÇÃO. AF_04/2024</t>
  </si>
  <si>
    <t>TUBO, PVC, SOLDÁVEL, DE 75MM, INSTALADO EM RESERVAÇÃO PREDIAL DE ÁGUA - FORNECIMENTO E INSTALAÇÃO. AF_04/2024</t>
  </si>
  <si>
    <t>TUBO, PVC, SOLDÁVEL, DE 85MM, INSTALADO EM RESERVAÇÃO PREDIAL DE ÁGUA - FORNECIMENTO E INSTALAÇÃO. AF_04/2024</t>
  </si>
  <si>
    <t>TUBO, PVC, SOLDÁVEL, DE 110MM, INSTALADO EM RESERVAÇÃO PREDIAL DE ÁGUA - FORNECIMENTO E INSTALAÇÃO. AF_04/2024</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</si>
  <si>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</si>
  <si>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</si>
  <si>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</si>
  <si>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</si>
  <si>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</si>
  <si>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</si>
  <si>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</si>
  <si>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CPVC, SOLDÁVEL, DN 114 MM, INSTALADO EM RESERVAÇÃO PREDIAL DE ÁGUA - FORNECIMENTO E INSTALAÇÃO. AF_04/2024</t>
  </si>
  <si>
    <t>TUBO, PPR, DN 20 MM, CLASSE PN 20,  INSTALADO EM RESERVAÇÃO PREDIAL DE ÁGUA - FORNECIMENTO E INSTALAÇÃO. AF_04/2024</t>
  </si>
  <si>
    <t>TUBO, PPR, DN 25 MM, CLASSE PN 20,  INSTALADO EM RESERVAÇÃO PREDIAL DE ÁGUA - FORNECIMENTO E INSTALAÇÃO. AF_04/2024</t>
  </si>
  <si>
    <t>TUBO, PPR, DN 32 MM, CLASSE PN 12,  INSTALADO EM RESERVAÇÃO PREDIAL DE ÁGUA - FORNECIMENTO E INSTALAÇÃO. AF_04/2024</t>
  </si>
  <si>
    <t>TUBO, PPR, DN 40 MM, CLASSE PN 12,  INSTALADO EM RESERVAÇÃO PREDIAL DE ÁGUA - FORNECIMENTO E INSTALAÇÃO. AF_04/2024</t>
  </si>
  <si>
    <t>TUBO, PPR, DN 50 MM, CLASSE PN 12,  INSTALADO EM RESERVAÇÃO PREDIAL DE ÁGUA - FORNECIMENTO E INSTALAÇÃO. AF_04/2024</t>
  </si>
  <si>
    <t>TUBO, PPR, DN 63 MM, CLASSE PN 12,  INSTALADO EM RESERVAÇÃO PREDIAL DE ÁGUA - FORNECIMENTO E INSTALAÇÃO. AF_04/2024</t>
  </si>
  <si>
    <t>TUBO, PPR, DN 75 MM, CLASSE PN 12,  INSTALADO EM RESERVAÇÃO PREDIAL DE ÁGUA - FORNECIMENTO E INSTALAÇÃO. AF_04/2024</t>
  </si>
  <si>
    <t>TUBO, PPR, DN 90 MM, CLASSE PN 12,  INSTALADO EM RESERVAÇÃO PREDIAL DE ÁGUA - FORNECIMENTO E INSTALAÇÃO. AF_04/2024</t>
  </si>
  <si>
    <t>TUBO, PPR, DN 110 MM, CLASSE PN 12,  INSTALADO EM RESERVAÇÃO PREDIAL DE ÁGUA - FORNECIMENTO E INSTALAÇÃO. AF_04/2024</t>
  </si>
  <si>
    <t>TUBO, PPR, DN 20 MM, CLASSE PN 25,  INSTALADO EM RESERVAÇÃO PREDIAL DE ÁGUA - FORNECIMENTO E INSTALAÇÃO. AF_04/2024</t>
  </si>
  <si>
    <t>TUBO, PPR, DN 25 MM, CLASSE PN 25,  INSTALADO EM RESERVAÇÃO PREDIAL DE ÁGUA - FORNECIMENTO E INSTALAÇÃO. AF_04/2024</t>
  </si>
  <si>
    <t>TUBO, PPR, DN 32 MM, CLASSE PN 25,  INSTALADO EM RESERVAÇÃO PREDIAL DE ÁGUA - FORNECIMENTO E INSTALAÇÃO. AF_04/2024</t>
  </si>
  <si>
    <t>TUBO, PPR, DN 40 MM, CLASSE PN 25,  INSTALADO EM RESERVAÇÃO PREDIAL DE ÁGUA - FORNECIMENTO E INSTALAÇÃO. AF_04/2024</t>
  </si>
  <si>
    <t>TUBO, PPR, DN 50 MM, CLASSE PN 25,  INSTALADO EM RESERVAÇÃO PREDIAL DE ÁGUA - FORNECIMENTO E INSTALAÇÃO. AF_04/2024</t>
  </si>
  <si>
    <t>TUBO, PPR, DN 63 MM, CLASSE PN 25,  INSTALADO EM RESERVAÇÃO PREDIAL DE ÁGUA - FORNECIMENTO E INSTALAÇÃO. AF_04/2024</t>
  </si>
  <si>
    <t>TUBO, PPR, DN 75 MM, CLASSE PN 25,  INSTALADO EM RESERVAÇÃO PREDIAL DE ÁGUA - FORNECIMENTO E INSTALAÇÃO. AF_04/2024</t>
  </si>
  <si>
    <t>TUBO, PPR, DN 90 MM, CLASSE PN 25,  INSTALADO EM RESERVAÇÃO PREDIAL DE ÁGUA - FORNECIMENTO E INSTALAÇÃO. AF_04/2024</t>
  </si>
  <si>
    <t>TUBO, PPR, DN 110 MM, CLASSE PN 25,  INSTALADO EM RESERVAÇÃO PREDIAL DE ÁGUA - FORNECIMENTO E INSTALAÇÃO. AF_04/2024</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</si>
  <si>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</si>
  <si>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</si>
  <si>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</si>
  <si>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</si>
  <si>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</si>
  <si>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</si>
  <si>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</si>
  <si>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</si>
  <si>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</si>
  <si>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</si>
  <si>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</si>
  <si>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</si>
  <si>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PVC, SOLDÁVEL, DE 40MM, INSTALADO EM RAMAL DE DISTRIBUIÇÃO DE ÁGUA - FORNECIMENTO E INSTALAÇÃO. AF_06/2022</t>
  </si>
  <si>
    <t>TUBO, PVC, SOLDÁVEL, DE 50MM, INSTALADO EM RAMAL DE DISTRIBUIÇÃO DE ÁGUA - FORNECIMENTO E INSTALAÇÃO. AF_06/2022</t>
  </si>
  <si>
    <t>TUBO, PVC, SOLDÁVEL, DE 20MM, INSTALADO EM DRENO DE AR CONDICIONADO - FORNECIMENTO E INSTALAÇÃO. AF_08/2022</t>
  </si>
  <si>
    <t>TUBO, PVC, SOLDÁVEL, DE 32MM, INSTALADO EM DRENO DE AR CONDICIONADO - FORNECIMENTO E INSTALAÇÃO. AF_08/2022</t>
  </si>
  <si>
    <t>BUCHA DE REDUÇÃO PVC, SOLDÁVEL, LONGA, DN 60 X 25 MM, INSTALADO EM RESERVAÇÃO PREDIAL DE ÁGUA - FORNECIMENTO E INSTALAÇÃO. AF_04/2024</t>
  </si>
  <si>
    <t>BUCHA DE REDUÇÃO PVC, SOLDÁVEL, LONGA, DN 60 X 32 MM, INSTALADO EM RESERVAÇÃO PREDIAL DE ÁGUA - FORNECIMENTO E INSTALAÇÃO. AF_04/2024</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</si>
  <si>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</si>
  <si>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</si>
  <si>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</si>
  <si>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</si>
  <si>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LUVA DE REDUÇÃO SOLDÁVEL, PVC, DN 60 MM X 50 MM, INSTALADO EM RESERVAÇÃO PREDIAL DE ÁGUA - FORNECIMENTO E INSTALAÇÃO. AF_04/2024</t>
  </si>
  <si>
    <t>LUVA DE REDUÇÃO, SOLDÁVEL, PVC, DN 50 X 25 MM, INSTALADO EM RESERVAÇÃO PREDIAL DE ÁGUA - FORNECIMENTO E INSTALAÇÃO. AF_04/2024</t>
  </si>
  <si>
    <t>JOELHO PPR 45 GRAUS, SOLDÁVEL, DN 63 MM, INSTALADO EM RESERVAÇÃO PREDIAL DE ÁGUA - FORNECIMENTO E INSTALAÇÃO. AF_04/2024</t>
  </si>
  <si>
    <t>ADAPTADOR CURTO COM BOLSA E ROSCA PARA REGISTRO, PVC, SOLDÁVEL, DN 75MM X 2.1/2", INSTALADO EM PRUMADA DE ÁGUA - FORNECIMENTO E INSTALAÇÃO. AF_12/2014</t>
  </si>
  <si>
    <t>JOELHO DE TRANSIÇÃO, 90 GRAUS, CPVC, SOLDÁVEL, DN 15MM X 1/2",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</si>
  <si>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</si>
  <si>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</si>
  <si>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LUVA DE TRANSIÇÃO, CPVC, SOLDÁVEL, DN15MM X 1/2", INSTALADO EM RAMAL OU SUB-RAMAL DE ÁGUA - FORNECIMENTO E INSTALAÇÃO. AF_06/2022</t>
  </si>
  <si>
    <t>CONECTOR, CPVC, SOLDÁVEL, DN22MM X 3/4", INSTALADO EM RAMAL OU SUB-RAMAL DE ÁGUA - FORNECIMENTO E INSTALAÇÃO. AF_06/2022</t>
  </si>
  <si>
    <t>TE MISTURADOR DE TRANSIÇÃO, CPVC, SOLDÁVEL, DN 22MM X 3/4", INSTALADO EM RAMAL OU SUB-RAMAL DE ÁGUA - FORNECIMENTO E INSTALAÇÃO. AF_06/2022</t>
  </si>
  <si>
    <t>LUVA, EM FERRO GALVANIZADO, CONEXÃO ROSQUEADA, DN 50 MM (2"), INSTALADO EM RESERVAÇÃO PREDIAL DE ÁGUA - FORNECIMENTO E INSTALAÇÃO. AF_04/2024</t>
  </si>
  <si>
    <t>NIPLE,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</si>
  <si>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</si>
  <si>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NIPLE,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</si>
  <si>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</si>
  <si>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NIPLE,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</si>
  <si>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</si>
  <si>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45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</si>
  <si>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</si>
  <si>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COTOVELO 45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</si>
  <si>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</si>
  <si>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45 GRAUS, EM FERRO GALVANIZADO, CONEXÃO ROSQUEADA, DN 80 MM (3"), INSTALADO EM RESERVAÇÃO PREDIAL DE ÁGUA - FORNECIMENTO E INSTALAÇÃO. AF_04/2024</t>
  </si>
  <si>
    <t>TÊ, EM FERRO GALVANIZADO, CONEXÃO ROSQUEADA, DN 50 MM (2"), INSTALADO EM RESERVAÇÃO PREDIAL DE ÁGUA - FORNECIMENTO E INSTALAÇÃO. AF_04/2024</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</si>
  <si>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</si>
  <si>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</si>
  <si>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</si>
  <si>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</si>
  <si>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</si>
  <si>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DE COBRE, DN 104 MM, SEM ANEL DE SOLDA, INSTALADO EM RESERVAÇÃO PREDIAL DE ÁGUA - FORNECIMENTO E INSTALAÇÃO. AF_04/2024</t>
  </si>
  <si>
    <t>COTOVELO EM COBRE, DN 54 MM, 90 GRAUS, SEM ANEL DE SOLDA, INSTALADO EM RESERVAÇÃO PREDIAL DE ÁGUA - FORNECIMENTO E INSTALAÇÃO. AF_04/2024</t>
  </si>
  <si>
    <t>CURVA EM COBRE, DN 54 MM, 45 GRAUS, SEM ANEL DE SOLDA, BOLSA X BOLSA, INSTALADO EM RESERVAÇÃO PREDIAL DE ÁGUA - FORNECIMENTO E INSTALAÇÃO. AF_04/2024</t>
  </si>
  <si>
    <t>COTOVELO EM COBRE, DN 66 MM, 90 GRAUS, SEM ANEL DE SOLDA, INSTALADO EM RESERVAÇÃO PREDIAL DE ÁGUA - FORNECIMENTO E INSTALAÇÃO. AF_04/2024</t>
  </si>
  <si>
    <t>CURVA EM COBRE, DN 66 MM, 45 GRAUS, SEM ANEL DE SOLDA, BOLSA X BOLSA, INSTALADO EM RESERVAÇÃO PREDIAL DE ÁGUA - FORNECIMENTO E INSTALAÇÃO. AF_04/2024</t>
  </si>
  <si>
    <t>COTOVELO EM COBRE, DN 79 MM, 90 GRAUS, SEM ANEL DE SOLDA, INSTALADO EM RESERVAÇÃO PREDIAL DE ÁGUA - FORNECIMENTO E INSTALAÇÃO. AF_04/2024</t>
  </si>
  <si>
    <t>COTOVELO EM COBRE, DN 104 MM, 90 GRAUS,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</si>
  <si>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</si>
  <si>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</si>
  <si>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</si>
  <si>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EM COBRE, DN 104 MM, SEM ANEL DE SOLDA, INSTALADO EM RESERVAÇÃO PREDIAL DE ÁGUA - FORNECIMENTO E INSTALAÇÃO. AF_04/2024</t>
  </si>
  <si>
    <t>ADAPTADOR CURTO COM BOLSA E ROSCA PARA REGISTRO, PVC, SOLDÁVEL, DN  25 MM X 3/4", INSTALADO EM RESERVAÇÃO PREDIAL DE ÁGUA - FORNECIMENTO E INSTALAÇÃO. AF_04/2024</t>
  </si>
  <si>
    <t>LUVA PVC, SOLDÁVEL, DN  25 MM, INSTALADO EM RESERVAÇÃO PREDIAL DE ÁGUA - FORNECIMENTO E INSTALAÇÃO. AF_04/2024</t>
  </si>
  <si>
    <t>ADAPTADOR CURTO COM BOLSA E ROSCA PARA REGISTRO, PVC, SOLDÁVEL, DN 32 MM X 1", INSTALADO EM RESERVAÇÃO PREDIAL DE ÁGUA - FORNECIMENTO E INSTALAÇÃO. AF_04/2024</t>
  </si>
  <si>
    <t>LUVA PVC, SOLDÁVEL, DN 32 MM, INSTALADO EM RESERVAÇÃO PREDIAL DE ÁGUA - FORNECIMENTO E INSTALAÇÃO. AF_04/2024</t>
  </si>
  <si>
    <t>ADAPTADOR CURTO COM BOLSA E ROSCA PARA REGISTRO, PVC, SOLDÁVEL, DN 40 MM X 1 1/4", INSTALADO EM RESERVAÇÃO PREDIAL DE ÁGUA - FORNECIMENTO E INSTALAÇÃO. AF_04/2024</t>
  </si>
  <si>
    <t>LUVA, PVC, SOLDÁVEL, DN 40 MM, INSTALADO EM RESERVAÇÃO PREDIAL DE ÁGUA - FORNECIMENTO E INSTALAÇÃO. AF_04/2024</t>
  </si>
  <si>
    <t>ADAPTADOR CURTO COM BOLSA E ROSCA PARA REGISTRO, PVC, SOLDÁVEL, DN 50 MM X 1 1/2", INSTALADO EM RESERVAÇÃO PREDIAL DE ÁGUA - FORNECIMENTO E INSTALAÇÃO. AF_04/2024</t>
  </si>
  <si>
    <t>LUVA, PVC, SOLDÁVEL, DN 50 MM, INSTALADO EM RESERVAÇÃO PREDIAL DE ÁGUA - FORNECIMENTO E INSTALAÇÃO. AF_04/2024</t>
  </si>
  <si>
    <t>ADAPTADOR CURTO COM BOLSA E ROSCA PARA REGISTRO, PVC, SOLDÁVEL, DN 60 MM X 2", INSTALADO EM RESERVAÇÃO PREDIAL DE ÁGUA - FORNECIMENTO E INSTALAÇÃO. AF_04/2024</t>
  </si>
  <si>
    <t>LUVA, PVC, SOLDÁVEL, DN 60 MM, INSTALADO EM RESERVAÇÃO PREDIAL DE ÁGUA - FORNECIMENTO E INSTALAÇÃO. AF_04/2024</t>
  </si>
  <si>
    <t>ADAPTADOR CURTO COM BOLSA E ROSCA PARA REGISTRO, PVC, SOLDÁVEL, DN 75 MM X 2 1/2", INSTALADO EM RESERVAÇÃO PREDIAL DE ÁGUA - FORNECIMENTO E INSTALAÇÃO. AF_04/2024</t>
  </si>
  <si>
    <t>LUVA, PVC, SOLDÁVEL, DN 75 MM, INSTALADO EM RESERVAÇÃO PREDIAL DE ÁGUA - FORNECIMENTO E INSTALAÇÃO. AF_04/2024</t>
  </si>
  <si>
    <t>ADAPTADOR CURTO COM BOLSA E ROSCA PARA REGISTRO, PVC, SOLDÁVEL, DN 85 MM X 3", INSTALADO EM RESERVAÇÃO PREDIAL DE ÁGUA - FORNECIMENTO E INSTALAÇÃO. AF_04/2024</t>
  </si>
  <si>
    <t>LUVA, PVC, SOLDÁVEL, DN 85 MM, INSTALADO EM RESERVAÇÃO PREDIAL DE ÁGUA - FORNECIMENTO E INSTALAÇÃO. AF_04/2024</t>
  </si>
  <si>
    <t>ADAPTADOR CURTO COM BOLSA E ROSCA PARA REGISTRO, PVC, SOLDÁVEL, DN 110 MM X 4", INSTALADO EM RESERVAÇÃO PREDIAL DE ÁGUA - FORNECIMENTO E INSTALAÇÃO. AF_04/2024</t>
  </si>
  <si>
    <t>LUVA, PVC, SOLDÁVEL, DN 110 MM, INSTALADO EM RESERVAÇÃO PREDIAL DE ÁGUA - FORNECIMENTO E INSTALAÇÃO. AF_04/2024</t>
  </si>
  <si>
    <t>JOELHO 90 GRAUS COM BUCHA DE LATÃO, PVC, SOLDÁVEL, DN  25 MM X 3/4", INSTALADO EM RESERVAÇÃO PREDIAL DE ÁGUA - FORNECIMENTO E INSTALAÇÃO. AF_04/2024</t>
  </si>
  <si>
    <t>CURVA 90 GRAUS, PVC, SOLDÁVEL, DN  25 MM, INSTALADO EM RESERVAÇÃO PREDIAL DE ÁGUA - FORNECIMENTO E INSTALAÇÃO. AF_04/2024</t>
  </si>
  <si>
    <t>JOELHO 90 GRAUS, PVC, SOLDÁVEL, DN 32 MM INSTALADO EM RESERVAÇÃO PREDIAL DE ÁGUA - FORNECIMENTO E INSTALAÇÃO. AF_04/2024</t>
  </si>
  <si>
    <t>CURVA 90 GRAUS, PVC, SOLDÁVEL, DN 32 MM, INSTALADO EM RESERVAÇÃO PREDIAL DE ÁGUA - FORNECIMENTO E INSTALAÇÃO. AF_04/2024</t>
  </si>
  <si>
    <t>JOELHO 90 GRAUS, PVC, SOLDÁVEL, DN 40 MM INSTALADO EM RESERVAÇÃO PREDIAL DE ÁGUA - FORNECIMENTO E INSTALAÇÃO. AF_04/2024</t>
  </si>
  <si>
    <t>CURVA 90 GRAUS, PVC, SOLDÁVEL, DN 40 MM, INSTALADO EM RESERVAÇÃO PREDIAL DE ÁGUA - FORNECIMENTO E INSTALAÇÃO. AF_04/2024</t>
  </si>
  <si>
    <t>JOELHO 90 GRAUS, PVC, SOLDÁVEL, DN 50 MM INSTALADO EM RESERVAÇÃO PREDIAL DE ÁGUA - FORNECIMENTO E INSTALAÇÃO. AF_04/2024</t>
  </si>
  <si>
    <t>CURVA 90 GRAUS, PVC, SOLDÁVEL, DN 50 MM, INSTALADO EM RESERVAÇÃO PREDIAL DE ÁGUA - FORNECIMENTO E INSTALAÇÃO. AF_04/2024</t>
  </si>
  <si>
    <t>JOELHO 90 GRAUS, PVC, SOLDÁVEL, DN 60 MM INSTALADO EM RESERVAÇÃO PREDIAL DE ÁGUA - FORNECIMENTO E INSTALAÇÃO. AF_04/2024</t>
  </si>
  <si>
    <t>CURVA 90 GRAUS, PVC, SOLDÁVEL, DN 60 MM, INSTALADO EM RESERVAÇÃO PREDIAL DE ÁGUA - FORNECIMENTO E INSTALAÇÃO. AF_04/2024</t>
  </si>
  <si>
    <t>JOELHO 90 GRAUS, PVC, SOLDÁVEL, DN 75 MM INSTALADO EM RESERVAÇÃO PREDIAL DE ÁGUA - FORNECIMENTO E INSTALAÇÃO. AF_04/2024</t>
  </si>
  <si>
    <t>CURVA 90 GRAUS, PVC, SOLDÁVEL, DN 75 MM, INSTALADO EM RESERVAÇÃO PREDIAL DE ÁGUA - FORNECIMENTO E INSTALAÇÃO. AF_04/2024</t>
  </si>
  <si>
    <t>JOELHO 90 GRAUS, PVC, SOLDÁVEL, DN 85 MM INSTALADO EM RESERVAÇÃO PREDIAL DE ÁGUA - FORNECIMENTO E INSTALAÇÃO. AF_04/2024</t>
  </si>
  <si>
    <t>CURVA 90 GRAUS, PVC, SOLDÁVEL, DN 85 MM, INSTALADO EM RESERVAÇÃO PREDIAL DE ÁGUA - FORNECIMENTO E INSTALAÇÃO. AF_04/2024</t>
  </si>
  <si>
    <t>JOELHO 90 GRAUS, PVC, SOLDÁVEL, DN 110 MM INSTALADO EM RESERVAÇÃO PREDIAL DE ÁGUA - FORNECIMENTO E INSTALAÇÃO. AF_04/2024</t>
  </si>
  <si>
    <t>CURVA 90 GRAUS, PVC, SOLDÁVEL, DN 110 MM, INSTALADO EM RESERVAÇÃO PREDIAL DE ÁGUA - FORNECIMENTO E INSTALAÇÃO. AF_04/2024</t>
  </si>
  <si>
    <t>TÊ, PVC, SOLDÁVEL, DN  25 MM INSTALADO EM RESERVAÇÃO PREDIAL DE ÁGUA - FORNECIMENTO E INSTALAÇÃO. AF_04/2024</t>
  </si>
  <si>
    <t>TÊ COM BUCHA DE LATÃO NA BOLSA CENTRAL, PVC, SOLDÁVEL, DN  25 MM X 3/4", INSTALADO EM RESERVAÇÃO PREDIAL DE ÁGUA - FORNECIMENTO E INSTALAÇÃO. AF_04/2024</t>
  </si>
  <si>
    <t>TÊ, PVC, SOLDÁVEL, DN 32 MM INSTALADO EM RESERVAÇÃO PREDIAL DE ÁGUA - FORNECIMENTO E INSTALAÇÃO. AF_04/2024</t>
  </si>
  <si>
    <t>TÊ DE REDUÇÃO, PVC, SOLDÁVEL, DN 32 MM X  25 MM, INSTALADO EM RESERVAÇÃO PREDIAL DE ÁGUA - FORNECIMENTO E INSTALAÇÃO. AF_04/2024</t>
  </si>
  <si>
    <t>TÊ, PVC, SOLDÁVEL, DN 40 MM INSTALADO EM RESERVAÇÃO PREDIAL DE ÁGUA - FORNECIMENTO E INSTALAÇÃO. AF_04/2024</t>
  </si>
  <si>
    <t>TÊ DE REDUÇÃO, PVC, SOLDÁVEL, DN 40 MM X 32 MM, INSTALADO EM RESERVAÇÃO PREDIAL DE ÁGUA - FORNECIMENTO E INSTALAÇÃO. AF_04/2024</t>
  </si>
  <si>
    <t>TÊ, PVC, SOLDÁVEL, DN 50 MM INSTALADO EM RESERVAÇÃO PREDIAL DE ÁGUA - FORNECIMENTO E INSTALAÇÃO. AF_04/2024</t>
  </si>
  <si>
    <t>TÊ DE REDUÇÃO, PVC, SOLDÁVEL, DN 50 MM X 40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</si>
  <si>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</si>
  <si>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</si>
  <si>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DE REDUÇÃO, PVC, SOLDÁVEL, DN 75 MM X 50 MM, INSTALADO EM RESERVAÇÃO PREDIAL DE ÁGUA - FORNECIMENTO E INSTALAÇÃO. AF_04/2024</t>
  </si>
  <si>
    <t>TÊ, PVC, SOLDÁVEL, DN 85 MM INSTALADO EM RESERVAÇÃO PREDIAL DE ÁGUA - FORNECIMENTO E INSTALAÇÃO. AF_04/2024</t>
  </si>
  <si>
    <t>TÊ DE REDUÇÃO, PVC, SOLDÁVEL, DN 85 MM X 60 MM, INSTALADO EM RESERVAÇÃO PREDIAL DE ÁGUA - FORNECIMENTO E INSTALAÇÃO. AF_04/2024</t>
  </si>
  <si>
    <t>TÊ, PVC, SOLDÁVEL, DN 110 MM INSTALADO EM RESERVAÇÃO PREDIAL DE ÁGUA - FORNECIMENTO E INSTALAÇÃO. AF_04/2024</t>
  </si>
  <si>
    <t>TÊ DE REDUÇÃO, PVC, SOLDÁVEL, DN 110 MM X 60 MM,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</si>
  <si>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</si>
  <si>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</si>
  <si>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</si>
  <si>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</si>
  <si>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</si>
  <si>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</si>
  <si>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</si>
  <si>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COM FLANGES LIVRES, PVC, SOLDÁVEL, DN 110 MM X 4", INSTALADO EM RESERVAÇÃO PREDIAL DE ÁGUA - FORNECIMENTO E INSTALAÇÃO. AF_04/2024</t>
  </si>
  <si>
    <t>CONECTOR, CPVC, SOLDÁVEL, DN 22 MM X 3/4", INSTALADO EM RESERVAÇÃO PREDIAL DE ÁGUA - FORNECIMENTO E INSTALAÇÃO. AF_04/2024</t>
  </si>
  <si>
    <t>LUVA, CPVC, SOLDÁVEL, DN 22 MM, INSTALADO EM RESERVAÇÃO PREDIAL DE ÁGUA - FORNECIMENTO E INSTALAÇÃO. AF_04/2024</t>
  </si>
  <si>
    <t>CONECTOR, CPVC, SOLDÁVEL, DN 28 MM X 1", INSTALADO EM RESERVAÇÃO PREDIAL DE ÁGUA - FORNECIMENTO E INSTALAÇÃO. AF_04/2024</t>
  </si>
  <si>
    <t>LUVA, CPVC, SOLDÁVEL, DN 28 MM, INSTALADO EM RESERVAÇÃO PREDIAL DE ÁGUA - FORNECIMENTO E INSTALAÇÃO. AF_04/2024</t>
  </si>
  <si>
    <t>CONECTOR, CPVC, SOLDÁVEL, DN 35 MM X 1 1/4", INSTALADO EM RESERVAÇÃO PREDIAL DE ÁGUA - FORNECIMENTO E INSTALAÇÃO. AF_04/2024</t>
  </si>
  <si>
    <t>LUVA, CPVC, SOLDÁVEL, DN 35 MM, INSTALADO EM RESERVAÇÃO PREDIAL DE ÁGUA - FORNECIMENTO E INSTALAÇÃO. AF_04/2024</t>
  </si>
  <si>
    <t>CONECTOR, CPVC, SOLDÁVEL, DN 42 MM X 1 1/2", INSTALADO EM RESERVAÇÃO PREDIAL DE ÁGUA - FORNECIMENTO E INSTALAÇÃO. AF_04/2024</t>
  </si>
  <si>
    <t>LUVA, CPVC, SOLDÁVEL, DN 42 MM, INSTALADO EM RESERVAÇÃO PREDIAL DE ÁGUA - FORNECIMENTO E INSTALAÇÃO. AF_04/2024</t>
  </si>
  <si>
    <t>CONECTOR, CPVC, SOLDÁVEL, DN 54 MM X 2", INSTALADO EM RESERVAÇÃO PREDIAL DE ÁGUA - FORNECIMENTO E INSTALAÇÃO. AF_04/2024</t>
  </si>
  <si>
    <t>LUVA, CPVC, SOLDÁVEL, DN 54 MM,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</si>
  <si>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</si>
  <si>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</si>
  <si>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LUVA, CPVC, SOLDÁVEL, DN 89 MM, INSTALADO EM RESERVAÇÃO PREDIAL DE ÁGUA - FORNECIMENTO E INSTALAÇÃO. AF_04/2024</t>
  </si>
  <si>
    <t>CONECTOR, CPVC, SOLDÁVEL, DN 114 MM X 4", INSTALADO EM RESERVAÇÃO PREDIAL DE ÁGUA - FORNECIMENTO E INSTALAÇÃO. AF_04/2024</t>
  </si>
  <si>
    <t>LUVA, CPVC, SOLDÁVEL, DN 114 MM, INSTALADO EM RESERVAÇÃO PREDIAL DE ÁGUA - FORNECIMENTO E INSTALAÇÃO. AF_04/2024</t>
  </si>
  <si>
    <t>JOELHO 90 GRAUS, CPVC, SOLDÁVEL, DN 22 MM, INSTALADO EM RESERVAÇÃO PREDIAL DE ÁGUA - FORNECIMENTO E INSTALAÇÃO. AF_04/2024</t>
  </si>
  <si>
    <t>CURVA 90 GRAUS, CPVC, SOLDÁVEL, DN 22 MM, INSTALADO EM RESERVAÇÃO PREDIAL DE ÁGUA - FORNECIMENTO E INSTALAÇÃO. AF_04/2024</t>
  </si>
  <si>
    <t>JOELHO 90 GRAUS, CPVC, SOLDÁVEL, DN 28 MM, INSTALADO EM RESERVAÇÃO PREDIAL DE ÁGUA - FORNECIMENTO E INSTALAÇÃO. AF_04/2024</t>
  </si>
  <si>
    <t>CURVA 90 GRAUS, CPVC, SOLDÁVEL, DN 28 MM, INSTALADO EM RESERVAÇÃO PREDIAL DE ÁGUA - FORNECIMENTO E INSTALAÇÃO. AF_04/2024</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</si>
  <si>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</si>
  <si>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</si>
  <si>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</si>
  <si>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</si>
  <si>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</si>
  <si>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</si>
  <si>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</si>
  <si>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</si>
  <si>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</si>
  <si>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</si>
  <si>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</si>
  <si>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</si>
  <si>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</si>
  <si>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TE, CPVC, SOLDÁVEL, DN 114 MM, INSTALADO EM RESERVAÇÃO PREDIAL DE ÁGUA - FORNECIMENTO E INSTALAÇÃO. AF_04/2024</t>
  </si>
  <si>
    <t>ADAPTADOR COM FLANGE E ANEL DE VEDAÇÃO, CPVC, ROSCÁVEL, DN 15 MM, INSTALADO EM RESERVAÇÃO PREDIAL DE ÁGUA - FORNECIMENTO E INSTALAÇÃO. AF_04/2024</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</si>
  <si>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</si>
  <si>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</si>
  <si>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</si>
  <si>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</si>
  <si>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</si>
  <si>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</si>
  <si>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LUVA, CPVC, SOLDÁVEL, DN 73 MM, INSTALADO EM RESERVAÇÃO PREDIAL DE ÁGUA - FORNECIMENTO E INSTALAÇÃO. AF_04/2024</t>
  </si>
  <si>
    <t>CONECTOR MACHO, PPR, 32 X 3/4", CLASSE PN 25, INSTALADO EM RAMAL DE DISTRIBUIÇÃO DE ÁGUA   FORNECIMENTO E INSTALAÇÃO. AF_08/2022</t>
  </si>
  <si>
    <t>CONECTOR FÊMEA, PPR, 32 X 3/4", CLASSE PN 25, INSTALADO EM RAMAL DE DISTRIBUIÇÃO DE ÁGUA   FORNECIMENTO E INSTALAÇÃO. AF_08/2022</t>
  </si>
  <si>
    <t>CONECTOR MACHO, PPR, 25 X 1/2", CLASSE PN 25, INSTALADO EM PRUMADA DE ÁGUA   FORNECIMENTO E INSTALAÇÃO . AF_08/2022</t>
  </si>
  <si>
    <t>CONECTOR FÊMEA, PPR, 25 X 1/2", CLASSE PN 25, INSTALADO EM PRUMADA DE ÁGUA   FORNECIMENTO E INSTALAÇÃO . AF_08/2022</t>
  </si>
  <si>
    <t>LUVA, PPR, DN 20 MM, INSTALADO EM RESERVAÇÃO PREDIAL DE ÁGUA - FORNECIMENTO E INSTALAÇÃO. AF_04/2024</t>
  </si>
  <si>
    <t>LUVA, PPR, DN 25 MM, INSTALADO EM RESERVAÇÃO PREDIAL DE ÁGUA - FORNECIMENTO E INSTALAÇÃO. AF_04/2024</t>
  </si>
  <si>
    <t>CONECTOR MACHO, PPR, 25 MM X 1/2'', INSTALADO EM RESERVAÇÃO PREDIAL DE ÁGUA - FORNECIMENTO E INSTALAÇÃO. AF_04/2024</t>
  </si>
  <si>
    <t>LUVA, PPR, DN 32 MM, CLASSE PN 25, INSTALADO EM RESERVAÇÃO PREDIAL DE ÁGUA - FORNECIMENTO E INSTALAÇÃO. AF_04/2024</t>
  </si>
  <si>
    <t>CONECTOR MACHO, PPR, 32 MM X 3/4'',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</si>
  <si>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</si>
  <si>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</si>
  <si>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</si>
  <si>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</si>
  <si>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</si>
  <si>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PPR, DN 110 MM, CLASSE PN 25,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</si>
  <si>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</si>
  <si>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</si>
  <si>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</si>
  <si>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</si>
  <si>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</si>
  <si>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</si>
  <si>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</si>
  <si>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</si>
  <si>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PPR, DN 110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</si>
  <si>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</si>
  <si>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</si>
  <si>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</si>
  <si>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</si>
  <si>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</si>
  <si>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</si>
  <si>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PPR, DN 110 MM, INSTALADO EM RESERVAÇÃO PREDIAL DE ÁGUA - FORNECIMENTO E INSTALAÇÃO. AF_04/2024</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</si>
  <si>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</si>
  <si>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</si>
  <si>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</si>
  <si>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</si>
  <si>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</si>
  <si>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</si>
  <si>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</si>
  <si>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</si>
  <si>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</si>
  <si>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</si>
  <si>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</si>
  <si>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</si>
  <si>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</si>
  <si>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</si>
  <si>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</si>
  <si>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</si>
  <si>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</si>
  <si>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</si>
  <si>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</si>
  <si>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</si>
  <si>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</si>
  <si>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</si>
  <si>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</si>
  <si>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</si>
  <si>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</si>
  <si>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</si>
  <si>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</si>
  <si>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</si>
  <si>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</si>
  <si>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</si>
  <si>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</si>
  <si>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</si>
  <si>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</si>
  <si>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</si>
  <si>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</si>
  <si>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</si>
  <si>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</si>
  <si>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</si>
  <si>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</si>
  <si>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</si>
  <si>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</si>
  <si>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</si>
  <si>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</si>
  <si>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</si>
  <si>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</si>
  <si>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</si>
  <si>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</si>
  <si>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</si>
  <si>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</si>
  <si>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</si>
  <si>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</si>
  <si>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</si>
  <si>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</si>
  <si>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</si>
  <si>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</si>
  <si>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</si>
  <si>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</si>
  <si>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</si>
  <si>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</si>
  <si>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</si>
  <si>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</si>
  <si>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</si>
  <si>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</si>
  <si>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</si>
  <si>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</si>
  <si>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</si>
  <si>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</si>
  <si>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</si>
  <si>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</si>
  <si>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</si>
  <si>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CURVA 45 GRAUS, EM AÇO, CONEXÃO RANHURADA, DN 80 (3"), INSTALADO EM PRUMADAS - FORNECIMENTO E INSTALAÇÃO. AF_10/2020</t>
  </si>
  <si>
    <t>COTOVELO EM BRONZE/LATÃO, DN 15 MM X 1/2", 90 GRAUS, SEM ANEL DE SOLDA, BOLSA X ROSCA F,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</si>
  <si>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</si>
  <si>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</si>
  <si>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CONECTOR EM BRONZE/LATÃO, DN 15 MM X 1/2", SEM ANEL DE SOLDA, BOLSA X ROSCA F,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</si>
  <si>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</si>
  <si>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</si>
  <si>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CONECTOR EM BRONZE/LATÃO, DN 28 MM X 1/2", SEM ANEL DE SOLDA, BOLSA X ROSCA F, INSTALADO EM RAMAL E SUB-RAMAL DE GÁS COMBUSTÍVEL - FORNECIMENTO E INSTALAÇÃO. AF_04/2022</t>
  </si>
  <si>
    <t>COTOVELO EM BRONZE/LATÃO, DN 15 MM X 1/2", 90 GRAUS, SEM ANEL DE SOLDA, BOLSA X ROSCA F,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</si>
  <si>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</si>
  <si>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</si>
  <si>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CONECTOR EM BRONZE/LATÃO, DN 15 MM X 1/2", SEM ANEL DE SOLDA, BOLSA X ROSCA F, INSTALADO EM RAMAL E SUB-RAMAL DE GÁS MEDICINAL - FORNECIMENTO E INSTALAÇÃO. AF_04/2022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</si>
  <si>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</si>
  <si>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</si>
  <si>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ADAPTADOR CURTO COM BOLSA E ROSCA PARA REGISTRO, PVC, SOLDÁVEL, DN 40MM X 1.1/2",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</si>
  <si>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</si>
  <si>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</si>
  <si>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</si>
  <si>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TE DE REDUÇÃO, CPVC, SOLDÁVEL, DN 28 X 22 MM, INSTALADO EM RAMAL DE DISTRIBUIÇÃO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</si>
  <si>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</si>
  <si>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</si>
  <si>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</si>
  <si>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</si>
  <si>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</si>
  <si>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</si>
  <si>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</si>
  <si>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LUVA DE CORRER, PVC, SOLDÁVEL, DN 40MM, INSTALADO EM RAMAL DE DISTRIBUIÇÃO DE ÁGUA - FORNECIMENTO E INSTALAÇÃO. AF_06/2022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</si>
  <si>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</si>
  <si>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</si>
  <si>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</si>
  <si>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</si>
  <si>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</si>
  <si>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</si>
  <si>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</si>
  <si>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</si>
  <si>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BUCHA DE REDUÇÃO, PPR, DN 50 X 32 MM, INSTALADO EM RESERVAÇÃO PREDIAL DE ÁGUA - FORNECIMENTO E INSTALAÇÃO. AF_04/2024</t>
  </si>
  <si>
    <t>CURVA PPR 90 GRAUS, DN 20 MM, INSTALADO EM RESERVAÇÃO PREDIAL DE ÁGUA - FORNECIMENTO E INSTALAÇÃO. AF_04/2024</t>
  </si>
  <si>
    <t>CURVA PPR 90 GRAUS, DN 25 MM, INSTALADO EM RESERVAÇÃO PREDIAL DE ÁGUA - FORNECIMENTO E INSTALAÇÃO. AF_04/2024</t>
  </si>
  <si>
    <t>JOELHO PPR 45 GRAUS, SOLDÁVEL, DN 20 MM, INSTALADO EM RESERVAÇÃO PREDIAL DE ÁGUA - FORNECIMENTO E INSTALAÇÃO. AF_04/2024</t>
  </si>
  <si>
    <t>JOELHO PPR 45 GRAUS, SOLDÁVEL, DN 25 MM, INSTALADO EM RESERVAÇÃO PREDIAL DE ÁGUA - FORNECIMENTO E INSTALAÇÃO. AF_04/2024</t>
  </si>
  <si>
    <t>JOELHO PPR 45 GRAUS, SOLDÁVEL, DN 40 MM, INSTALADO EM RESERVAÇÃO PREDIAL DE ÁGUA - FORNECIMENTO E INSTALAÇÃO. AF_04/2024</t>
  </si>
  <si>
    <t>JOELHO PPR 45 GRAUS, SOLDÁVEL, DN 50 MM, INSTALADO EM RESERVAÇÃO PREDIAL DE ÁGUA - FORNECIMENTO E INSTALAÇÃO. AF_04/2024</t>
  </si>
  <si>
    <t>CURVA PVC 45 GRAUS, SOLDÁVEL, DN 25 MM, INSTALADO EM RESERVAÇÃO PREDIAL DE ÁGUA - FORNECIMENTO E INSTALAÇÃO. AF_04/2024</t>
  </si>
  <si>
    <t>CURVA PVC 45 GRAUS, SOLDÁVEL, DN 32 MM, INSTALADO EM RESERVAÇÃO PREDIAL DE ÁGUA - FORNECIMENTO E INSTALAÇÃO. AF_04/2024</t>
  </si>
  <si>
    <t>CURVA PVC 45 GRAUS, SOLDÁVEL, DN 40 MM, INSTALADO EM RESERVAÇÃO PREDIAL DE ÁGUA - FORNECIMENTO E INSTALAÇÃO. AF_04/2024</t>
  </si>
  <si>
    <t>CURVA PVC 45 GRAUS, SOLDÁVEL, DN 50 MM, INSTALADO EM RESERVAÇÃO PREDIAL DE ÁGUA - FORNECIMENTO E INSTALAÇÃO. AF_04/2024</t>
  </si>
  <si>
    <t>CURVA PVC 45 GRAUS, SOLDÁVEL, DN 60 MM, INSTALADO EM RESERVAÇÃO PREDIAL DE ÁGUA - FORNECIMENTO E INSTALAÇÃO. AF_04/2024</t>
  </si>
  <si>
    <t>CURVA PVC 45 GRAUS, SOLDÁVEL, DN 75 MM, INSTALADO EM RESERVAÇÃO PREDIAL DE ÁGUA - FORNECIMENTO E INSTALAÇÃO. AF_04/2024</t>
  </si>
  <si>
    <t>CURVA PVC 45 GRAUS, SOLDÁVEL, DN 85 MM, INSTALADO EM RESERVAÇÃO PREDIAL DE ÁGUA - FORNECIMENTO E INSTALAÇÃO. AF_04/2024</t>
  </si>
  <si>
    <t>JOELHO PPR 45 GRAUS, SOLDÁVEL, DN 75 MM, INSTALADO EM RESERVAÇÃO PREDIAL DE ÁGUA - FORNECIMENTO E INSTALAÇÃO. AF_04/2024</t>
  </si>
  <si>
    <t>JOELHO PPR 45 GRAUS, SOLDÁVEL, DN 90 MM, INSTALADO EM RESERVAÇÃO PREDIAL DE ÁGUA - FORNECIMENTO E INSTALAÇÃO. AF_04/2024</t>
  </si>
  <si>
    <t>JOELHO PPR, 45 GRAUS, SOLDÁVEL, DN 32 MM, INSTALADO EM RESERVAÇÃO PREDIAL DE ÁGUA - FORNECIMENTO E INSTALAÇÃO. AF_04/2024</t>
  </si>
  <si>
    <t>TÊ, PPR, DN 20 MM, INSTALADO EM RESERVAÇÃO PREDIAL DE ÁGUA - FORNECIMENTO E INSTALAÇÃO. AF_04/2024</t>
  </si>
  <si>
    <t>TÊ, PPR, DN 25 MM, INSTALADO EM RESERVAÇÃO PREDIAL DE ÁGUA - FORNECIMENTO E INSTALAÇÃO. AF_04/2024</t>
  </si>
  <si>
    <t>JOELHO CPVC, SOLDÁVEL, 45 GRAUS, DN 42 MM, INSTALADO EM RESERVAÇÃO PREDIAL DE ÁGUA - FORNECIMENTO E INSTALAÇÃO. AF_04/2024</t>
  </si>
  <si>
    <t>UNIÃO FLANGE, PPR, COM PARAFUSOS, DN 40 MM, INSTALADO EM RESERVAÇÃO PREDIAL DE ÁGUA - FORNECIMENTO E INSTALAÇÃO. AF_04/2024</t>
  </si>
  <si>
    <t>BUCHA DE REDUÇÃO, EM FERRO GALVANIZADO, CONEXÃO ROSQUEADA, DN 80 MM X 65 MM (3" X 2 1/2"), INSTALADO EM RESERVAÇÃO PREDIAL DE ÁGUA - FORNECIMENTO E INSTALAÇÃO. AF_04/2024</t>
  </si>
  <si>
    <t>JOELHO PVC, SOLDÁVEL, 45 GRAUS, DN 25 MM, INSTALADO EM RESERVAÇÃO PREDIAL DE ÁGUA - FORNECIMENTO E INSTALAÇÃO. AF_04/2024</t>
  </si>
  <si>
    <t>BUCHA DE REDUÇÃO, EM FERRO GALVANIZADO, CONEXÃO ROSQUEADA, DN 80 MM X 50 MM (3" X 2"), INSTALADO EM RESERVAÇÃO PREDIAL DE ÁGUA - FORNECIMENTO E INSTALAÇÃO. AF_04/2024</t>
  </si>
  <si>
    <t>LUVA DE REDUÇÃO, EM FERRO GALVANIZADO, CONEXÃO ROSQUEADA, DN 65 MM X 50 MM (2 1/2" X 2"), INSTALADO EM RESERVAÇÃO PREDIAL DE ÁGUA - FORNECIMENTO E INSTALAÇÃO. AF_04/2024</t>
  </si>
  <si>
    <t>LUVA DE REDUÇÃO, EM FERRO GALVANIZADO, CONEXÃO ROSQUEADA, DN 80 MM X 65 MM (3" X 2 1/2"), INSTALADO EM RESERVAÇÃO PREDIAL DE ÁGUA - FORNECIMENTO E INSTALAÇÃO. AF_04/2024</t>
  </si>
  <si>
    <t>LUVA DE REDUÇÃO, EM FERRO GALVANIZADO, CONEXÃO ROSQUEADA, DN 80 MM X 50 MM (3" X 2"), INSTALADO EM RESERVAÇÃO PREDIAL DE ÁGUA - FORNECIMENTO E INSTALAÇÃO. AF_04/2024</t>
  </si>
  <si>
    <t>NIPLE DE REDUÇÃO, EM FERRO GALVANIZADO, CONEXÃO ROSQUEADA, DN 80 MM X 65 MM (3" X 2 1/2"), INSTALADO EM RESERVAÇÃO PREDIAL DE ÁGUA - FORNECIMENTO E INSTALAÇÃO. AF_04/2024</t>
  </si>
  <si>
    <t>NIPLE DE REDUÇÃO, EM FERRO GALVANIZADO, CONEXÃO ROSQUEADA, DN 80 MM X 50 MM (3" X 2"), INSTALADO EM RESERVAÇÃO PREDIAL DE ÁGUA - FORNECIMENTO E INSTALAÇÃO. AF_04/2024</t>
  </si>
  <si>
    <t>COTOVELO DE REDUÇÃO, 90 GRAUS, EM FERRO GALVANIZADO, CONEXÃO ROSQUEADA, DN 65 MM X 50 MM (2 1/2" X 2"), INSTALADO EM RESERVAÇÃO PREDIAL DE ÁGUA - FORNECIMENTO E INSTALAÇÃO. AF_04/2024</t>
  </si>
  <si>
    <t>JOELHO PVC, SOLDÁVEL, 45 GRAUS, DN 32 MM, INSTALADO EM RESERVAÇÃO PREDIAL DE ÁGUA - FORNECIMENTO E INSTALAÇÃO. AF_04/2024</t>
  </si>
  <si>
    <t>JOELHO PVC, SOLDÁVEL, 45 GRAUS, DN 40 MM, INSTALADO EM RESERVAÇÃO PREDIAL DE ÁGUA - FORNECIMENTO E INSTALAÇÃO. AF_04/2024</t>
  </si>
  <si>
    <t>JOELHO PVC, SOLDÁVEL, 45 GRAUS, DN 50 MM, INSTALADO EM RESERVAÇÃO PREDIAL DE ÁGUA - FORNECIMENTO E INSTALAÇÃO. AF_04/2024</t>
  </si>
  <si>
    <t>JOELHO PVC, SOLDÁVEL, 45 GRAUS, DN 60 MM, INSTALADO EM RESERVAÇÃO PREDIAL DE ÁGUA - FORNECIMENTO E INSTALAÇÃO. AF_04/2024</t>
  </si>
  <si>
    <t>JOELHO PVC, SOLDÁVEL, 45 GRAUS, DN 75 MM, INSTALADO EM RESERVAÇÃO PREDIAL DE ÁGUA - FORNECIMENTO E INSTALAÇÃO. AF_04/2024</t>
  </si>
  <si>
    <t>JOELHO PVC, SOLDÁVEL, 45 GRAUS, DN 85 MM, INSTALADO EM RESERVAÇÃO PREDIAL DE ÁGUA - FORNECIMENTO E INSTALAÇÃO. AF_04/2024</t>
  </si>
  <si>
    <t>TE DE REDUÇÃO, PVC, SOLDÁVEL, 90 GRAUS, DN 50 MM X 25 MM, INSTALADO EM RESERVAÇÃO PREDIAL DE ÁGUA - FORNECIMENTO E INSTALAÇÃO. AF_04/2024</t>
  </si>
  <si>
    <t>TE DE REDUÇÃO, PVC, SOLDÁVEL, 90 GRAUS, DN 50 MM X 32 MM, INSTALADO EM RESERVAÇÃO PREDIAL DE ÁGUA - FORNECIMENTO E INSTALAÇÃO. AF_04/2024</t>
  </si>
  <si>
    <t>COTOVELO, 90 GRAUS, EM FERRO GALVANIZADO, MACHO/FÊMEA, CONEXÃO ROSQUEADA, DN 65 MM (2 1/2"), INSTALADO EM RESERVAÇÃO PREDIAL DE ÁGUA - FORNECIMENTO E INSTALAÇÃO. AF_04/2024</t>
  </si>
  <si>
    <t>COTOVELO 90 GRAUS, EM FERRO GALVANIZADO, MACHO/FÊMEA, CONEXÃO ROSQUEADA, DN 50 MM (2"), INSTALADO EM RESERVAÇÃO PREDIAL DE ÁGUA - FORNECIMENTO E INSTALAÇÃO. AF_04/2024</t>
  </si>
  <si>
    <t>COTOVELO 90 GRAUS, EM FERRO GALVANIZADO, MACHO/FÊMEA, CONEXÃO ROSQUEADA, DN 80 MM (3"), INSTALADO EM RESERVAÇÃO PREDIAL DE ÁGUA - FORNECIMENTO E INSTALAÇÃO. AF_04/2024</t>
  </si>
  <si>
    <t>CURVA 45 GRAUS, EM FERRO GALVANIZADO, FÊMEA, CONEXÃO ROSQUEADA, DN 65 MM (2 1/2"), INSTALADO EM RESERVAÇÃO PREDIAL DE ÁGUA - FORNECIMENTO E INSTALAÇÃO. AF_04/2024</t>
  </si>
  <si>
    <t>CURVA 45 GRAUS, EM FERRO GALVANIZADO, FÊMEA, CONEXÃO ROSQUEADA, DN 50 MM (2"), INSTALADO EM RESERVAÇÃO PREDIAL DE ÁGUA - FORNECIMENTO E INSTALAÇÃO. AF_04/2024</t>
  </si>
  <si>
    <t>CURVA 45 GRAUS, EM FERRO GALVANIZADO, FÊMEA, CONEXÃO ROSQUEADA, DN 80 MM (3"), INSTALADO EM RESERVAÇÃO PREDIAL DE ÁGUA - FORNECIMENTO E INSTALAÇÃO. AF_04/2024</t>
  </si>
  <si>
    <t>CURVA 45 GRAUS, EM FERRO GALVANIZADO, MACHO/FÊMEA, CONEXÃO ROSQUEADA, DN 65 MM (2 1/2"), INSTALADO EM RESERVAÇÃO PREDIAL DE ÁGUA - FORNECIMENTO E INSTALAÇÃO. AF_04/2024</t>
  </si>
  <si>
    <t>CURVA 45 GRAUS, EM FERRO GALVANIZADO, MACHO/FÊMEA, CONEXÃO ROSQUEADA, DN 50 MM (2"), INSTALADO EM RESERVAÇÃO PREDIAL DE ÁGUA - FORNECIMENTO E INSTALAÇÃO. AF_04/2024</t>
  </si>
  <si>
    <t>CURVA 45 GRAUS, EM FERRO GALVANIZADO, MACHO/FÊMEA, CONEXÃO ROSQUEADA, DN 80 MM (3"), INSTALADO EM RESERVAÇÃO PREDIAL DE ÁGUA - FORNECIMENTO E INSTALAÇÃO. AF_04/2024</t>
  </si>
  <si>
    <t>CURVA 90 GRAUS, EM FERRO GALVANIZADO, FÊMEA, CONEXÃO ROSQUEADA, DN 65 MM (2 1/2"), INSTALADO EM RESERVAÇÃO PREDIAL DE ÁGUA - FORNECIMENTO E INSTALAÇÃO. AF_04/2024</t>
  </si>
  <si>
    <t>CURVA 90 GRAUS, EM FERRO GALVANIZADO, FÊMEA, CONEXÃO ROSQUEADA, DN 50 MM (2"), INSTALADO EM RESERVAÇÃO PREDIAL DE ÁGUA - FORNECIMENTO E INSTALAÇÃO. AF_04/2024</t>
  </si>
  <si>
    <t>CURVA 90 GRAUS, EM FERRO GALVANIZADO, FÊMEA, CONEXÃO ROSQUEADA, DN 80 (3"), INSTALADO EM RESERVAÇÃO PREDIAL DE ÁGUA - FORNECIMENTO E INSTALAÇÃO. AF_04/2024</t>
  </si>
  <si>
    <t>CURVA 90 GRAUS, EM FERRO GALVANIZADO, MACHO/FÊMEA, CONEXÃO ROSQUEADA, DN 65 MM (2 1/2"), INSTALADO EM RESERVAÇÃO PREDIAL DE ÁGUA - FORNECIMENTO E INSTALAÇÃO. AF_04/2024</t>
  </si>
  <si>
    <t>CURVA 90 GRAUS, EM FERRO GALVANIZADO, MACHO/FÊMEA, CONEXÃO ROSQUEADA, DN 50 MM (2"), INSTALADO EM RESERVAÇÃO PREDIAL DE ÁGUA - FORNECIMENTO E INSTALAÇÃO. AF_04/2024</t>
  </si>
  <si>
    <t>CURVA 90 GRAUS, EM FERRO GALVANIZADO, MACHO/FÊMEA, CONEXÃO ROSQUEADA, DN 80 MM (3"), INSTALADO EM RESERVAÇÃO PREDIAL DE ÁGUA - FORNECIMENTO E INSTALAÇÃO. AF_04/2024</t>
  </si>
  <si>
    <t>CURVA 90 GRAUS, EM FERRO GALVANIZADO, CONEXÃO ROSQUEADA, DN 65 MM (2 1/2"), INSTALADO EM RESERVAÇÃO PREDIAL DE ÁGUA - FORNECIMENTO E INSTALAÇÃO. AF_04/2024</t>
  </si>
  <si>
    <t>CURVA 90 GRAUS, EM FERRO GALVANIZADO, CONEXÃO ROSQUEADA, DN 50 MM (2"), INSTALADO EM RESERVAÇÃO PREDIAL DE ÁGUA - FORNECIMENTO E INSTALAÇÃO. AF_04/2024</t>
  </si>
  <si>
    <t>CURVA 90 GRAUS, EM FERRO GALVANIZADO, CONEXÃO ROSQUEADA, DN 80 MM (3"), INSTALADO EM RESERVAÇÃO PREDIAL DE ÁGUA - FORNECIMENTO E INSTALAÇÃO. AF_04/2024</t>
  </si>
  <si>
    <t>TE DE REDUÇÃO, EM FERRO GALVANIZADO, CONEXÃO ROSQUEADA, DN 80 MM X 65 MM (3" X 2 1/2"), INSTALADO EM RESERVAÇÃO PREDIAL DE ÁGUA - FORNECIMENTO E INSTALAÇÃO. AF_04/2024</t>
  </si>
  <si>
    <t>TE DE REDUÇÃO, EM FERRO GALVANIZADO, CONEXÃO ROSQUEADA, DN 80 MM X 50 MM (3" X 2"), INSTALADO EM RESERVAÇÃO PREDIAL DE ÁGUA - FORNECIMENTO E INSTALAÇÃO. AF_04/2024</t>
  </si>
  <si>
    <t>BUCHA DE REDUÇÃO EM COBRE, PONTA X BOLSA, 66 X 54 MM, INSTALADO EM RESERVAÇÃO PREDIAL DE ÁGUA - FORNECIMENTO E INSTALAÇÃO. AF_04/2024</t>
  </si>
  <si>
    <t>BUCHA DE REDUÇÃO CPVC, SOLDÁVEL, DN 54 X 28 MM, INSTALADO EM RESERVAÇÃO PREDIAL DE ÁGUA - FORNECIMENTO E INSTALAÇÃO. AF_04/2024</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</si>
  <si>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</si>
  <si>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</si>
  <si>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BUCHA DE REDUÇÃO CPVC, SOLDÁVEL, DN 42 X 22 MM, INSTALADO EM RESERVAÇÃO PREDIAL DE ÁGUA - FORNECIMENTO E INSTALAÇÃO. AF_04/2024</t>
  </si>
  <si>
    <t>BUCHA DE REDUÇÃO CPVC, SOLDÁVEL, DN 54 X 35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</si>
  <si>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</si>
  <si>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</si>
  <si>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JOELHO CPVC, SOLDÁVEL, 45 GRAUS, DN 35 MM, INSTALADO EM RESERVAÇÃO PREDIAL DE ÁGUA - FORNECIMENTO E INSTALAÇÃO. AF_04/2024</t>
  </si>
  <si>
    <t>JOELHO CPVC, SOLDÁVEL, 45 GRAUS, DN 54 MM, INSTALADO EM RESERVAÇÃO PREDIAL DE ÁGUA - FORNECIMENTO E INSTALAÇÃO. AF_04/2024</t>
  </si>
  <si>
    <t>JOELHO CPVC, SOLDÁVEL, 45 GRAUS, DN 73 MM, INSTALADO EM RESERVAÇÃO PREDIAL DE ÁGUA - FORNECIMENTO E INSTALAÇÃO. AF_04/2024</t>
  </si>
  <si>
    <t>JOELHO CPVC, SOLDÁVEL, 45 GRAUS, DN 89 MM, INSTALADO EM RESERVAÇÃO PREDIAL DE ÁGUA - FORNECIMENTO E INSTALAÇÃO. AF_04/2024</t>
  </si>
  <si>
    <t>TE DE REDUÇÃO, CPVC, DN 28 X 22 MM, INSTALADO EM RESERVAÇÃO PREDIAL DE ÁGUA - FORNECIMENTO E INSTALAÇÃO. AF_04/2024</t>
  </si>
  <si>
    <t>TE DE REDUÇÃO, CPVC, DN 35 X 28 MM, INSTALADO EM RESERVAÇÃO PREDIAL DE ÁGUA - FORNECIMENTO E INSTALAÇÃO. AF_04/2024</t>
  </si>
  <si>
    <t>TE DE REDUÇÃO, CPVC, DN 42 X 35 MM, INSTALADO EM RESERVAÇÃO PREDIAL DE ÁGUA - FORNECIMENTO E INSTALAÇÃO. AF_04/2024</t>
  </si>
  <si>
    <t>BUCHA DE REDUÇÃO PVC, SOLDÁVEL, LONGA, DN 50 X 32 MM, INSTALADO EM RESERVAÇÃO PREDIAL DE ÁGUA - FORNECIMENTO E INSTALAÇÃO. AF_04/2024</t>
  </si>
  <si>
    <t>BUCHA DE REDUÇÃO, PPR, DN 50 X 25 MM, INSTALADO EM RESERVAÇÃO PREDIAL DE ÁGUA - FORNECIMENTO E INSTALAÇÃO. AF_04/2024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</si>
  <si>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</si>
  <si>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</si>
  <si>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</si>
  <si>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</si>
  <si>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</si>
  <si>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</si>
  <si>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</si>
  <si>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</si>
  <si>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</si>
  <si>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</si>
  <si>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</si>
  <si>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</si>
  <si>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</si>
  <si>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</si>
  <si>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</si>
  <si>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</si>
  <si>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</si>
  <si>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ENGATE FLEXÍVEL EM PLÁSTICO BRANCO, 1/2" X 30CM - FORNECIMENTO E INSTALAÇÃO. AF_01/2020</t>
  </si>
  <si>
    <t>ENGATE FLEXÍVEL EM PLÁSTICO BRANCO, 1/2" X 40CM - FORNECIMENTO E INSTALAÇÃO. AF_01/2020</t>
  </si>
  <si>
    <t>TORNEIRA CROMADA DE MESA, 1/2" OU 3/4", PARA LAVATÓRIO,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</si>
  <si>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</si>
  <si>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</si>
  <si>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</si>
  <si>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</si>
  <si>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</si>
  <si>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</si>
  <si>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</si>
  <si>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</si>
  <si>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</si>
  <si>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INCLUSO CONJUNTO DE LIGAÇÃO PARA BACIA SANITÁRIA AJUSTÁVEL - FORNECIMENTO E INSTALAÇÃO.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</si>
  <si>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</si>
  <si>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</si>
  <si>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</si>
  <si>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</si>
  <si>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</si>
  <si>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KIT CAVALETE PARA MEDIÇÃO DE ÁGUA - ENTRADA PRINCIPAL, EM PVC 20 MM (1/2") - FORNECIMENTO E INSTALAÇÃO (EXCLUSIVE HIDRÔMETRO). AF_03/2024</t>
  </si>
  <si>
    <t>KIT CAVALETE PARA MEDIÇÃO DE ÁGUA - ENTRADA PRINCIPAL, EM PVC 25 MM (3/4") - FORNECIMENTO E INSTALAÇÃO (EXCLUSIVE HIDRÔMETRO). AF_03/2024</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</si>
  <si>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</si>
  <si>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</si>
  <si>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</si>
  <si>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</si>
  <si>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INDIVIDUALIZADA, EM PVC 25 MM (3/4"), PARA 2 MEDIDORES - FORNECIMENTO E INSTALAÇÃO (EXCLUSIVE HIDRÔMETRO). AF_03/2024</t>
  </si>
  <si>
    <t>KIT CAVALETE PARA MEDIÇÃO DE ÁGUA - ENTRADA INDIVIDUALIZADA, EM PVC 25 MM (3/4"), PARA 3 MEDIDORES - FORNECIMENTO E INSTALAÇÃO (EXCLUSIVE HIDRÔMETRO). AF_03/2024</t>
  </si>
  <si>
    <t>KIT CAVALETE PARA MEDIÇÃO DE ÁGUA - ENTRADA INDIVIDUALIZADA, EM PVC 25 MM (3/4"), PARA 4 MEDIDORES - FORNECIMENTO E INSTALAÇÃO (EXCLUSIVE HIDRÔMETRO). AF_03/2024</t>
  </si>
  <si>
    <t>KIT CAVALETE PARA MEDIÇÃO DE ÁGUA - ENTRADA INDIVIDUALIZADA, EM PVC 32 MM (1"), PARA 1 MEDIDOR - FORNECIMENTO E INSTALAÇÃO (EXCLUSIVE HIDRÔMETRO). AF_03/2024</t>
  </si>
  <si>
    <t>KIT CAVALETE PARA MEDIÇÃO DE ÁGUA - ENTRADA INDIVIDUALIZADA, EM PVC 32 MM (1"), PARA 2 MEDIDORES - FORNECIMENTO E INSTALAÇÃO (EXCLUSIVE HIDRÔMETRO). AF_03/2024</t>
  </si>
  <si>
    <t>KIT CAVALETE PARA MEDIÇÃO DE ÁGUA - ENTRADA INDIVIDUALIZADA, EM PVC 32 MM (1"), PARA 3 MEDIDORES - FORNECIMENTO E INSTALAÇÃO (EXCLUSIVE HIDRÔMETRO). AF_03/2024</t>
  </si>
  <si>
    <t>KIT CAVALETE PARA MEDIÇÃO DE ÁGUA - ENTRADA INDIVIDUALIZADA, EM PVC 32 MM (1"), PARA 4 MEDIDORES - FORNECIMENTO E INSTALAÇÃO (EXCLUSIVE HIDRÔMETRO).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</si>
  <si>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</si>
  <si>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</si>
  <si>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</si>
  <si>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</si>
  <si>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</si>
  <si>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</si>
  <si>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</si>
  <si>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</si>
  <si>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</si>
  <si>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</si>
  <si>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</si>
  <si>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</si>
  <si>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</si>
  <si>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</si>
  <si>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</si>
  <si>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</si>
  <si>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</si>
  <si>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</si>
  <si>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</si>
  <si>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</si>
  <si>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</si>
  <si>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</si>
  <si>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</si>
  <si>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</si>
  <si>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HIDRÔMETRO DN 1/2", 1,5 M3/H - FORNECIMENTO E INSTALAÇÃO. AF_03/2024</t>
  </si>
  <si>
    <t>HIDRÔMETRO DN 1/2", 3,0 M3/H - FORNECIMENTO E INSTALAÇÃO. AF_03/2024</t>
  </si>
  <si>
    <t>HIDRÔMETRO DN 3/4", 5,0 M3/H - FORNECIMENTO E INSTALAÇÃO. AF_03/2024</t>
  </si>
  <si>
    <t>CAIXA EM CONCRETO PRÉ-MOLDADO PARA ABRIGO DE HIDRÔMETRO COM DN 20 MM - FORNECIMENTO E INSTALAÇÃO. AF_03/2024</t>
  </si>
  <si>
    <t>KIT CAVALETE PARA MEDIÇÃO DE ÁGUA - ENTRADA INDIVIDUALIZADA, EM PVC 25 MM (3/4"), PARA 1 MEDIDOR - FORNECIMENTO E INSTALAÇÃO (EXCLUSIVE HIDRÔMETRO). AF_03/2024</t>
  </si>
  <si>
    <t>HIDRÔMETRO DN 2" , 30 M³/H - FORNECIMENTO E INSTALAÇÃO. AF_03/2024</t>
  </si>
  <si>
    <t>HIDRÔMETRO DN 1", 7 M³/H - FORNECIMENTO E INSTALAÇÃO. AF_03/2024</t>
  </si>
  <si>
    <t>HIDRÔMETRO DN 1", 10 M³/H - FORNECIMENTO E INSTALAÇÃO. AF_03/2024</t>
  </si>
  <si>
    <t>HIDRÔMETRO DN 1 1/2", 20 M³/H - FORNECIMENTO E INSTALAÇÃO. AF_03/2024</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</si>
  <si>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</si>
  <si>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</si>
  <si>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</si>
  <si>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</si>
  <si>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</si>
  <si>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</si>
  <si>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</si>
  <si>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</si>
  <si>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</si>
  <si>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</si>
  <si>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</si>
  <si>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</si>
  <si>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</si>
  <si>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</si>
  <si>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</si>
  <si>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</si>
  <si>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</si>
  <si>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</si>
  <si>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</si>
  <si>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</si>
  <si>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</si>
  <si>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</si>
  <si>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</si>
  <si>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</si>
  <si>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</si>
  <si>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</si>
  <si>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</si>
  <si>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</si>
  <si>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</si>
  <si>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</si>
  <si>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</si>
  <si>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</si>
  <si>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</si>
  <si>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</si>
  <si>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</si>
  <si>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</si>
  <si>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</si>
  <si>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</si>
  <si>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</si>
  <si>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</si>
  <si>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</si>
  <si>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</si>
  <si>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</si>
  <si>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</si>
  <si>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</si>
  <si>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</si>
  <si>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</si>
  <si>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</si>
  <si>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</si>
  <si>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</si>
  <si>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</si>
  <si>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CONJUNTO HIDRÁULICO EM AÇO ROSCÁVEL PARA INSTALAÇÃO DE BOMBA, DN SUCÇÃO 65 MM (2½") E DN RECALQUE 50 MM (2"), PARA EDIFICAÇÃO COM 18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</si>
  <si>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</si>
  <si>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</si>
  <si>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32 MM (1 1/4") E DN RECALQUE 25 MM (1"), PARA EDIFICAÇÃO COM 4 PAVIMENTOS - FORNECIMENTO E INSTALAÇÃO. AF_04/2024</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</si>
  <si>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</si>
  <si>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</si>
  <si>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</si>
  <si>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</si>
  <si>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</si>
  <si>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</si>
  <si>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</si>
  <si>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</si>
  <si>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</si>
  <si>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</si>
  <si>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</si>
  <si>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</si>
  <si>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</si>
  <si>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</si>
  <si>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</si>
  <si>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</si>
  <si>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</si>
  <si>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</si>
  <si>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</si>
  <si>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DRAGAGEM DE MATERIAIS DE 1A CATEGORIA E COMPOSTOS ORGÂNICOS E INORGÂNICOS COM RETROESCAVADEIRA (CAÇAMBA: 0,26 M3/88 HP). AF_03/2024</t>
  </si>
  <si>
    <t>DRAGAGEM DE MATERIAIS DE 1A CATEGORIA E COMPOSTOS ORGÂNICOS E INORGÂNICOS COM ESCAVADEIRA HIDRÁULICA (CAÇAMBA: 0,80 M3/111 HP). AF_03/2024</t>
  </si>
  <si>
    <t>DRAGAGEM DE MATERIAIS DE 1A CATEGORIA E COMPOSTOS ORGÂNICOS E INORGÂNICOS COM ESCAVADEIRA HIDRÁULICA DE LONGO ALCANCE (CAÇAMBA: 0,52 M3/155 HP). AF_03/2024</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</si>
  <si>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</si>
  <si>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</si>
  <si>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</si>
  <si>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</si>
  <si>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</si>
  <si>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</si>
  <si>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</si>
  <si>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</si>
  <si>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</si>
  <si>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</si>
  <si>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</si>
  <si>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</si>
  <si>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</si>
  <si>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</si>
  <si>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</si>
  <si>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</si>
  <si>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</si>
  <si>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</si>
  <si>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</si>
  <si>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</si>
  <si>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</si>
  <si>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</si>
  <si>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</si>
  <si>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</si>
  <si>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</si>
  <si>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</si>
  <si>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</si>
  <si>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</si>
  <si>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</si>
  <si>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</si>
  <si>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</si>
  <si>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</si>
  <si>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</si>
  <si>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</si>
  <si>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</si>
  <si>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</si>
  <si>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</si>
  <si>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</si>
  <si>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</si>
  <si>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</si>
  <si>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</si>
  <si>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</si>
  <si>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</si>
  <si>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</si>
  <si>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</si>
  <si>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</si>
  <si>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</si>
  <si>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</si>
  <si>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</si>
  <si>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</si>
  <si>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</si>
  <si>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</si>
  <si>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</si>
  <si>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</si>
  <si>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</si>
  <si>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</si>
  <si>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</si>
  <si>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</si>
  <si>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</si>
  <si>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</si>
  <si>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</si>
  <si>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</si>
  <si>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</si>
  <si>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</si>
  <si>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</si>
  <si>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</si>
  <si>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</si>
  <si>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</si>
  <si>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</si>
  <si>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</si>
  <si>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</si>
  <si>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</si>
  <si>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</si>
  <si>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</si>
  <si>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</si>
  <si>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</si>
  <si>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</si>
  <si>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</si>
  <si>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</si>
  <si>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</si>
  <si>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</si>
  <si>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</si>
  <si>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</si>
  <si>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ESCAVAÇÃO MECANIZADA DE VALA COM PROF. ATÉ 1,5 M (MÉDIA MONTANTE E JUSANTE/UMA COMPOSIÇÃO POR TRECHO), ESCAVADEIRA (0,8 M3), LARG. DE 1,5 M A 2,5 M, EM SOLO DE 1A CATEGORIA, EM LOCAIS COM ALTO NÍVEL DE INTERFERÊNCIA. AF_09/2024</t>
  </si>
  <si>
    <t>ESCAVAÇÃO MECANIZADA DE VALA COM PROF. MAIOR QUE 1,5 M ATÉ 3,0 M (MÉDIA MONTANTE E JUSANTE/UMA COMPOSIÇÃO POR TRECHO), ESCAVADEIRA (0,8 M3), LARGURA ATÉ 1,5 M, EM SOLO DE 1A CATEGORIA, EM LOCAIS COM ALTO NÍVEL DE INTERFERÊNCIA. AF_09/2024</t>
  </si>
  <si>
    <t>ESCAVAÇÃO MECANIZADA DE VALA COM PROF. MAIOR QUE 3,0 M ATÉ 4,5 M(MÉDIA MONTANTE E JUSANTE/UMA COMPOSIÇÃO POR TRECHO), ESCAVADEIRA (0,8 M3), LARG. MENOR QUE 1,5 M, EM SOLO DE 1A CATEGORIA, EM LOCAIS COM ALTO NÍVEL DE INTERFERÊNCIA. AF_09/2024</t>
  </si>
  <si>
    <t>ESCAVAÇÃO MECANIZADA DE VALA COM PROF. DE 3,0 M ATÉ 4,5 M(MÉDIA MONTANTE E JUSANTE/UMA COMPOSIÇÃO POR TRECHO), ESCAVADEIRA (1,2 M3), LARG. DE 1,5 M A 2,5 M, EM SOLO DE 1A CATEGORIA, EM LOCAIS COM ALTO NÍVEL DE INTERFERÊNCIA. AF_09/2024</t>
  </si>
  <si>
    <t>ESCAVAÇÃO MECANIZADA DE VALA COM PROF. MAIOR QUE 4,5 M ATÉ 6,0 M(MÉDIA MONTANTE E JUSANTE/UMA COMPOSIÇÃO POR TRECHO), ESCAVADEIRA (1,2 M3), LARG. DE 1,5 M A 2,5 M, EM SOLO DE 1A CATEGORIA, EM LOCAIS COM ALTO NÍVEL DE INTERFERÊNCIA. AF_09/2024</t>
  </si>
  <si>
    <t>ESCAVAÇÃO MECANIZADA DE VALA COM PROF. ATÉ 1,5 M (MÉDIA MONTANTE E JUSANTE/UMA COMPOSIÇÃO POR TRECHO), ESCAVADEIRA (0,8 M3), LARG. DE 1,5 M A 2,5 M, EM SOLO DE 1A CATEGORIA, LOCAIS COM BAIXO NÍVEL DE INTERFERÊNCIA. AF_09/2024</t>
  </si>
  <si>
    <t>ESCAVAÇÃO MECANIZADA DE VALA COM PROF. MAIOR QUE 1,5 M E ATÉ 3,0 M(MÉDIA MONTANTE E JUSANTE/UMA COMPOSIÇÃO POR TRECHO), ESCAVADEIRA (0,8 M3), LARG. MENOR QUE 1,5 M, EM SOLO DE 1A CATEGORIA, LOCAIS COM BAIXO NÍVEL DE INTERFERÊNCIA. AF_09/2024</t>
  </si>
  <si>
    <t>ESCAVAÇÃO MECANIZADA DE VALA COM PROF. MAIOR QUE 3,0 M ATÉ 4,5 M (MÉDIA MONTANTE E JUSANTE/UMA COMPOSIÇÃO POR TRECHO), ESCAVADEIRA (0,8 M3), LARG. MENOR QUE 1,5 M, EM SOLO DE 1A CATEGORIA, LOCAIS COM BAIXO NÍVEL DE INTERFERÊNCIA. AF_09/2024</t>
  </si>
  <si>
    <t>ESCAVAÇÃO MECANIZADA DE VALA COM PROF. MAIOR QUE 3,0 M ATÉ 4,5 M (MÉDIA MONTANTE E JUSANTE/UMA COMPOSIÇÃO POR TRECHO), ESCAVADEIRA (1,2 M3), LARG. DE 1,5 M A 2,5 M, EM SOLO DE 1A CATEGORIA, LOCAIS COM BAIXO NÍVEL DE INTERFERÊNCIA. AF_09/2024</t>
  </si>
  <si>
    <t>ESCAVAÇÃO MECANIZADA DE VALA COM PROF. MAIOR QUE 4,5 M ATÉ 6,0 M (MÉDIA MONTANTE E JUSANTE/UMA COMPOSIÇÃO POR TRECHO), ESCAVADEIRA (1,2 M3), LARG. DE 1,5 M A 2,5 M, EM SOLO DE 1A CATEGORIA, LOCAIS COM BAIXO NÍVEL DE INTERFERÊNCIA. AF_09/2024</t>
  </si>
  <si>
    <t>ESCAVAÇÃO MECANIZADA DE VALA COM PROF. ATÉ 1,5 M (MÉDIA MONTANTE E JUSANTE/UMA COMPOSIÇÃO POR TRECHO), RETROESCAV. (0,26 M3), LARG. MENOR QUE 0,8 M, EM SOLO DE 1A CATEGORIA, EM LOCAIS COM ALTO NÍVEL DE INTERFERÊNCIA. AF_09/2024</t>
  </si>
  <si>
    <t>ESCAVAÇÃO MECANIZADA DE VALA COM PROF. ATÉ 1,5 M (MÉDIA MONTANTE E JUSANTE/UMA COMPOSIÇÃO POR TRECHO), RETROESCAV. (0,26 M3), LARG. DE 0,8 M A 1,5 M, EM SOLO DE 1A CATEGORIA, EM LOCAIS COM ALTO NÍVEL DE INTERFERÊNCIA. AF_09/2024</t>
  </si>
  <si>
    <t>ESCAVAÇÃO MECANIZADA DE VALA COM PROF. MAIOR QUE 1,5 M ATÉ 3,0 M (MÉDIA MONTANTE E JUSANTE/UMA COMPOSIÇÃO POR TRECHO), RETROESCAV. (0,26 M3), LARG. MENOR QUE 0,8 M, EM SOLO DE 1A CATEGORIA, EM LOCAIS COM ALTO NÍVEL DE INTERFERÊNCIA. AF_09/2024</t>
  </si>
  <si>
    <t>ESCAVAÇÃO MECANIZADA DE VALA COM PROF. MAIOR QUE 1,5 M ATÉ 3,0 M (MÉDIA MONTANTE E JUSANTE/UMA COMPOSIÇÃO POR TRECHO), RETROESCAV. (0,26 M3), LARGURA DE 0,8 M A 1,5 M, EM SOLO DE 1A CATEGORIA, EM LOCAIS COM ALTO NÍVEL DE INTERFERÊNCIA. AF_09/2024</t>
  </si>
  <si>
    <t>ESCAVAÇÃO MECANIZADA DE VALA COM PROFUNDIDADE ATÉ 1,5 M (MÉDIA MONTANTE E JUSANTE/UMA COMPOSIÇÃO POR TRECHO), RETROESCAV. (0,26 M3), LARGURA MENOR QUE 0,8 M, EM SOLO DE 1A CATEGORIA, LOCAIS COM BAIXO NÍVEL DE INTERFERÊNCIA. AF_09/2024</t>
  </si>
  <si>
    <t>ESCAVAÇÃO MECANIZADA DE VALA COM PROFUNDIDADE ATÉ 1,5 M (MÉDIA MONTANTE E JUSANTE/UMA COMPOSIÇÃO POR TRECHO), RETROESCAV. (0,26 M3), LARGURA DE 0,8 M A 1,5 M, EM SOLO DE 1A CATEGORIA, LOCAIS COM BAIXO NÍVEL DE INTERFERÊNCIA. AF_09/2024</t>
  </si>
  <si>
    <t>ESCAVAÇÃO MECANIZADA DE VALA COM PROFUNDIDADE MAIOR QUE 1,5 M ATÉ 3,0 M (MÉDIA MONTANTE E JUSANTE/UMA COMPOSIÇÃO POR TRECHO), RETROESCAV. (0,26 M3), LARGURA MENOR QUE 0,8 M, EM SOLO DE 1A CATEGORIA, LOCAIS COM BAIXO NÍVEL DE INTERFERÊNCIA. AF_09/2024</t>
  </si>
  <si>
    <t>ESCAVAÇÃO MECANIZADA DE VALA COM PROFUNDIDADE MAIOR QUE 1,5 M ATÉ 3,0 M (MÉDIA MONTANTE E JUSANTE/UMA COMPOSIÇÃO POR TRECHO), RETROESCAV (0,26 M3), LARGURA DE 0,8 M A 1,5 M, EM SOLO DE 1A CATEGORIA, LOCAIS COM BAIXO NÍVEL DE INTERFERÊNCIA. AF_09/2024</t>
  </si>
  <si>
    <t>ESCAVAÇÃO MANUAL DE VALA. AF_09/2024</t>
  </si>
  <si>
    <t>ESCAVAÇÃO MECANIZADA DE VALA COM PROF. ATÉ 1,5 M (MÉDIA MONTANTE E JUSANTE/UMA COMPOSIÇÃO POR TRECHO), ESCAVADEIRA (0,8 M3), LARG. MENOR QUE 1,5 M, EM SOLO DE 1A CATEGORIA, EM LOCAIS COM ALTO NÍVEL DE INTERFERÊNCIA. AF_09/2024</t>
  </si>
  <si>
    <t>ESCAVAÇÃO MECANIZADA DE VALA COM PROF. MAIOR QUE 4,5 M ATÉ 6,0 M (MÉDIA MONTANTE E JUSANTE/UMA COMPOSIÇÃO POR TRECHO), ESCAVADEIRA (0,8 M3), LARG. MENOR QUE 1,5 M, EM SOLO DE 1A CATEGORIA, EM LOCAIS COM ALTO NÍVEL DE INTERFERÊNCIA. AF_09/2024</t>
  </si>
  <si>
    <t>ESCAVAÇÃO MECANIZADA DE VALA COM PROF. MAIOR QUE 1,50 M ATÉ 3,0 M (MÉDIA MONTANTE E JUSANTE/UMA COMPOSIÇÃO POR TRECHO), ESCAVADEIRA (1,2 M3), LARG. DE 1,5 M A 2,5 M, EM SOLO DE 1A CATEGORIA, EM LOCAIS COM ALTO NÍVEL DE INTERFERÊNCIA. AF_09/2024</t>
  </si>
  <si>
    <t>ESCAVAÇÃO MECANIZADA DE VALA COM PROF. ATÉ 1,5 M (MÉDIA MONTANTE E JUSANTE/UMA COMPOSIÇÃO POR TRECHO), ESCAVADEIRA (0,8 M3),LARG. MENOR QUE 1,5 M, EM SOLO DE 1A CATEGORIA, LOCAIS COM BAIXO NÍVEL DE INTERFERÊNCIA. AF_09/2024</t>
  </si>
  <si>
    <t>ESCAVAÇÃO MECANIZADA DE VALA COM PROF. MAIOR QUE 4,5 M ATÉ 6,0 M (MÉDIA MONTANTE E JUSANTE/UMA COMPOSIÇÃO POR TRECHO),COM ESCAVADEIRA (0,8 M3), LARG. MENOR QUE 1,5 M, EM SOLO DE 1A CATEGORIA, LOCAIS COM BAIXO NÍVEL DE INTERFERÊNCIA. AF_09/2024</t>
  </si>
  <si>
    <t>ESCAVAÇÃO MECANIZADA DE VALA COM PROF. MAIOR QUE 1,5 M ATÉ 3,0 M (MÉDIA MONTANTE E JUSANTE/UMA COMPOSIÇÃO POR TRECHO),COM ESCAVADEIRA (1,2 M3),LARG. DE 1,5 M A 2,5 M, EM SOLO DE 1A CATEGORIA, LOCAIS COM BAIXO NÍVEL DE INTERFERÊNCIA. AF_09/2024</t>
  </si>
  <si>
    <t>ESCAVAÇÃO MECANIZADA DE VALA COM PROF. ATÉ 1,5 M (MÉDIA MONTANTE E JUSANTE/UMA COMPOSIÇÃO POR TRECHO), ESCAVADEIRA (0,8 M3),LARG. MENOR QUE 1,5 M, EM SOLO DE MOLE, EM LOCAIS COM ALTO NÍVEL DE INTERFERÊNCIA. AF_09/2024</t>
  </si>
  <si>
    <t>ESCAVAÇÃO MECANIZADA DE VALA COM PROF. ATÉ 1,5 M (MÉDIA MONTANTE E JUSANTE/UMA COMPOSIÇÃO POR TRECHO), ESCAVADEIRA (0,8 M3), LARG. DE 1,5 M A 2,5 M, EM SOLO MOLE, EM LOCAIS COM ALTO NÍVEL DE INTERFERÊNCIA. AF_09/2024</t>
  </si>
  <si>
    <t>ESCAVAÇÃO MECANIZADA DE VALA COM PROF. MAIOR QUE 1,5 M ATÉ 3,0 M (MÉDIA MONTANTE E JUSANTE/UMA COMPOSIÇÃO POR TRECHO), ESCAVADEIRA (0,8 M3), LARGURA ATÉ 1,5 M, EM SOLO MOLE, EM LOCAIS COM ALTO NÍVEL DE INTERFERÊNCIA. AF_09/2024</t>
  </si>
  <si>
    <t>ESCAVAÇÃO MECANIZADA DE VALA COM PROF. MAIOR QUE 3,0 M ATÉ 4,5 M (MÉDIA MONTANTE E JUSANTE/UMA COMPOSIÇÃO POR TRECHO), ESCAVADEIRA (0,8 M3), LARG. MENOR QUE 1,5 M, EM SOLO MOLE, EM LOCAIS COM ALTO NÍVEL DE INTERFERÊNCIA. AF_09/2024</t>
  </si>
  <si>
    <t>ESCAVAÇÃO MECANIZADA DE VALA COM PROF. MAIOR QUE 4,5 M ATÉ 6,0 M (MÉDIA MONTANTE E JUSANTE/UMA COMPOSIÇÃO POR TRECHO), ESCAVADEIRA (0,8 M3),LARG. MENOR QUE 1,5 M, EM SOLO DE MOLE, EM LOCAIS COM ALTO NÍVEL DE INTERFERÊNCIA. AF_09/2024</t>
  </si>
  <si>
    <t>ESCAVAÇÃO MECANIZADA DE VALA COM PROF. MAIOR QUE 1,5 M ATÉ 3,0 M (MÉDIA MONTANTE E JUSANTE/UMA COMPOSIÇÃO POR TRECHO),COM ESCAVADEIRA (1,2 M3),LARG. DE 1,5 M A 2,5 M, EM SOLO MOLE, EM LOCAIS COM ALTO NÍVEL DE INTERFERÊNCIA. AF_09/2024</t>
  </si>
  <si>
    <t>ESCAVAÇÃO MECANIZADA DE VALA COM PROF. DE 3,0 M ATÉ 4,5 M (MÉDIA MONTANTE E JUSANTE/UMA COMPOSIÇÃO POR TRECHO), ESCAVADEIRA (1,2 M3), LARG. DE 1,5 M A 2,5 M, EM SOLO MOLE, EM LOCAIS COM ALTO NÍVEL DE INTERFERÊNCIA. AF_09/2024</t>
  </si>
  <si>
    <t>ESCAVAÇÃO MECANIZADA DE VALA COM PROF. MAIOR QUE 4,5 M ATÉ 6,0 M (MÉDIA MONTANTE E JUSANTE/UMA COMPOSIÇÃO POR TRECHO), ESCAVADEIRA (1,2 M3), LARG. DE 1,5 M A 2,5 M, EM SOLO MOLE, EM LOCAIS COM ALTO NÍVEL DE INTERFERÊNCIA. AF_09/2024</t>
  </si>
  <si>
    <t>ESCAVAÇÃO MECANIZADA DE VALA COM PROF. ATÉ 1,5 M (MÉDIA MONTANTE E JUSANTE/UMA COMPOSIÇÃO POR TRECHO), ESCAVADEIRA (0,8 M3),LARG. MENOR QUE 1,5 M, EM SOLO MOLE, LOCAIS COM BAIXO NÍVEL DE INTERFERÊNCIA. AF_09/2024</t>
  </si>
  <si>
    <t>ESCAVAÇÃO MECANIZADA DE VALA COM PROF. ATÉ 1,5 M (MÉDIA MONTANTE E JUSANTE/UMA COMPOSIÇÃO POR TRECHO), ESCAVADEIRA (0,8 M3), LARG. DE 1,5 M A 2,5 M, EM SOLO MOLE, LOCAIS COM BAIXO NÍVEL DE INTERFERÊNCIA. AF_09/2024</t>
  </si>
  <si>
    <t>ESCAVAÇÃO MECANIZADA DE VALA COM PROF. MAIOR QUE 1,5 M E ATÉ 3,0 M (MÉDIA MONTANTE E JUSANTE/UMA COMPOSIÇÃO POR TRECHO), ESCAVADEIRA (0,8 M3), LARG. MENOR QUE 1,5 M, EM SOLO MOLE, LOCAIS COM BAIXO NÍVEL DE INTERFERÊNCIA. AF_09/2024</t>
  </si>
  <si>
    <t>ESCAVAÇÃO MECANIZADA DE VALA COM PROF.MAIOR QUE 3,0 M ATÉ 4,5 M (MÉDIA MONTANTE E JUSANTE/UMA COMPOSIÇÃO POR TRECHO), ESCAVADEIRA (0,8 M3), LARG. MENOR QUE 1,5 M, EM SOLO MOLE, LOCAIS COM BAIXO NÍVEL DE INTERFERÊNCIA. AF_09/2024</t>
  </si>
  <si>
    <t>ESCAVAÇÃO MECANIZADA DE VALA COM PROF. MAIOR QUE 4,5 M ATÉ 6,0 M (MÉDIA MONTANTE E JUSANTE/UMA COMPOSIÇÃO POR TRECHO),COM ESCAVADEIRA (0,8 M3), LARG. MENOR QUE 1,5 M, EM SOLO MOLE, LOCAIS COM BAIXO NÍVEL DE INTERFERÊNCIA. AF_09/2024</t>
  </si>
  <si>
    <t>ESCAVAÇÃO MECANIZADA DE VALA COM PROF. MAIOR QUE 1,5 M ATÉ 3,0 M (MÉDIA MONTANTE E JUSANTE/UMA COMPOSIÇÃO POR TRECHO),COM ESCAVADEIRA (1,2 M3), LARG. DE 1,5 M A 2,5 M, EM SOLO MOLE, LOCAIS COM BAIXO NÍVEL DE INTERFERÊNCIA. AF_09/2024</t>
  </si>
  <si>
    <t>ESCAVAÇÃO MECANIZADA DE VALA COM PROF. MAIOR QUE 3,0 M ATÉ 4,5 M (MÉDIA MONTANTE E JUSANTE/UMA COMPOSIÇÃO POR TRECHO), ESCAVADEIRA (1,2 M3), LARG. DE 1,5 M A 2,5 M, EM SOLO MOLE, LOCAIS COM BAIXO NÍVEL DE INTERFERÊNCIA. AF_09/2024</t>
  </si>
  <si>
    <t>ESCAVAÇÃO MECANIZADA DE VALA COM PROF. MAIOR QUE 4,5 M ATÉ 6,0 M (MÉDIA MONTANTE E JUSANTE/UMA COMPOSIÇÃO POR TRECHO), ESCAVADEIRA (1,2 M3), LARG. DE 1,5 M A 2,5 M, EM SOLO MOLE, LOCAIS COM BAIXO NÍVEL DE INTERFERÊNCIA. AF_09/2024</t>
  </si>
  <si>
    <t>ESCAVAÇÃO MECANIZADA DE VALA COM PROF. ATÉ 1,5 M (MÉDIA MONTANTE E JUSANTE/UMA COMPOSIÇÃO POR TRECHO), RETROESCAV. (0,26 M3), LARG. MENOR QUE 0,8 M, EM SOLO MOLE, EM LOCAIS COM ALTO NÍVEL DE INTERFERÊNCIA. AF_09/2024</t>
  </si>
  <si>
    <t>ESCAVAÇÃO MECANIZADA DE VALA COM PROF. ATÉ 1,5 M (MÉDIA MONTANTE E JUSANTE/UMA COMPOSIÇÃO POR TRECHO), RETROESCAV. (0,26 M3), LARG. DE 0,8 M A 1,5 M, EM SOLO MOLE, EM LOCAIS COM ALTO NÍVEL DE INTERFERÊNCIA. AF_09/2024</t>
  </si>
  <si>
    <t>ESCAVAÇÃO MECANIZADA DE VALA COM PROF. MAIOR QUE 1,5 M ATÉ 3,0 M (MÉDIA MONTANTE E JUSANTE/UMA COMPOSIÇÃO POR TRECHO), RETROESCAV. (0,26 M3), LARG. MENOR QUE 0,8 M, EM SOLO MOLE, EM LOCAIS COM ALTO NÍVEL DE INTERFERÊNCIA. AF_09/2024</t>
  </si>
  <si>
    <t>ESCAVAÇÃO MECANIZADA DE VALA COM PROF. MAIOR QUE 1,5 M ATÉ 3,0 M (MÉDIA MONTANTE E JUSANTE/UMA COMPOSIÇÃO POR TRECHO), RETROESCAV. (0,26 M3), LARG. DE 0,8 M A 1,5 M, EM SOLO MOLE, EM LOCAIS COM ALTO NÍVEL DE INTERFERÊNCIA. AF_09/2024</t>
  </si>
  <si>
    <t>ESCAVAÇÃO MECANIZADA DE VALA COM PROF. ATÉ 1,5 M (MÉDIA MONTANTE E JUSANTE/UMA COMPOSIÇÃO POR TRECHO), RETROESCAV. (0,26 M3), LARG. MENOR QUE 0,8 M, EM SOLO MOLE, LOCAIS COM BAIXO NÍVEL DE INTERFERÊNCIA. AF_09/2024</t>
  </si>
  <si>
    <t>ESCAVAÇÃO MECANIZADA DE VALA COM PROF. ATÉ 1,5 M (MÉDIA MONTANTE E JUSANTE/UMA COMPOSIÇÃO POR TRECHO), RETROESCAV. (0,26 M3), LARG. DE 0,8 M A 1,5 M, EM SOLO MOLE, LOCAIS COM BAIXO NÍVEL DE INTERFERÊNCIA. AF_09/2024</t>
  </si>
  <si>
    <t>ESCAVAÇÃO MECANIZADA DE VALA COM PROF. MAIOR QUE 1,5 M ATÉ 3,0 M (MÉDIA MONTANTE E JUSANTE/UMA COMPOSIÇÃO POR TRECHO), RETROESCAV. (0,26 M3),LARG. MENOR QUE 0,8 M, EM SOLO MOLE, LOCAIS COM BAIXO NÍVEL DE INTERFERÊNCIA. AF_09/2024</t>
  </si>
  <si>
    <t>ESCAVAÇÃO MECANIZADA DE VALA COM PROF. MAIOR QUE 1,5 M ATÉ 3,0 M (MÉDIA MONTANTE E JUSANTE/UMA COMPOSIÇÃO POR TRECHO), RETROESCAV. (0,26 M3), LARG. DE 0,8 M A 1,5 M, EM SOLO MOLE, LOCAIS COM BAIXO NÍVEL DE INTERFERÊNCIA. AF_09/2024</t>
  </si>
  <si>
    <t>ESCAVAÇÃO MECANIZADA DE VALA COM PROF. ATÉ 1,5 M (MÉDIA MONTANTE E JUSANTE/UMA COMPOSIÇÃO POR TRECHO), ESCAVADEIRA (0,8 M3),LARG. ATÉ 1,5 M, EM SOLO DE 2A CATEGORIA, EM LOCAIS COM ALTO NÍVEL DE INTERFERÊNCIA. AF_09/2024</t>
  </si>
  <si>
    <t>ESCAVAÇÃO MECANIZADA DE VALA COM PROF. ATÉ 1,5 M (MÉDIA MONTANTE E JUSANTE/UMA COMPOSIÇÃO POR TRECHO), ESCAVADEIRA (0,8 M3), LARG. DE 1,5 M A 2,5 M, EM SOLO DE 2A CATEGORIA, EM LOCAIS COM ALTO NÍVEL DE INTERFERÊNCIA. AF_09/2024</t>
  </si>
  <si>
    <t>ESCAVAÇÃO MECANIZADA DE VALA COM PROF. MAIOR QUE 1,5 M ATÉ 3,0 M (MÉDIA MONTANTE E JUSANTE/UMA COMPOSIÇÃO POR TRECHO), ESCAVADEIRA (0,8 M3), LARG. ATÉ 1,5 M, EM SOLO DE 2A CATEGORIA, EM LOCAIS COM ALTO NÍVEL DE INTERFERÊNCIA. AF_09/2024</t>
  </si>
  <si>
    <t>ESCAVAÇÃO MECANIZADA DE VALA COM PROF. MAIOR QUE 3,0 M ATÉ 4,5 M (MÉDIA MONTANTE E JUSANTE/UMA COMPOSIÇÃO POR TRECHO), ESCAVADEIRA (0,8 M3), LARG. MENOR QUE 1,5 M, EM SOLO DE 2A CATEGORIA, EM LOCAIS COM ALTO NÍVEL DE INTERFERÊNCIA. AF_09/2024</t>
  </si>
  <si>
    <t>ESCAVAÇÃO MECANIZADA DE VALA COM PROF.MAIOR QUE 4,5 M ATÉ 6,0 M (MÉDIA MONTANTE E JUSANTE/UMA COMPOSIÇÃO POR TRECHO),COM ESCAVADEIRA (0,8 M3), LARG. MENOR QUE 1,5 M, EM SOLO DE 2A CATEGORIA, EM LOCAIS COM ALTO NÍVEL DE INTERFERÊNCIA. AF_09/2024</t>
  </si>
  <si>
    <t>ESCAVAÇÃO MECANIZADA DE VALA COM PROF. MAIOR QUE 1,5 M ATÉ 3,0 M (MÉDIA MONTANTE E JUSANTE/UMA COMPOSIÇÃO POR TRECHO),COM ESCAVADEIRA (1,2 M3),LARG. DE 1,5 M A 2,5 M, EM SOLO DE 2A CATEGORIA, EM LOCAIS COM ALTO NÍVEL DE INTERFERÊNCIA. AF_09/2024</t>
  </si>
  <si>
    <t>ESCAVAÇÃO MECANIZADA DE VALA COM PROF. DE 3,0 M ATÉ 4,5 M (MÉDIA MONTANTE E JUSANTE/UMA COMPOSIÇÃO POR TRECHO), ESCAVADEIRA (1,2 M3), LARG. DE 1,5 M A 2,5 M, EM SOLO DE 2A CATEGORIA, EM LOCAIS COM ALTO NÍVEL DE INTERFERÊNCIA. AF_09/2024</t>
  </si>
  <si>
    <t>ESCAVAÇÃO MECANIZADA DE VALA COM PROF. MAIOR QUE 4,5 M ATÉ 6,0 M (MÉDIA MONTANTE E JUSANTE/UMA COMPOSIÇÃO POR TRECHO), ESCAVADEIRA (1,2 M3), LARG. DE 1,5 M A 2,5 M, EM SOLO DE 2A CATEGORIA, EM LOCAIS COM ALTO NÍVEL DE INTERFERÊNCIA. AF_09/2024</t>
  </si>
  <si>
    <t>ESCAVAÇÃO MECANIZADA DE VALA COM PROF. ATÉ 1,5 M (MÉDIA MONTANTE E JUSANTE/UMA COMPOSIÇÃO POR TRECHO),COM ESCAVADEIRA (0,8 M3), LARG. MENOR QUE 1,5 M, EM SOLO DE 2A CATEGORIA, LOCAIS COM BAIXO NÍVEL DE INTERFERÊNCIA. AF_09/2024</t>
  </si>
  <si>
    <t>ESCAVAÇÃO MECANIZADA DE VALA COM PROF. ATÉ 1,5 M (MÉDIA MONTANTE E JUSANTE/UMA COMPOSIÇÃO POR TRECHO), ESCAVADEIRA (0,8 M3), LARG. DE 1,5 M A 2,5 M, EM SOLO DE 2A CATEGORIA, LOCAIS COM BAIXO NÍVEL DE INTERFERÊNCIA. AF_09/2024</t>
  </si>
  <si>
    <t>ESCAVAÇÃO MECANIZADA DE VALA COM PROF. MAIOR QUE 1,5 M E ATÉ 3,0 M (MÉDIA MONTANTE E JUSANTE/UMA COMPOSIÇÃO POR TRECHO), ESCAVADEIRA (0,8 M3), LARG. MENOR QUE 1,5 M, EM SOLO DE 2A CATEGORIA, LOCAIS COM BAIXO NÍVEL DE INTERFERÊNCIA. AF_09/2024</t>
  </si>
  <si>
    <t>ESCAVAÇÃO MECANIZADA DE VALA COM PROF.MAIOR QUE 3,0 M ATÉ 4,5 M (MÉDIA MONTANTE E JUSANTE/UMA COMPOSIÇÃO POR TRECHO), ESCAVADEIRA (0,8 M3), LARG. MENOR QUE 1,5 M, EM SOLO DE 2A CATEGORIA, LOCAIS COM BAIXO NÍVEL DE INTERFERÊNCIA. AF_09/2024</t>
  </si>
  <si>
    <t>ESCAVAÇÃO MECANIZADA DE VALA COM PROF.MAIOR QUE 4,5 M ATÉ 6,0 M (MÉDIA MONTANTE E JUSANTE/UMA COMPOSIÇÃO POR TRECHO),COM ESCAVADEIRA (0,8 M3), LARG. MENOR QUE 1,5 M, EM SOLO DE 2A CATEGORIA, EM LOCAIS COM BAIXO NÍVEL DE INTERFERÊNCIA. AF_09/2024</t>
  </si>
  <si>
    <t>ESCAVAÇÃO MECANIZADA DE VALA COM PROF. MAIOR QUE 1,5 M ATÉ 3,0 M (MÉDIA MONTANTE E JUSANTE/UMA COMPOSIÇÃO POR TRECHO),COM ESCAVADEIRA (1,2 M3),LARG. DE 1,5 M A 2,5 M, EM SOLO DE 2A CATEGORIA, LOCAIS COM BAIXO NÍVEL DE INTERFERÊNCIA. AF_09/2024</t>
  </si>
  <si>
    <t>ESCAVAÇÃO MECANIZADA DE VALA COM PROF. MAIOR QUE 3,0 M ATÉ 4,5 M (MÉDIA MONTANTE E JUSANTE/UMA COMPOSIÇÃO POR TRECHO), ESCAVADEIRA (1,2 M3), LARG. DE 1,5 M A 2,5 M, EM SOLO DE 2A CATEGORIA, LOCAIS COM BAIXO NÍVEL DE INTERFERÊNCIA. AF_09/2024</t>
  </si>
  <si>
    <t>ESCAVAÇÃO MECANIZADA DE VALA COM PROF. MAIOR QUE 4,5 M ATÉ 6,0 M (MÉDIA MONTANTE E JUSANTE/UMA COMPOSIÇÃO POR TRECHO), ESCAVADEIRA (1,2 M3), LARG. DE 1,5 M A 2,5 M, EM SOLO DE 2A CATEGORIA, LOCAIS COM BAIXO NÍVEL DE INTERFERÊNCIA. AF_09/2024</t>
  </si>
  <si>
    <t>ESCAVAÇÃO MECANIZADA DE VALA COM PROF. ATÉ 1,5 M (MÉDIA MONTANTE E JUSANTE/UMA COMPOSIÇÃO POR TRECHO), RETROESCAV. (0,26 M3), LARG. MENOR QUE 0,8 M, EM SOLO DE 2A CATEGORIA, EM LOCAIS COM ALTO NÍVEL DE INTERFERÊNCIA. AF_09/2024</t>
  </si>
  <si>
    <t>ESCAVAÇÃO MECANIZADA DE VALA COM PROF. ATÉ 1,5 M (MÉDIA MONTANTE E JUSANTE/UMA COMPOSIÇÃO POR TRECHO), RETROESCAV. (0,26 M3), LARG. DE 0,8 M A 1,5 M, EM SOLO DE 2A CATEGORIA, EM LOCAIS COM ALTO NÍVEL DE INTERFERÊNCIA. AF_09/2024</t>
  </si>
  <si>
    <t>ESCAVAÇÃO MECANIZADA DE VALA COM PROF. MAIOR QUE 1,5 M ATÉ 3,0 M (MÉDIA MONTANTE E JUSANTE/UMA COMPOSIÇÃO POR TRECHO), RETROESCAV. (0,26 M3), LARG. MENOR QUE 0,8 M, EM SOLO DE 2A CATEGORIA, EM LOCAIS COM ALTO NÍVEL DE INTERFERÊNCIA. AF_09/2024</t>
  </si>
  <si>
    <t>ESCAVAÇÃO MECANIZADA DE VALA COM PROF. MAIOR QUE 1,5 M ATÉ 3,0 M (MÉDIA MONTANTE E JUSANTE/UMA COMPOSIÇÃO POR TRECHO), RETROESCAV. (0,26 M3), LARG. DE 0,8 M A 1,5 M, EM SOLO DE 2A CATEGORIA, EM LOCAIS COM ALTO NÍVEL DE INTERFERÊNCIA. AF_09/2024</t>
  </si>
  <si>
    <t>ESCAVAÇÃO MECANIZADA DE VALA COM PROF. ATÉ 1,5 M (MÉDIA MONTANTE E JUSANTE/UMA COMPOSIÇÃO POR TRECHO), RETROESCAV. (0,26 M3), LARGURA MENOR QUE 0,8 M, EM SOLO DE 2A CATEGORIA, EM LOCAIS COM BAIXO NÍVEL DE INTERFERÊNCIA. AF_09/2024</t>
  </si>
  <si>
    <t>ESCAVAÇÃO MECANIZADA DE VALA COM PROF. ATÉ 1,5 M (MÉDIA MONTANTE E JUSANTE/UMA COMPOSIÇÃO POR TRECHO), RETROESCAV. (0,26 M3), LARG. DE 0,8 M A 1,5 M, EM SOLO DE 2A CATEGORIA, EM LOCAIS COM BAIXO NÍVEL DE INTERFERÊNCIA. AF_09/2024</t>
  </si>
  <si>
    <t>ESCAVAÇÃO MECANIZADA DE VALA COM PROF. MAIOR QUE 1,5 M ATÉ 3,0 M (MÉDIA MONTANTE E JUSANTE/UMA COMPOSIÇÃO POR TRECHO), RETROESCAV. (0,26 M3),LARG. MENOR QUE 0,8 M, EM SOLO DE 2A CATEGORIA, EM LOCAIS COM BAIXO NÍVEL DE INTERFERÊNCIA. AF_09/2024</t>
  </si>
  <si>
    <t>ESCAVAÇÃO MECANIZADA DE VALA COM PROF. MAIOR QUE 1,5 M ATÉ 3,0 M (MÉDIA MONTANTE E JUSANTE/UMA COMPOSIÇÃO POR TRECHO), RETROESCAV. (0,26 M3), LARG. DE 0,8 M A 1,5 M, EM SOLO DE 2A CATEGORIA, EM LOCAIS COM BAIXO NÍVEL DE INTERFERÊNCIA. AF_09/2024</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</si>
  <si>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</si>
  <si>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</si>
  <si>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</si>
  <si>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</si>
  <si>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</si>
  <si>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</si>
  <si>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</si>
  <si>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</si>
  <si>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</si>
  <si>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</si>
  <si>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</si>
  <si>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</si>
  <si>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EXECUÇÃO E COMPACTAÇÃO DE CORPO DE ATERRO DE ATERRO (95% DE ENERGIA DO PROCTOR NORMAL) COM SOLO PREDOMINANTEMENTE ARGILOSO ESPESSURA 15 CM - EXCLUSIVE MATERIAL, ESCAVAÇÃO, CARGA E TRANSPORTE. AF_09/2024</t>
  </si>
  <si>
    <t>EXECUÇÃO E COMPACTAÇÃO DE CORPO DE ATERRO (95% DE ENERGIA DO PROCTOR NORMAL) COM SOLO PREDOMINANTEMENTE ARENOSO ESPESSURA 15CM - EXCLUSIVE MATERIAL, ESCAVAÇÃO, CARGA E TRANSPORTE. AF_09/2024</t>
  </si>
  <si>
    <t>EXECUÇÃO E COMPACTAÇÃO DE CORPO DE ATERRO DE ATERRO (95% DE ENERGIA DO PROCTOR NORMAL) COM SOLO PREDOMINANTEMENTE ARGILOSO, EM CAMADAS COM ESPESSURA DE 10 CM - EXCLUSIVE ESCAVAÇÃO, CARGA E TRANSPORTE E SOLO. AF_09/2024</t>
  </si>
  <si>
    <t>EXECUÇÃO E COMPACTAÇÃO DE CAMADA FINAL DE ATERRO (100% DE ENERGIA DO PROCTOR NORMAL) COM SOLO PREDOMINANTEMENTE ARGILOSO, EM CAMADAS COM ESPESSURA DE 10 CM - EXCLUSIVE ESCAVAÇÃO, CARGA E TRANSPORTE E SOLO. AF_09/2024</t>
  </si>
  <si>
    <t>EXECUÇÃO E COMPACTAÇÃO DE CAMADA FINAL DE ATERRO (100% DE ENERGIA DO PROCTOR NORMAL) COM SOLO PREDOMINANTEMENTE ARGILOSO, EM CAMADAS COM ESPESSURA DE 15 CM - EXCLUSIVE ESCAVAÇÃO, CARGA E TRANSPORTE E SOLO. AF_09/2024</t>
  </si>
  <si>
    <t>EXECUÇÃO E COMPACTAÇÃO DE CORPO DE ATERRO DE ATERRO (95% DE ENERGIA DO PROCTOR NORMAL) COM SOLO PREDOMINANTEMENTE ARGILOSO, EM CAMADAS COM ESPESSURA DE 20 CM - EXCLUSIVE ESCAVAÇÃO, CARGA E TRANSPORTE E SOLO. AF_09/2024</t>
  </si>
  <si>
    <t>EXECUÇÃO E COMPACTAÇÃO DE CAMADA FINAL DE ATERRO (100% DE ENERGIA DO PROCTOR NORMAL) COM SOLO PREDOMINANTEMENTE ARGILOSO, EM CAMADAS COM ESPESSURA DE 20 CM - EXCLUSIVE ESCAVAÇÃO, CARGA E TRANSPORTE E SOLO. AF_09/2024</t>
  </si>
  <si>
    <t>EXECUÇÃO E COMPACTAÇÃO DE CORPO DE ATERRO DE ATERRO (95% DE ENERGIA DO PROCTOR NORMAL) COM SOLO PREDOMINANTEMENTE ARENOSO, EM CAMADAS COM ESPESSURA DE 10 CM - EXCLUSIVE ESCAVAÇÃO, CARGA E TRANSPORTE E SOLO. AF_09/2024</t>
  </si>
  <si>
    <t>EXECUÇÃO E COMPACTAÇÃO DE CAMADA FINAL DE ATERRO (100% DE ENERGIA DO PROCTOR NORMAL) COM SOLO PREDOMINANTEMENTE ARENOSO, EM CAMADAS COM ESPESSURA DE 10 CM - EXCLUSIVE ESCAVAÇÃO, CARGA E TRANSPORTE E SOLO. AF_09/2024</t>
  </si>
  <si>
    <t>EXECUÇÃO E COMPACTAÇÃO DE CAMADA FINAL DE ATERRO (100% DE ENERGIA DO PROCTOR NORMAL) COM SOLO PREDOMINANTEMENTE ARENOSO, EM CAMADAS COM ESPESSURA DE 15 CM - EXCLUSIVE ESCAVAÇÃO, CARGA E TRANSPORTE E SOLO. AF_09/2024</t>
  </si>
  <si>
    <t>EXECUÇÃO E COMPACTAÇÃO DE CORPO DE ATERRO (95% DE ENERGIA DO PROCTOR NORMAL) COM SOLO PREDOMINANTEMENTE ARENOSO, EM CAMADAS COM ESPESSURA DE 20 CM - EXCLUSIVE ESCAVAÇÃO, CARGA E TRANSPORTE E SOLO. AF_09/2024</t>
  </si>
  <si>
    <t>EXECUÇÃO E COMPACTAÇÃO DE CAMADA FINAL DE ATERRO (100% DE ENERGIA DO PROCTOR NORMAL) COM SOLO PREDOMINANTEMENTE ARENOSO, EM CAMADAS COM ESPESSURA DE 20 CM - EXCLUSIVE ESCAVAÇÃO, CARGA E TRANSPORTE E SOLO. AF_09/2024</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</si>
  <si>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</si>
  <si>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</si>
  <si>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</si>
  <si>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</si>
  <si>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</si>
  <si>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</si>
  <si>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</si>
  <si>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</si>
  <si>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MECANIZADO DE VALA COM RETROESCAVADEIRA (CAPACIDADE DA CAÇAMBA   DA RETRO: 0,26 M³/POTÊNCIA: 88 HP), LARGURA 0,8 A 1,5 M, PROFUNDIDADE 1,5 A 3,0 M, COM SOLO (SEM SUBSTITUIÇÃO) DE 1ª CATEGORIA E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</si>
  <si>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</si>
  <si>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</si>
  <si>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</si>
  <si>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</si>
  <si>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</si>
  <si>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</si>
  <si>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</si>
  <si>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</si>
  <si>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</si>
  <si>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</si>
  <si>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</si>
  <si>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</si>
  <si>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</si>
  <si>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</si>
  <si>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</si>
  <si>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</si>
  <si>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ALVENARIA DE VEDAÇÃO DE BLOCOS CERÂMICOS FURADOS NA VERTICAL DE 11,5X19X29 CM (ESPESSURA 11,5 CM) E ARGAMASSA DE ASSENTAMENTO COM PREPARO EM BETONEIRA. AF_12/2021</t>
  </si>
  <si>
    <t>ALVENARIA DE VEDAÇÃO DE BLOCOS CERÂMICOS FURADOS NA VERTICAL DE 11,5X19X29 CM (ESPESSURA 11,5 CM) E ARGAMASSA DE ASSENTAMENTO COM PREPARO MANUAL. AF_12/2021</t>
  </si>
  <si>
    <t>ALVENARIA DE VEDAÇÃO DE BLOCOS CERÂMICOS FURADOS NA VERTICAL DE 14X19X29 CM (ESPESSURA 14 CM) E ARGAMASSA DE ASSENTAMENTO COM PREPARO EM BETONEIRA. AF_12/2021</t>
  </si>
  <si>
    <t>ALVENARIA DE VEDAÇÃO DE BLOCOS CERÂMICOS FURADOS NA VERTICAL DE 14X19X29 CM (ESPESSURA 14 CM) E ARGAMASSA DE ASSENTAMENTO COM PREPARO MANUAL. AF_12/2021</t>
  </si>
  <si>
    <t>ALVENARIA DE VEDAÇÃO DE BLOCOS CERÂMICOS FURADOS NA VERTICAL DE 11,5X19X39 CM (ESPESSURA 11,5 CM) E ARGAMASSA DE ASSENTAMENTO COM PREPARO EM BETONEIRA. AF_12/2021</t>
  </si>
  <si>
    <t>ALVENARIA DE VEDAÇÃO DE BLOCOS CERÂMICOS FURADOS NA VERTICAL DE 11,5X19X39 CM (ESPESSURA 11,5 CM) E ARGAMASSA DE ASSENTAMENTO COM PREPARO MANUAL. AF_12/2021</t>
  </si>
  <si>
    <t>ALVENARIA DE VEDAÇÃO DE BLOCOS CERÂMICOS FURADOS NA HORIZONTAL DE 9X14X24 CM (ESPESSURA 9 CM) E ARGAMASSA DE ASSENTAMENTO COM PREPARO EM BETONEIRA. AF_12/2021</t>
  </si>
  <si>
    <t>ALVENARIA DE VEDAÇÃO DE BLOCOS CERÂMICOS FURADOS NA HORIZONTAL DE 9X14X24 CM (ESPESSURA 9 CM) E ARGAMASSA DE ASSENTAMENTO COM PREPARO MANUAL. AF_12/2021</t>
  </si>
  <si>
    <t>ALVENARIA DE VEDAÇÃO DE BLOCOS CERÂMICOS FURADOS NA HORIZONTAL DE 11,5X14X24 CM (ESPESSURA 11,5 CM) E ARGAMASSA DE ASSENTAMENTO COM PREPARO EM BETONEIRA. AF_12/2021</t>
  </si>
  <si>
    <t>ALVENARIA DE VEDAÇÃO DE BLOCOS CERÂMICOS FURADOS NA HORIZONTAL DE 11,5X14X24 CM (ESPESSURA 11,5 CM) E ARGAMASSA DE ASSENTAMENTO COM PREPARO MANUAL. AF_12/2021</t>
  </si>
  <si>
    <t>ALVENARIA DE VEDAÇÃO DE BLOCOS CERÂMICOS FURADOS NA HORIZONTAL DE 11,5X19X29 CM (ESPESSURA 11,5 CM) E ARGAMASSA DE ASSENTAMENTO COM PREPARO EM BETONEIRA. AF_12/2021</t>
  </si>
  <si>
    <t>ALVENARIA DE VEDAÇÃO DE BLOCOS CERÂMICOS FURADOS NA HORIZONTAL DE 11,5X19X29 CM (ESPESSURA 11,5 CM) E ARGAMASSA DE ASSENTAMENTO COM PREPARO MANUAL. AF_12/2021</t>
  </si>
  <si>
    <t>ALVENARIA DE VEDAÇÃO DE BLOCOS CERÂMICOS FURADOS NA HORIZONTAL DE 14X19X29 CM (ESPESSURA 14 CM) E ARGAMASSA DE ASSENTAMENTO COM PREPARO EM BETONEIRA. AF_12/2021</t>
  </si>
  <si>
    <t>ALVENARIA DE VEDAÇÃO DE BLOCOS CERÂMICOS FURADOS NA HORIZONTAL DE 14X19X29 CM (ESPESSURA 14 CM) E ARGAMASSA DE ASSENTAMENTO COM PREPARO MANUAL. AF_12/2021</t>
  </si>
  <si>
    <t>ALVENARIA DE VEDAÇÃO DE BLOCOS CERÂMICOS FURADOS NA HORIZONTAL DE 19X19X29 CM (ESPESSURA 19 CM) E ARGAMASSA DE ASSENTAMENTO COM PREPARO EM BETONEIRA. AF_12/2021</t>
  </si>
  <si>
    <t>ALVENARIA DE VEDAÇÃO DE BLOCOS CERÂMICOS FURADOS NA HORIZONTAL DE 19X19X29 CM (ESPESSURA 19 CM) E ARGAMASSA DE ASSENTAMENTO COM PREPARO MANUAL. AF_12/2021</t>
  </si>
  <si>
    <t>ALVENARIA DE VEDAÇÃO DE BLOCOS CERÂMICOS FURADOS NA HORIZONTAL DE 9X19X39 CM (ESPESSURA 9 CM) E ARGAMASSA DE ASSENTAMENTO COM PREPARO EM BETONEIRA. AF_12/2021</t>
  </si>
  <si>
    <t>ALVENARIA DE VEDAÇÃO DE BLOCOS CERÂMICOS FURADOS NA HORIZONTAL DE 9X19X39 CM (ESPESSURA 9 CM) E ARGAMASSA DE ASSENTAMENTO COM PREPARO MANUAL. AF_12/2021</t>
  </si>
  <si>
    <t>ALVENARIA DE VEDAÇÃO DE BLOCOS CERÂMICOS FURADOS NA HORIZONTAL DE 11,5X19X39 CM (ESPESSURA 11,5 CM) E ARGAMASSA DE ASSENTAMENTO COM PREPARO EM BETONEIRA. AF_12/2021</t>
  </si>
  <si>
    <t>ALVENARIA DE VEDAÇÃO DE BLOCOS CERÂMICOS FURADOS NA HORIZONTAL DE 11,5X19X39 CM (ESPESSURA 11,5 CM) E ARGAMASSA DE ASSENTAMENTO COM PREPARO MANUAL. AF_12/2021</t>
  </si>
  <si>
    <t>ALVENARIA DE VEDAÇÃO DE BLOCOS CERÂMICOS FURADOS NA HORIZONTAL DE 14X19X39 CM (ESPESSURA 14 CM) E ARGAMASSA DE ASSENTAMENTO COM PREPARO EM BETONEIRA. AF_12/2021</t>
  </si>
  <si>
    <t>ALVENARIA DE VEDAÇÃO DE BLOCOS CERÂMICOS FURADOS NA HORIZONTAL DE 14X19X39 CM (ESPESSURA 14 CM) E ARGAMASSA DE ASSENTAMENTO COM PREPARO MANUAL. AF_12/2021</t>
  </si>
  <si>
    <t>ALVENARIA DE VEDAÇÃO DE BLOCOS CERÂMICOS FURADOS NA HORIZONTAL DE 19X19X39 CM (ESPESSURA 19 CM) E ARGAMASSA DE ASSENTAMENTO COM PREPARO EM BETONEIRA. AF_12/2021</t>
  </si>
  <si>
    <t>ALVENARIA DE VEDAÇÃO DE BLOCOS CERÂMICOS FURADOS NA HORIZONTAL DE 19X19X39 CM (ESPESSURA 19 CM) E ARGAMASSA DE ASSENTAMENTO COM PREPARO MANUAL. AF_12/2021</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</si>
  <si>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</si>
  <si>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</si>
  <si>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</si>
  <si>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</si>
  <si>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</si>
  <si>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</si>
  <si>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</si>
  <si>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</si>
  <si>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BLOCOS DE CONCRETO ESTRUTURAL 14X19X29 CM (ESPESSURA 14 CM), FBK = 14,0 MPA, UTILIZANDO PALHETA. AF_10/2022</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</si>
  <si>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</si>
  <si>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</si>
  <si>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</si>
  <si>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</si>
  <si>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</si>
  <si>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</si>
  <si>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</si>
  <si>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</si>
  <si>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</si>
  <si>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</si>
  <si>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</si>
  <si>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</si>
  <si>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</si>
  <si>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</si>
  <si>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</si>
  <si>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</si>
  <si>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</si>
  <si>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</si>
  <si>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</si>
  <si>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</si>
  <si>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</si>
  <si>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</si>
  <si>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</si>
  <si>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</si>
  <si>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REGULARIZAÇÃO E COMPACTAÇÃO DE SUBLEITO DE SOLO PREDOMINANTEMENTE ARGILOSO, PARA OBRAS DE CONSTRUÇÃO DE PAVIMENTOS. AF_09/2024</t>
  </si>
  <si>
    <t>REGULARIZAÇÃO E COMPACTAÇÃO DE SUBLEITO DE SOLO PREDOMINANTEMENTE ARENOSO, PARA OBRAS DE CONSTRUÇÃO DE PAVIMENTOS. AF_09/2024</t>
  </si>
  <si>
    <t>REGULARIZAÇÃO E COMPACTAÇÃO DE SUBLEITO DE SOLO PREDOMINANTEMENTE ARGILOSO, PARA OBRAS DE RECONSTRUÇÃO DE PAVIMENTOS. AF_09/2024</t>
  </si>
  <si>
    <t>REGULARIZAÇÃO E COMPACTAÇÃO DE SUBLEITO DE SOLO PREDOMINANTEMENTE ARENOSO, PARA OBRAS DE RECONSTRUÇÃO DE PAVIMENTOS. AF_09/2024</t>
  </si>
  <si>
    <t>CONSTRUÇÃO DE BASE E SUB-BASE PARA PAVIMENTAÇÃO DE SOLO DE COMPORTAMENTO LATERÍTICO (ARENOSO), COM ESPESSURA DE 15 CM - EXCLUSIVE ESCAVAÇÃO, CARGA E TRANSPORTE E SOLO. AF_09/2024</t>
  </si>
  <si>
    <t>CONSTRUÇÃO DE BASE E SUB-BASE PARA PAVIMENTAÇÃO DE SOLO (PREDOMINANTEMENTE ARENOSO) MELHORADO COM CIMENTO - 2%, MISTURA EM PISTA, COM ESPESSURA DE 15 CM - EXCLUSIVE ESCAVAÇÃO, CARGA E TRANSPORTE E SOLO. AF_09/2024</t>
  </si>
  <si>
    <t>CONSTRUÇÃO DE BASE E SUB-BASE PARA PAVIMENTAÇÃO DE SOLO (PREDOMINANTEMENTE ARENOSO) MELHORADO COM CIMENTO - 4%, MISTURA EM PISTA, COM ESPESSURA DE 15 CM - EXCLUSIVE ESCAVAÇÃO, CARGA E TRANSPORTE E SOLO. AF_09/2024</t>
  </si>
  <si>
    <t>CONSTRUÇÃO DE BASE E SUB-BASE PARA PAVIMENTAÇÃO DE SOLO (PREDOMINANTEMENTE ARENOSO) COM CIMENTO - 6%, MISTURA EM PISTA, COM ESPESSURA DE 15 CM - EXCLUSIVE ESCAVAÇÃO, CARGA E TRANSPORTE E SOLO. AF_09/2024</t>
  </si>
  <si>
    <t>CONSTRUÇÃO DE BASE E SUB-BASE PARA PAVIMENTAÇÃO DE SOLO (PREDOMINANTEMENTE ARENOSO) COM CIMENTO - 8%, MISTURA EM PISTA, COM ESPESSURA DE 15 CM - EXCLUSIVE ESCAVAÇÃO, CARGA E TRANSPORTE E SOLO. AF_09/2024</t>
  </si>
  <si>
    <t>CONSTRUÇÃO DE BASE E SUB-BASE PARA PAVIMENTAÇÃO DE BRITA GRADUADA SIMPLES, COM ESPESSURA DE 15 CM - EXCLUSIVE CARGA E TRANSPORTE. AF_09/2024</t>
  </si>
  <si>
    <t>CONSTRUÇÃO DE BASE E SUB-BASE PARA PAVIMENTAÇÃO DE BRITA GRADUADA SIMPLES TRATADA COM CIMENTO, COM ESPESSURA DE 15 CM - EXCLUSIVE CARGA E TRANSPORTE. AF_09/2024</t>
  </si>
  <si>
    <t>CONSTRUÇÃO DE BASE E SUB-BASE PARA PAVIMENTAÇÃO DE CONCRETO COMPACTADO COM ROLO, COM ESPESSURA DE 15 CM - EXCLUSIVE CARGA E TRANSPORTE. AF_09/2024</t>
  </si>
  <si>
    <t>CONSTRUÇÃO DE BASE E SUB-BASE PARA PAVIMENTAÇÃO DE RACHÃO, COM ESPESSURA DE 40 CM - EXCLUSIVE CARGA E TRANSPORTE. AF_09/2024</t>
  </si>
  <si>
    <t>CONSTRUÇÃO DE BASE E SUB-BASE PARA PAVIMENTAÇÃO DE MACADAME SECO, COM ESPESSURA DE 15 CM - EXCLUSIVE CARGA E TRANSPORTE. AF_09/2024</t>
  </si>
  <si>
    <t>CONSTRUÇÃO DE BASE E SUB-BASE PARA PAVIMENTAÇÃO DE SOLO (PREDOMINANTEMENTE ARENOSO) BRITA - 40%-60%, MISTURA EM PISTA, COM ESPESSURA DE 15 CM - EXCLUSIVE ESCAVAÇÃO, CARGA E TRANSPORTE E SOLO. AF_09/2024</t>
  </si>
  <si>
    <t>CONSTRUÇÃO DE BASE E SUB-BASE PARA PAVIMENTAÇÃO DE SOLO (PREDOMINANTEMENTE ARENOSO) BRITA - 50%-50%, MISTURA EM PISTA, COM ESPESSURA DE 15 CM - EXCLUSIVE ESCAVAÇÃO, CARGA E TRANSPORTE E SOLO. AF_09/2024</t>
  </si>
  <si>
    <t>CONSTRUÇÃO DE BASE E SUB-BASE PARA PAVIMENTAÇÃO DE SOLO (PREDOMINANTEMENTE ARENOSO) BRITA - 40%-60% COM CIMENTO - 4%, MISTURA EM PISTA, COM ESPESSURA DE 15 CM - EXCLUSIVE ESCAVAÇÃO, CARGA E TRANSPORTE E SOLO. AF_09/2024</t>
  </si>
  <si>
    <t>CONSTRUÇÃO DE BASE E SUB-BASE PARA PAVIMENTAÇÃO DE SOLO (PREDOMINANTEMENTE ARENOSO) BRITA - 40%-60% COM CIMENTO - 6%, MISTURA EM PISTA, COM ESPESSURA DE 15 CM - EXCLUSIVE ESCAVAÇÃO, CARGA E TRANSPORTE E SOLO. AF_09/2024</t>
  </si>
  <si>
    <t>CONSTRUÇÃO DE BASE E SUB-BASE PARA PAVIMENTAÇÃO DE SOLO (PREDOMINANTEMENTE ARENOSO) BRITA - 40%-60% COM CIMENTO - 8%, MISTURA EM PISTA, COM ESPESSURA DE 15 CM - EXCLUSIVE ESCAVAÇÃO, CARGA E TRANSPORTE E SOLO. AF_09/2024</t>
  </si>
  <si>
    <t>CONSTRUÇÃO DE BASE E SUB-BASE PARA PAVIMENTAÇÃO DE SOLO (PREDOMINANTEMENTE ARENOSO) BRITA - 50%-50% COM CIMENTO - 4%, MISTURA EM PISTA, COM ESPESSURA DE 15 CM - EXCLUSIVE ESCAVAÇÃO, CARGA E TRANSPORTE E SOLO. AF_09/2024</t>
  </si>
  <si>
    <t>CONSTRUÇÃO DE BASE E SUB-BASE PARA PAVIMENTAÇÃO DE SOLO (PREDOMINANTEMENTE ARENOSO) BRITA - 50%-50% COM CIMENTO - 6%, MISTURA EM PISTA, COM ESPESSURA DE 15 CM - EXCLUSIVE ESCAVAÇÃO, CARGA E TRANSPORTE E SOLO. AF_09/2024</t>
  </si>
  <si>
    <t>CONSTRUÇÃO DE BASE E SUB-BASE PARA PAVIMENTAÇÃO DE SOLO (PREDOMINANTEMENTE ARENOSO) BRITA - 50%-50% COM CIMENTO - 8%, MISTURA EM PISTA, COM ESPESSURA DE 15 CM - EXCLUSIVE ESCAVAÇÃO, CARGA E TRANSPORTE E SOLO. AF_09/2024</t>
  </si>
  <si>
    <t>CONSTRUÇÃO DE BASE E SUB-BASE PARA PAVIMENTAÇÃO DE SOLO (PREDOMINANTEMENTE ARGILOSO) BRITA - 40%-60%, MISTURA EM PISTA, COM ESPESSURA DE 15 CM - EXCLUSIVE ESCAVAÇÃO, CARGA E TRANSPORTE E SOLO. AF_09/2024</t>
  </si>
  <si>
    <t>CONSTRUÇÃO DE BASE E SUB-BASE PARA PAVIMENTAÇÃO DE SOLO (PREDOMINANTEMENTE ARGILOSO) BRITA - 50%-50%, MISTURA EM PISTA, COM ESPESSURA DE 15 CM - EXCLUSIVE ESCAVAÇÃO, CARGA E TRANSPORTE E SOLO. AF_09/2024</t>
  </si>
  <si>
    <t>ESPALHAMENTO DE MATERIAL COM TRATOR DE ESTEIRAS. AF_09/2024</t>
  </si>
  <si>
    <t>REGULARIZAÇÃO DE SUPERFÍCIES COM MOTONIVELADORA. AF_09/2024</t>
  </si>
  <si>
    <t>CONSTRUÇÃO DE BASE E SUB-BASE PARA PAVIMENTAÇÃO DE SOLO ESTABILIZADO GRANULOMETRICAMENTE COM MISTURA DE SOLOS EM PISTA - EXCLUSIVE SOLO, ESCAVAÇÃO, CARGA E TRANSPORTE. AF_09/2024</t>
  </si>
  <si>
    <t>CONSTRUÇÃO DE BASE E SUB-BASE PARA PAVIMENTAÇÃO DE SOLO ESTABILIZADO GRANULOMETRICAMENTE SEM MISTURA DE SOLOS - EXCLUSIVE SOLO, ESCAVAÇÃO, CARGA E TRANSPORTE. AF_09/2024</t>
  </si>
  <si>
    <t>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</si>
  <si>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</si>
  <si>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15 CM - EXCLUSIVE ESCAVAÇÃO, CARGA E TRANSPORTE E SOLO. AF_09/2024</t>
  </si>
  <si>
    <t>CONSTRUÇÃO DE BASE E SUB-BASE PARA PAVIMENTAÇÃO DE SOLO DE COMPORTAMENTO LATERÍTICO (ARENOSO), COM ESPESSURA DE 20 CM - EXCLUSIVE ESCAVAÇÃO, CARGA E TRANSPORTE E SOLO. AF_09/2024</t>
  </si>
  <si>
    <t>RECONSTRUÇÃO DE BASE E SUB-BASE PARA PAVIMENTAÇÃO DE SOLO DE COMPORTAMENTO LATERÍTICO (ARENOSO), COM ESPESSURA DE 20 CM - EXCLUSIVE ESCAVAÇÃO, CARGA E TRANSPORTE E SOLO. AF_09/2024</t>
  </si>
  <si>
    <t>CONSTRUÇÃO DE BASE E SUB-BASE PARA PAVIMENTAÇÃO DE SOLO (PREDOMINANTEMENTE ARENOSO) MELHORADO COM CIMENTO - 2%, MISTURA EM PISTA, COM ESPESSURA DE 10 CM - EXCLUSIVE ESCAVAÇÃO, CARGA E TRANSPORTE E SOLO. AF_09/2024</t>
  </si>
  <si>
    <t>RECONSTRUÇÃO DE BASE E SUB-BASE PARA PAVIMENTAÇÃO DE SOLO (PREDOMINANTEMENTE ARENOSO) MELHORADO COM CIMENTO - 2%, MISTURA EM PISTA, COM ESPESSURA DE 10 CM - EXCLUSIVE ESCAVAÇÃO, CARGA E TRANSPORTE E SOLO. AF_09/2024</t>
  </si>
  <si>
    <t>RECONSTRUÇÃO DE BASE E SUB-BASE PARA PAVIMENTAÇÃO DE SOLO (PREDOMINANTEMENTE ARENOSO) MELHORADO COM CIMENTO - 4%, MISTURA EM PISTA, COM ESPESSURA DE 10 CM - EXCLUSIVE ESCAVAÇÃO, CARGA E TRANSPORTE E SOLO. AF_09/2024</t>
  </si>
  <si>
    <t>RECONSTRUÇÃO DE BASE E SUB-BASE PARA PAVIMENTAÇÃO DE SOLO (PREDOMINANTEMENTE ARENOSO) MELHORADO COM CIMENTO - 2%, MISTURA EM PISTA, COM ESPESSURA DE 15 CM - EXCLUSIVE ESCAVAÇÃO, CARGA E TRANSPORTE E SOLO. AF_09/2024</t>
  </si>
  <si>
    <t>CONSTRUÇÃO DE BASE E SUB-BASE PARA PAVIMENTAÇÃO DE SOLO (PREDOMINANTEMENTE ARENOSO) MELHORADO COM CIMENTO - 2%, MISTURA EM PISTA, COM ESPESSURA DE 20 CM - EXCLUSIVE ESCAVAÇÃO, CARGA E TRANSPORTE E SOLO. AF_09/2024</t>
  </si>
  <si>
    <t>RECONSTRUÇÃO DE BASE E SUB-BASE PARA PAVIMENTAÇÃO DE SOLO (PREDOMINANTEMENTE ARENOSO) MELHORADO COM CIMENTO - 2%, MISTURA EM PISTA, COM ESPESSURA DE 20 CM - EXCLUSIVE ESCAVAÇÃO, CARGA E TRANSPORTE E SOLO. AF_09/2024</t>
  </si>
  <si>
    <t>RECONSTRUÇÃO DE BASE E SUB-BASE PARA PAVIMENTAÇÃO DE SOLO (PREDOMINANTEMENTE ARENOSO) BRITA - 40%-60%, MISTURA EM PISTA, COM ESPESSURA DE 10 CM - EXCLUSIVE ESCAVAÇÃO, CARGA E TRANSPORTE E SOLO. AF_09/2024</t>
  </si>
  <si>
    <t>RECONSTRUÇÃO DE BASE E SUB-BASE PARA PAVIMENTAÇÃO DE SOLO (PREDOMINANTEMENTE ARENOSO) BRITA - 40%-60%, MISTURA EM PISTA, COM ESPESSURA DE 15 CM - EXCLUSIVE ESCAVAÇÃO, CARGA E TRANSPORTE E SOLO. AF_09/2024</t>
  </si>
  <si>
    <t>RECONSTRUÇÃO DE BASE E SUB-BASE PARA PAVIMENTAÇÃO DE SOLO (PREDOMINANTEMENTE ARENOSO) BRITA - 50%-50%, MISTURA EM PISTA, COM ESPESSURA DE 10 CM - EXCLUSIVE ESCAVAÇÃO, CARGA E TRANSPORTE E SOLO. AF_09/2024</t>
  </si>
  <si>
    <t>RECONSTRUÇÃO DE BASE E SUB-BASE PARA PAVIMENTAÇÃO DE SOLO (PREDOMINANTEMENTE ARENOSO) BRITA - 50%-50%, MISTURA EM PISTA, COM ESPESSURA DE 15 CM - EXCLUSIVE ESCAVAÇÃO, CARGA E TRANSPORTE E SOLO. AF_09/2024</t>
  </si>
  <si>
    <t>CONSTRUÇÃO DE BASE E SUB-BASE PARA PAVIMENTAÇÃO DE SOLO (PREDOMINANTEMENTE ARENOSO) BRITA - 50%-50%, MISTURA EM PISTA, COM ESPESSURA DE 20 CM - EXCLUSIVE ESCAVAÇÃO, CARGA E TRANSPORTE E SOLO. AF_09/2024</t>
  </si>
  <si>
    <t>RECONSTRUÇÃO DE BASE E SUB-BASE PARA PAVIMENTAÇÃO DE SOLO (PREDOMINANTEMENTE ARENOSO) BRITA - 50%-50%, MISTURA EM PISTA, COM ESPESSURA DE 20 CM - EXCLUSIVE ESCAVAÇÃO, CARGA E TRANSPORTE E SOLO. AF_09/2024</t>
  </si>
  <si>
    <t>CONSTRUÇÃO DE BASE E SUB-BASE PARA PAVIMENTAÇÃO DE SOLO (PREDOMINANTEMENTE ARGILOSO) BRITA - 40%-60%, MISTURA EM PISTA, COM ESPESSURA DE 10 CM - EXCLUSIVE ESCAVAÇÃO, CARGA E TRANSPORTE E SOLO. AF_09/2024</t>
  </si>
  <si>
    <t>RECONSTRUÇÃO DE BASE E SUB-BASE PARA PAVIMENTAÇÃO DE SOLO (PREDOMINANTEMENTE ARGILOSO) BRITA - 40%-60%, MISTURA EM PISTA, COM ESPESSURA DE 10 CM - EXCLUSIVE ESCAVAÇÃO, CARGA E TRANSPORTE E SOLO. AF_09/2024</t>
  </si>
  <si>
    <t>RECONSTRUÇÃO DE BASE E SUB-BASE PARA PAVIMENTAÇÃO DE SOLO (PREDOMINANTEMENTE ARGILOSO) BRITA - 40%-60%, MISTURA EM PISTA, COM ESPESSURA DE 15 CM - EXCLUSIVE ESCAVAÇÃO, CARGA E TRANSPORTE E SOLO. AF_09/2024</t>
  </si>
  <si>
    <t>CONSTRUÇÃO DE BASE E SUB-BASE PARA PAVIMENTAÇÃO DE SOLO (PREDOMINANTEMENTE ARGILOSO) BRITA - 40%-60%, MISTURA EM PISTA, COM ESPESSURA DE 20 CM - EXCLUSIVE ESCAVAÇÃO, CARGA E TRANSPORTE E SOLO. AF_09/2024</t>
  </si>
  <si>
    <t>RECONSTRUÇÃO DE BASE E SUB-BASE PARA PAVIMENTAÇÃO DE SOLO (PREDOMINANTEMENTE ARGILOSO) BRITA - 40%-60%, MISTURA EM PISTA, COM ESPESSURA DE 20 CM - EXCLUSIVE ESCAVAÇÃO, CARGA E TRANSPORTE E SOLO. AF_09/2024</t>
  </si>
  <si>
    <t>CONSTRUÇÃO DE BASE E SUB-BASE PARA PAVIMENTAÇÃO DE SOLO (PREDOMINANTEMENTE ARGILOSO) BRITA - 50%-50%, MISTURA EM PISTA, COM ESPESSURA DE 10 CM - EXCLUSIVE ESCAVAÇÃO, CARGA E TRANSPORTE E SOLO. AF_09/2024</t>
  </si>
  <si>
    <t>RECONSTRUÇÃO DE BASE E SUB-BASE PARA PAVIMENTAÇÃO DE SOLO (PREDOMINANTEMENTE ARGILOSO) BRITA - 50%-50%, MISTURA EM PISTA, COM ESPESSURA DE 10 CM - EXCLUSIVE ESCAVAÇÃO, CARGA E TRANSPORTE E SOLO. AF_09/2024</t>
  </si>
  <si>
    <t>RECONSTRUÇÃO DE BASE E SUB-BASE PARA PAVIMENTAÇÃO DE SOLO (PREDOMINANTEMENTE ARGILOSO) BRITA - 50%-50%, MISTURA EM PISTA, COM ESPESSURA DE 15 CM - EXCLUSIVE ESCAVAÇÃO, CARGA E TRANSPORTE E SOLO. AF_09/2024</t>
  </si>
  <si>
    <t>CONSTRUÇÃO DE BASE E SUB-BASE PARA PAVIMENTAÇÃO DE SOLO (PREDOMINANTEMENTE ARGILOSO) BRITA - 50%-50%, MISTURA EM PISTA, COM ESPESSURA DE 20 CM - EXCLUSIVE ESCAVAÇÃO, CARGA E TRANSPORTE E SOLO. AF_09/2024</t>
  </si>
  <si>
    <t>RECONSTRUÇÃO DE BASE E SUB-BASE PARA PAVIMENTAÇÃO DE SOLO (PREDOMINANTEMENTE ARGILOSO) BRITA - 50%-50%, MISTURA EM PISTA, COM ESPESSURA DE 20 CM - EXCLUSIVE ESCAVAÇÃO, CARGA E TRANSPORTE E SOLO. AF_09/2024</t>
  </si>
  <si>
    <t>CONSTRUÇÃO DE BASE E SUB-BASE PARA PAVIMENTAÇÃO DE SOLO (PREDOMINANTEMENTE ARENOSO) MELHORADO COM CIMENTO - 4%, MISTURA EM PISTA, COM ESPESSURA DE 10 CM - EXCLUSIVE ESCAVAÇÃO, CARGA E TRANSPORTE E SOLO. AF_09/2024</t>
  </si>
  <si>
    <t>CONSTRUÇÃO DE BASE E SUB-BASE PARA PAVIMENTAÇÃO DE SOLO (PREDOMINANTEMENTE ARENOSO) COM CIMENTO - 6%, MISTURA EM PISTA, COM ESPESSURA DE 10 CM - EXCLUSIVE ESCAVAÇÃO, CARGA E TRANSPORTE E SOLO. AF_09/2024</t>
  </si>
  <si>
    <t>CONSTRUÇÃO DE BASE E SUB-BASE PARA PAVIMENTAÇÃO DE SOLO (PREDOMINANTEMENTE ARENOSO) COM CIMENTO - 8%, MISTURA EM PISTA, COM ESPESSURA DE 10 CM - EXCLUSIVE ESCAVAÇÃO, CARGA E TRANSPORTE E SOLO. AF_09/2024</t>
  </si>
  <si>
    <t>RECONSTRUÇÃO DE BASE E SUB-BASE PARA PAVIMENTAÇÃO DE SOLO (PREDOMINANTEMENTE ARENOSO) COM CIMENTO - 6%, MISTURA EM PISTA, COM ESPESSURA DE 10 CM - EXCLUSIVE ESCAVAÇÃO, CARGA E TRANSPORTE E SOLO. AF_09/2024</t>
  </si>
  <si>
    <t>RECONSTRUÇÃO DE BASE E SUB-BASE PARA PAVIMENTAÇÃO DE SOLO (PREDOMINANTEMENTE ARENOSO) COM CIMENTO - 8%, MISTURA EM PISTA, COM ESPESSURA DE 10 CM - EXCLUSIVE ESCAVAÇÃO, CARGA E TRANSPORTE E SOLO. AF_09/2024</t>
  </si>
  <si>
    <t>RECONSTRUÇÃO DE BASE E SUB-BASE PARA PAVIMENTAÇÃO DE SOLO (PREDOMINANTEMENTE ARENOSO) MELHORADO COM CIMENTO - 4%, MISTURA EM PISTA, COM ESPESSURA DE 15 CM - EXCLUSIVE ESCAVAÇÃO, CARGA E TRANSPORTE E SOLO. AF_09/2024</t>
  </si>
  <si>
    <t>RECONSTRUÇÃO DE BASE E SUB-BASE PARA PAVIMENTAÇÃO DE SOLO (PREDOMINANTEMENTE ARENOSO) COM CIMENTO - 6%, MISTURA EM PISTA, COM ESPESSURA DE 15 CM - EXCLUSIVE ESCAVAÇÃO, CARGA E TRANSPORTE E SOLO. AF_09/2024</t>
  </si>
  <si>
    <t>RECONSTRUÇÃO DE BASE E SUB-BASE PARA PAVIMENTAÇÃO DE SOLO (PREDOMINANTEMENTE ARENOSO) COM CIMENTO - 8%, MISTURA EM PISTA, COM ESPESSURA DE 15 CM - EXCLUSIVE ESCAVAÇÃO, CARGA E TRANSPORTE E SOLO. AF_09/2024</t>
  </si>
  <si>
    <t>CONSTRUÇÃO DE BASE E SUB-BASE PARA PAVIMENTAÇÃO DE SOLO (PREDOMINANTEMENTE ARENOSO) MELHORADO COM CIMENTO - 4%, MISTURA EM PISTA, COM ESPESSURA DE 20 CM - EXCLUSIVE ESCAVAÇÃO, CARGA E TRANSPORTE E SOLO. AF_09/2024</t>
  </si>
  <si>
    <t>CONSTRUÇÃO DE BASE E SUB-BASE PARA PAVIMENTAÇÃO DE SOLO (PREDOMINANTEMENTE ARENOSO) COM CIMENTO - 6%, MISTURA EM PISTA, COM ESPESSURA DE 20 CM - EXCLUSIVE ESCAVAÇÃO, CARGA E TRANSPORTE E SOLO. AF_09/2024</t>
  </si>
  <si>
    <t>CONSTRUÇÃO DE BASE E SUB-BASE PARA PAVIMENTAÇÃO DE SOLO (PREDOMINANTEMENTE ARENOSO) COM CIMENTO - 8%, MISTURA EM PISTA, COM ESPESSURA DE 20 CM - EXCLUSIVE ESCAVAÇÃO, CARGA E TRANSPORTE E SOLO. AF_09/2024</t>
  </si>
  <si>
    <t>RECONSTRUÇÃO DE BASE E SUB-BASE PARA PAVIMENTAÇÃO DE SOLO (PREDOMINANTEMENTE ARENOSO) MELHORADO COM CIMENTO - 4%, MISTURA EM PISTA, COM ESPESSURA DE 20 CM - EXCLUSIVE ESCAVAÇÃO, CARGA E TRANSPORTE E SOLO. AF_09/2024</t>
  </si>
  <si>
    <t>RECONSTRUÇÃO DE BASE E SUB-BASE PARA PAVIMENTAÇÃO DE SOLO (PREDOMINANTEMENTE ARENOSO) COM CIMENTO - 6%, MISTURA EM PISTA, COM ESPESSURA DE 20 CM - EXCLUSIVE ESCAVAÇÃO, CARGA E TRANSPORTE E SOLO. AF_09/2024</t>
  </si>
  <si>
    <t>RECONSTRUÇÃO DE BASE E SUB-BASE PARA PAVIMENTAÇÃO DE SOLO (PREDOMINANTEMENTE ARENOSO) COM CIMENTO - 8%, MISTURA EM PISTA, COM ESPESSURA DE 20 CM - EXCLUSIVE ESCAVAÇÃO, CARGA E TRANSPORTE E SOLO. AF_09/2024</t>
  </si>
  <si>
    <t>CONSTRUÇÃO DE BASE E SUB-BASE PARA PAVIMENTAÇÃO DE SOLO (PREDOMINANTEMENTE ARENOSO) BRITA - 40%-60% COM CIMENTO - 4%, MISTURA EM PISTA, COM ESPESSURA DE 10 CM - EXCLUSIVE ESCAVAÇÃO, CARGA E TRANSPORTE E SOLO. AF_09/2024</t>
  </si>
  <si>
    <t>CONSTRUÇÃO DE BASE E SUB-BASE PARA PAVIMENTAÇÃO DE SOLO (PREDOMINANTEMENTE ARENOSO) BRITA - 40%-60% COM CIMENTO - 6%, MISTURA EM PISTA, COM ESPESSURA DE 10 CM - EXCLUSIVE ESCAVAÇÃO, CARGA E TRANSPORTE E SOLO. AF_09/2024</t>
  </si>
  <si>
    <t>CONSTRUÇÃO DE BASE E SUB-BASE PARA PAVIMENTAÇÃO DE SOLO (PREDOMINANTEMENTE ARENOSO) BRITA - 40%-60% COM CIMENTO - 8%, MISTURA EM PISTA, COM ESPESSURA DE 10 CM - EXCLUSIVE ESCAVAÇÃO, CARGA E TRANSPORTE E SOLO. AF_09/2024</t>
  </si>
  <si>
    <t>RECONSTRUÇÃO DE BASE E SUB-BASE PARA PAVIMENTAÇÃO DE SOLO (PREDOMINANTEMENTE ARENOSO) BRITA - 40%-60% COM CIMENTO - 4%, MISTURA EM PISTA, COM ESPESSURA DE 10 CM - EXCLUSIVE ESCAVAÇÃO, CARGA E TRANSPORTE E SOLO. AF_09/2024</t>
  </si>
  <si>
    <t>RECONSTRUÇÃO DE BASE E SUB-BASE PARA PAVIMENTAÇÃO DE SOLO (PREDOMINANTEMENTE ARENOSO) BRITA - 40%-60% COM CIMENTO - 6%, MISTURA EM PISTA, COM ESPESSURA DE 10 CM - EXCLUSIVE ESCAVAÇÃO, CARGA E TRANSPORTE E SOLO. AF_09/2024</t>
  </si>
  <si>
    <t>RECONSTRUÇÃO DE BASE E SUB-BASE PARA PAVIMENTAÇÃO DE SOLO (PREDOMINANTEMENTE ARENOSO) BRITA - 40%-60% COM CIMENTO - 8%, MISTURA EM PISTA, COM ESPESSURA DE 10 CM - EXCLUSIVE ESCAVAÇÃO, CARGA E TRANSPORTE E SOLO. AF_09/2024</t>
  </si>
  <si>
    <t>RECONSTRUÇÃO DE BASE E SUB-BASE PARA PAVIMENTAÇÃO DE SOLO (PREDOMINANTEMENTE ARENOSO) BRITA - 40%-60% COM CIMENTO - 4%, MISTURA EM PISTA, COM ESPESSURA DE 15 CM - EXCLUSIVE ESCAVAÇÃO, CARGA E TRANSPORTE E SOLO. AF_09/2024</t>
  </si>
  <si>
    <t>RECONSTRUÇÃO DE BASE E SUB-BASE PARA PAVIMENTAÇÃO DE SOLO (PREDOMINANTEMENTE ARENOSO) BRITA - 40%-60% COM CIMENTO - 6%, MISTURA EM PISTA, COM ESPESSURA DE 15 CM - EXCLUSIVE ESCAVAÇÃO, CARGA E TRANSPORTE E SOLO. AF_09/2024</t>
  </si>
  <si>
    <t>RECONSTRUÇÃO DE BASE E SUB-BASE PARA PAVIMENTAÇÃO DE SOLO (PREDOMINANTEMENTE ARENOSO) BRITA - 40%-60% COM CIMENTO - 8%, MISTURA EM PISTA, COM ESPESSURA DE 15 CM - EXCLUSIVE ESCAVAÇÃO, CARGA E TRANSPORTE E SOLO. AF_09/2024</t>
  </si>
  <si>
    <t>CONSTRUÇÃO DE BASE E SUB-BASE PARA PAVIMENTAÇÃO DE SOLO (PREDOMINANTEMENTE ARENOSO) BRITA - 40%-60% COM CIMENTO - 4%, MISTURA EM PISTA, COM ESPESSURA DE 20 CM - EXCLUSIVE ESCAVAÇÃO, CARGA E TRANSPORTE E SOLO. AF_09/2024</t>
  </si>
  <si>
    <t>CONSTRUÇÃO DE BASE E SUB-BASE PARA PAVIMENTAÇÃO DE SOLO (PREDOMINANTEMENTE ARENOSO) BRITA - 40%-60% COM CIMENTO - 6%, MISTURA EM PISTA, COM ESPESSURA DE 20 CM - EXCLUSIVE ESCAVAÇÃO, CARGA E TRANSPORTE E SOLO. AF_09/2024</t>
  </si>
  <si>
    <t>CONSTRUÇÃO DE BASE E SUB-BASE PARA PAVIMENTAÇÃO DE SOLO (PREDOMINANTEMENTE ARENOSO) BRITA - 40%-60% COM CIMENTO - 8%, MISTURA EM PISTA, COM ESPESSURA DE 20 CM - EXCLUSIVE ESCAVAÇÃO, CARGA E TRANSPORTE E SOLO. AF_09/2024</t>
  </si>
  <si>
    <t>RECONSTRUÇÃO DE BASE E SUB-BASE PARA PAVIMENTAÇÃO DE SOLO (PREDOMINANTEMENTE ARENOSO) BRITA - 40%-60% COM CIMENTO - 4%, MISTURA EM PISTA, COM ESPESSURA DE 20 CM - EXCLUSIVE ESCAVAÇÃO, CARGA E TRANSPORTE E SOLO. AF_09/2024</t>
  </si>
  <si>
    <t>RECONSTRUÇÃO DE BASE E SUB-BASE PARA PAVIMENTAÇÃO DE SOLO (PREDOMINANTEMENTE ARENOSO) BRITA - 40%-60% COM CIMENTO - 6%, MISTURA EM PISTA, COM ESPESSURA DE 20 CM - EXCLUSIVE ESCAVAÇÃO, CARGA E TRANSPORTE E SOLO. AF_09/2024</t>
  </si>
  <si>
    <t>RECONSTRUÇÃO DE BASE E SUB-BASE PARA PAVIMENTAÇÃO DE SOLO (PREDOMINANTEMENTE ARENOSO) BRITA - 40%-60% COM CIMENTO - 8%, MISTURA EM PISTA, COM ESPESSURA DE 20 CM - EXCLUSIVE ESCAVAÇÃO, CARGA E TRANSPORTE E SOLO. AF_09/2024</t>
  </si>
  <si>
    <t>CONSTRUÇÃO DE BASE E SUB-BASE PARA PAVIMENTAÇÃO DE SOLO (PREDOMINANTEMENTE ARENOSO) BRITA - 50%-50% COM CIMENTO - 4%, MISTURA EM PISTA, COM ESPESSURA DE 10 CM - EXCLUSIVE ESCAVAÇÃO, CARGA E TRANSPORTE E SOLO. AF_09/2024</t>
  </si>
  <si>
    <t>CONSTRUÇÃO DE BASE E SUB-BASE PARA PAVIMENTAÇÃO DE SOLO (PREDOMINANTEMENTE ARENOSO) BRITA - 50%-50% COM CIMENTO - 6%, MISTURA EM PISTA, COM ESPESSURA DE 10 CM - EXCLUSIVE ESCAVAÇÃO, CARGA E TRANSPORTE E SOLO. AF_09/2024</t>
  </si>
  <si>
    <t>CONSTRUÇÃO DE BASE E SUB-BASE PARA PAVIMENTAÇÃO DE SOLO (PREDOMINANTEMENTE ARENOSO) BRITA - 50%-50% COM CIMENTO - 8%, MISTURA EM PISTA, COM ESPESSURA DE 10 CM - EXCLUSIVE ESCAVAÇÃO, CARGA E TRANSPORTE E SOLO. AF_09/2024</t>
  </si>
  <si>
    <t>RECONSTRUÇÃO DE BASE E SUB-BASE PARA PAVIMENTAÇÃO DE SOLO (PREDOMINANTEMENTE ARENOSO) BRITA - 50%-50% COM CIMENTO - 4%, MISTURA EM PISTA, COM ESPESSURA DE 10 CM - EXCLUSIVE ESCAVAÇÃO, CARGA E TRANSPORTE E SOLO. AF_09/2024</t>
  </si>
  <si>
    <t>RECONSTRUÇÃO DE BASE E SUB-BASE PARA PAVIMENTAÇÃO DE SOLO (PREDOMINANTEMENTE ARENOSO) BRITA - 50%-50% COM CIMENTO - 6%, MISTURA EM PISTA, COM ESPESSURA DE 10 CM - EXCLUSIVE ESCAVAÇÃO, CARGA E TRANSPORTE E SOLO. AF_09/2024</t>
  </si>
  <si>
    <t>RECONSTRUÇÃO DE BASE E SUB-BASE PARA PAVIMENTAÇÃO DE SOLO (PREDOMINANTEMENTE ARENOSO) BRITA - 50%-50% COM CIMENTO - 8%, MISTURA EM PISTA, COM ESPESSURA DE 10 CM - EXCLUSIVE ESCAVAÇÃO, CARGA E TRANSPORTE E SOLO. AF_09/2024</t>
  </si>
  <si>
    <t>RECONSTRUÇÃO DE BASE E SUB-BASE PARA PAVIMENTAÇÃO DE SOLO (PREDOMINANTEMENTE ARENOSO) BRITA - 50%-50% COM CIMENTO - 4%, MISTURA EM PISTA, COM ESPESSURA DE 15 CM - EXCLUSIVE ESCAVAÇÃO, CARGA E TRANSPORTE E SOLO. AF_09/2024</t>
  </si>
  <si>
    <t>RECONSTRUÇÃO DE BASE E SUB-BASE PARA PAVIMENTAÇÃO DE SOLO (PREDOMINANTEMENTE ARENOSO) BRITA - 50%-50% COM CIMENTO - 6%, MISTURA EM PISTA, COM ESPESSURA DE 15 CM - EXCLUSIVE ESCAVAÇÃO, CARGA E TRANSPORTE E SOLO. AF_09/2024</t>
  </si>
  <si>
    <t>RECONSTRUÇÃO DE BASE E SUB-BASE PARA PAVIMENTAÇÃO DE SOLO (PREDOMINANTEMENTE ARENOSO) BRITA - 50%-50% COM CIMENTO - 8%, MISTURA EM PISTA, COM ESPESSURA DE 15 CM - EXCLUSIVE ESCAVAÇÃO, CARGA E TRANSPORTE E SOLO. AF_09/2024</t>
  </si>
  <si>
    <t>CONSTRUÇÃO DE BASE E SUB-BASE PARA PAVIMENTAÇÃO DE SOLO (PREDOMINANTEMENTE ARENOSO) BRITA - 50%-50% COM CIMENTO - 4%, MISTURA EM PISTA, COM ESPESSURA DE 20 CM - EXCLUSIVE ESCAVAÇÃO, CARGA E TRANSPORTE E SOLO. AF_09/2024</t>
  </si>
  <si>
    <t>CONSTRUÇÃO DE BASE E SUB-BASE PARA PAVIMENTAÇÃO DE SOLO (PREDOMINANTEMENTE ARENOSO) BRITA - 50%-50% COM CIMENTO - 6%, MISTURA EM PISTA, COM ESPESSURA DE 20 CM - EXCLUSIVE ESCAVAÇÃO, CARGA E TRANSPORTE E SOLO. AF_09/2024</t>
  </si>
  <si>
    <t>CONSTRUÇÃO DE BASE E SUB-BASE PARA PAVIMENTAÇÃO DE SOLO (PREDOMINANTEMENTE ARENOSO) BRITA - 50%-50% COM CIMENTO - 8%, MISTURA EM PISTA, COM ESPESSURA DE 20 CM - EXCLUSIVE ESCAVAÇÃO, CARGA E TRANSPORTE E SOLO. AF_09/2024</t>
  </si>
  <si>
    <t>RECONSTRUÇÃO DE BASE E SUB-BASE PARA PAVIMENTAÇÃO DE SOLO (PREDOMINANTEMENTE ARENOSO) BRITA - 50%-50% COM CIMENTO - 4%, MISTURA EM PISTA, COM ESPESSURA DE 20 CM - EXCLUSIVE ESCAVAÇÃO, CARGA E TRANSPORTE E SOLO. AF_09/2024</t>
  </si>
  <si>
    <t>RECONSTRUÇÃO DE BASE E SUB-BASE PARA PAVIMENTAÇÃO DE SOLO (PREDOMINANTEMENTE ARENOSO) BRITA - 50%-50% COM CIMENTO - 6%, MISTURA EM PISTA, COM ESPESSURA DE 20 CM - EXCLUSIVE ESCAVAÇÃO, CARGA E TRANSPORTE E SOLO. AF_09/2024</t>
  </si>
  <si>
    <t>RECONSTRUÇÃO DE BASE E SUB-BASE PARA PAVIMENTAÇÃO DE SOLO (PREDOMINANTEMENTE ARENOSO) BRITA - 50%-50% COM CIMENTO - 8%, MISTURA EM PISTA, COM ESPESSURA DE 20 CM - EXCLUSIVE ESCAVAÇÃO, CARGA E TRANSPORTE E SOLO. AF_09/2024</t>
  </si>
  <si>
    <t>CONSTRUÇÃO DE BASE E SUB-BASE PARA PAVIMENTAÇÃO DE SOLO (PREDOMINANTEMENTE ARENOSO) BRITA - 40%-60%, MISTURA EM PISTA, COM ESPESSURA DE 10 CM - EXCLUSIVE ESCAVAÇÃO, CARGA E TRANSPORTE E SOLO. AF_09/2024</t>
  </si>
  <si>
    <t>CONSTRUÇÃO DE BASE E SUB-BASE PARA PAVIMENTAÇÃO DE SOLO (PREDOMINANTEMENTE ARENOSO) BRITA - 40%-60%, MISTURA EM PISTA, COM ESPESSURA DE 20 CM - EXCLUSIVE ESCAVAÇÃO, CARGA E TRANSPORTE E SOLO. AF_09/2024</t>
  </si>
  <si>
    <t>RECONSTRUÇÃO DE BASE E SUB-BASE PARA PAVIMENTAÇÃO DE SOLO (PREDOMINANTEMENTE ARENOSO) BRITA - 40%-60%, MISTURA EM PISTA, COM ESPESSURA DE 20 CM - EXCLUSIVE ESCAVAÇÃO, CARGA E TRANSPORTE E SOLO. AF_09/2024</t>
  </si>
  <si>
    <t>CONSTRUÇÃO DE BASE E SUB-BASE PARA PAVIMENTAÇÃO DE SOLO (PREDOMINANTEMENTE ARENOSO) BRITA - 50%-50%, MISTURA EM PISTA, COM ESPESSURA DE 10 CM - EXCLUSIVE ESCAVAÇÃO, CARGA E TRANSPORTE E SOLO. AF_09/2024</t>
  </si>
  <si>
    <t>CONSTRUÇÃO DE BASE E SUB-BASE PARA PAVIMENTAÇÃO DE BRITA GRADUADA SIMPLES, COM ESPESSURA DE 10 CM - EXCLUSIVE CARGA E TRANSPORTE. AF_09/2024</t>
  </si>
  <si>
    <t>RECONSTRUÇÃO DE BASE E SUB-BASE PARA PAVIMENTAÇÃO DE BRITA GRADUADA SIMPLES, COM ESPESSURA DE 10 CM - EXCLUSIVE CARGA E TRANSPORTE. AF_09/2024</t>
  </si>
  <si>
    <t>RECONSTRUÇÃO DE BASE E SUB-BASE PARA PAVIMENTAÇÃO DE BRITA GRADUADA SIMPLES, COM ESPESSURA DE 15 CM - EXCLUSIVE CARGA E TRANSPORTE. AF_09/2024</t>
  </si>
  <si>
    <t>CONSTRUÇÃO DE BASE E SUB-BASE PARA PAVIMENTAÇÃO DE BRITA GRADUADA SIMPLES, COM ESPESSURA DE 20 CM - EXCLUSIVE CARGA E TRANSPORTE. AF_09/2024</t>
  </si>
  <si>
    <t>RECONSTRUÇÃO DE BASE E SUB-BASE PARA PAVIMENTAÇÃO DE BRITA GRADUADA SIMPLES, COM ESPESSURA DE 20 CM - EXCLUSIVE CARGA E TRANSPORTE. AF_09/2024</t>
  </si>
  <si>
    <t>CONSTRUÇÃO DE BASE E SUB-BASE PARA PAVIMENTAÇÃO DE BRITA GRADUADA SIMPLES TRATADA COM CIMENTO, COM ESPESSURA DE 10 CM - EXCLUSIVE CARGA E TRANSPORTE. AF_09/2024</t>
  </si>
  <si>
    <t>RECONSTRUÇÃO DE BASE E SUB-BASE PARA PAVIMENTAÇÃO DE BRITA GRADUADA SIMPLES TRATADA COM CIMENTO, COM ESPESSURA DE 10 CM - EXCLUSIVE CARGA E TRANSPORTE. AF_09/2024</t>
  </si>
  <si>
    <t>RECONSTRUÇÃO DE BASE E SUB-BASE PARA PAVIMENTAÇÃO DE BRITA GRADUADA SIMPLES TRATADA COM CIMENTO, COM ESPESSURA DE 15 CM - EXCLUSIVE CARGA E TRANSPORTE. AF_09/2024</t>
  </si>
  <si>
    <t>CONSTRUÇÃO DE BASE E SUB-BASE PARA PAVIMENTAÇÃO DE BRITA GRADUADA SIMPLES TRATADA COM CIMENTO, COM ESPESSURA DE 20 CM - EXCLUSIVE CARGA E TRANSPORTE. AF_09/2024</t>
  </si>
  <si>
    <t>RECONSTRUÇÃO DE BASE E SUB-BASE PARA PAVIMENTAÇÃO DE BRITA GRADUADA SIMPLES TRATADA COM CIMENTO, COM ESPESSURA DE 20 CM - EXCLUSIVE CARGA E TRANSPORTE. AF_09/2024</t>
  </si>
  <si>
    <t>CONSTRUÇÃO DE BASE E SUB-BASE PARA PAVIMENTAÇÃO DE CONCRETO COMPACTADO COM ROLO, COM ESPESSURA DE 10 CM - EXCLUSIVE CARGA E TRANSPORTE. AF_09/2024</t>
  </si>
  <si>
    <t>RECONSTRUÇÃO DE BASE E SUB-BASE PARA PAVIMENTAÇÃO DE CONCRETO COMPACTADO COM ROLO, COM ESPESSURA DE 10 CM - EXCLUSIVE CARGA E TRANSPORTE. AF_09/2024</t>
  </si>
  <si>
    <t>RECONSTRUÇÃO DE BASE E SUB-BASE PARA PAVIMENTAÇÃO DE CONCRETO COMPACTADO COM ROLO, COM ESPESSURA DE 15 CM - EXCLUSIVE CARGA E TRANSPORTE. AF_09/2024</t>
  </si>
  <si>
    <t>CONSTRUÇÃO DE BASE E SUB-BASE PARA PAVIMENTAÇÃO DE CONCRETO COMPACTADO COM ROLO, COM ESPESSURA DE 20 CM - EXCLUSIVE CARGA E TRANSPORTE. AF_09/2024</t>
  </si>
  <si>
    <t>RECONSTRUÇÃO DE BASE E SUB-BASE PARA PAVIMENTAÇÃO DE CONCRETO COMPACTADO COM ROLO, COM ESPESSURA DE 20 CM - EXCLUSIVE CARGA E TRANSPORTE. AF_09/2024</t>
  </si>
  <si>
    <t>CONSTRUÇÃO DE BASE E SUB-BASE PARA PAVIMENTAÇÃO DE RACHÃO, COM ESPESSURA DE 30 CM - EXCLUSIVE CARGA E TRANSPORTE. AF_09/2024</t>
  </si>
  <si>
    <t>RECONSTRUÇÃO DE BASE E SUB-BASE PARA PAVIMENTAÇÃO DE RACHÃO, COM ESPESSURA DE 30 CM - EXCLUSIVE CARGA E TRANSPORTE. AF_09/2024</t>
  </si>
  <si>
    <t>RECONSTRUÇÃO DE BASE E SUB-BASE PARA PAVIMENTAÇÃO DE RACHÃO, COM ESPESSURA DE 40 CM - EXCLUSIVE CARGA E TRANSPORTE. AF_09/2024</t>
  </si>
  <si>
    <t>CONSTRUÇÃO DE BASE E SUB-BASE PARA PAVIMENTAÇÃO DE RACHÃO, COM ESPESSURA DE 50 CM - EXCLUSIVE CARGA E TRANSPORTE. AF_09/2024</t>
  </si>
  <si>
    <t>RECONSTRUÇÃO DE BASE E SUB-BASE PARA PAVIMENTAÇÃO DE RACHÃO, COM ESPESSURA DE 50 CM - EXCLUSIVE CARGA E TRANSPORTE. AF_09/2024</t>
  </si>
  <si>
    <t>CONSTRUÇÃO DE BASE E SUB-BASE PARA PAVIMENTAÇÃO DE RACHÃO, COM ESPESSURA DE 60 CM - EXCLUSIVE CARGA E TRANSPORTE. AF_09/2024</t>
  </si>
  <si>
    <t>RECONSTRUÇÃO DE BASE E SUB-BASE PARA PAVIMENTAÇÃO DE RACHÃO, COM ESPESSURA DE 60 CM - EXCLUSIVE CARGA E TRANSPORTE. AF_09/2024</t>
  </si>
  <si>
    <t>CONSTRUÇÃO DE BASE E SUB-BASE PARA PAVIMENTAÇÃO DE MACADAME SECO, COM ESPESSURA DE 10 CM - EXCLUSIVE CARGA E TRANSPORTE. AF_09/2024</t>
  </si>
  <si>
    <t>RECONSTRUÇÃO DE BASE E SUB-BASE PARA PAVIMENTAÇÃO DE MACADAME SECO, COM ESPESSURA DE 10 CM - EXCLUSIVE CARGA E TRANSPORTE. AF_09/2024</t>
  </si>
  <si>
    <t>RECONSTRUÇÃO DE BASE E SUB-BASE PARA PAVIMENTAÇÃO DE MACADAME SECO, COM ESPESSURA DE 15 CM - EXCLUSIVE CARGA E TRANSPORTE. AF_09/2024</t>
  </si>
  <si>
    <t>CONSTRUÇÃO DE BASE E SUB-BASE PARA PAVIMENTAÇÃO DE MACADAME SECO, COM ESPESSURA DE 20 CM - EXCLUSIVE CARGA E TRANSPORTE. AF_09/2024</t>
  </si>
  <si>
    <t>RECONSTRUÇÃO DE BASE E SUB-BASE PARA PAVIMENTAÇÃO DE MACADAME SECO, COM ESPESSURA DE 20 CM - EXCLUSIVE CARGA E TRANSPORTE. AF_09/2024</t>
  </si>
  <si>
    <t>CONSTRUÇÃO DE BASE E SUB-BASE PARA PAVIMENTAÇÃO DE MACADAME SECO, COM ESPESSURA DE 25 CM - EXCLUSIVE CARGA E TRANSPORTE. AF_09/2024</t>
  </si>
  <si>
    <t>RECONSTRUÇÃO DE BASE E SUB-BASE PARA PAVIMENTAÇÃO DE MACADAME SECO, COM ESPESSURA DE 25 CM - EXCLUSIVE CARGA E TRANSPORTE. AF_09/2024</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</si>
  <si>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</si>
  <si>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</si>
  <si>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</si>
  <si>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</si>
  <si>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</si>
  <si>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FORNECIMENTO E INSTALAÇÃO DE PLACA DE OBRA COM CHAPA GALVANIZADA E ESTRUTURA DE MADEIRA. AF_03/2022_PS</t>
  </si>
  <si>
    <t>APLICAÇÃO MANUAL DE FUNDO SELADOR ACRÍLICO EM PANOS COM PRESENÇA DE VÃOS DE EDIFÍCIOS DE MÚLTIPLOS PAVIMENTOS. AF_03/2024</t>
  </si>
  <si>
    <t>APLICAÇÃO MANUAL DE FUNDO SELADOR ACRÍLICO EM PANOS CEGOS DE FACHADA (SEM PRESENÇA DE VÃOS) DE EDIFÍCIOS DE MÚLTIPLOS PAVIMENTOS.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</si>
  <si>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</si>
  <si>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</si>
  <si>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FUNDO SELADOR ACRÍLICO EM PAREDES EXTERNAS DE CASAS. AF_03/2024</t>
  </si>
  <si>
    <t>APLICAÇÃO MANUAL DE PINTURA COM TINTA TEXTURIZADA ACRÍLICA EM PANOS COM PRESENÇA DE VÃOS DE EDIFÍCIOS DE MÚLTIPLOS PAVIMENTOS, UMA COR. AF_03/2024</t>
  </si>
  <si>
    <t>APLICAÇÃO MANUAL DE PINTURA COM TINTA TEXTURIZADA ACRÍLICA EM PANOS CEGOS DE FACHADA (SEM PRESENÇA DE VÃOS) DE EDIFÍCIOS DE MÚLTIPLOS PAVIMENTOS, UMA COR.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</si>
  <si>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</si>
  <si>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UMA COR. AF_03/2024</t>
  </si>
  <si>
    <t>APLICAÇÃO MANUAL DE PINTURA COM TINTA TEXTURIZADA ACRÍLICA EM PAREDES EXTERNAS DE CASAS, UMA COR. AF_03/2024</t>
  </si>
  <si>
    <t>APLICAÇÃO MANUAL DE PINTURA COM TINTA TEXTURIZADA ACRÍLICA EM PANOS COM PRESENÇA DE VÃOS DE EDIFÍCIOS DE MÚLTIPLOS PAVIMENTOS, DUAS CORES. AF_03/2024</t>
  </si>
  <si>
    <t>APLICAÇÃO MANUAL DE PINTURA COM TINTA TEXTURIZADA ACRÍLICA EM PANOS CEGOS DE FACHADA (SEM PRESENÇA DE VÃOS) DE EDIFÍCIOS DE MÚLTIPLOS PAVIMENTOS, DUAS CORES. AF_03/2024</t>
  </si>
  <si>
    <t>APLICAÇÃO MANUAL DE PINTURA COM TINTA TEXTURIZADA ACRÍLICA EM SUPERFÍCIES EXTERNAS DE SACADA DE EDIFÍCIOS DE MÚLTIPLOS PAVIMENTOS, DUAS CORES. AF_03/2024</t>
  </si>
  <si>
    <t>APLICAÇÃO MANUAL DE PINTURA COM TINTA TEXTURIZADA ACRÍLICA EM SUPERFÍCIES INTERNAS DA SACADA DE EDIFÍCIOS DE MÚLTIPLOS PAVIMENTOS, DUAS CORES. AF_03/2024</t>
  </si>
  <si>
    <t>APLICAÇÃO MANUAL DE PINTURA COM TINTA TEXTURIZADA ACRÍLICA EM PAREDES EXTERNAS DE CASAS, DUAS CORES. AF_03/2024</t>
  </si>
  <si>
    <t>APLICAÇÃO MANUAL DE PINTURA COM TINTA TEXTURIZADA ACRÍLICA EM MOLDURAS DE EPS. AF_03/2024</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</si>
  <si>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</si>
  <si>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</si>
  <si>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</si>
  <si>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</si>
  <si>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</si>
  <si>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</si>
  <si>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</si>
  <si>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</si>
  <si>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</si>
  <si>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</si>
  <si>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</si>
  <si>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</si>
  <si>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</si>
  <si>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</si>
  <si>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APLICAÇÃO MANUAL DE TINTA LÁTEX ACRÍLICA EM PAREDE EXTERNAS DE CASAS,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</si>
  <si>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</si>
  <si>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UMA DEMÃO. AF_03/2024</t>
  </si>
  <si>
    <t>APLICAÇÃO MANUAL DE MASSA ACRÍLICA EM SUPERFÍCIES EXTERNAS DE SACADA DE EDIFÍCIOS DE MÚLTIPLOS PAVIMENTOS, UMA DEMÃO. AF_03/2024</t>
  </si>
  <si>
    <t>APLICAÇÃO MANUAL DE MASSA ACRÍLICA EM SUPERFÍCIES INTERNAS DE SACADA DE EDIFÍCIOS DE MÚLTIPLOS PAVIMENTOS, UMA DEMÃO. AF_03/2024</t>
  </si>
  <si>
    <t>APLICAÇÃO MANUAL DE MASSA ACRÍLICA EM PAREDES EXTERNAS DE CASAS, UMA DEMÃO. AF_03/2024</t>
  </si>
  <si>
    <t>APLICAÇÃO MANUAL DE MASSA ACRÍLICA EM PANOS DE FACHADA COM PRESENÇA DE VÃOS, DE EDIFÍCIOS DE MÚLTIPLOS PAVIMENTOS, DUAS DEMÃOS. AF_03/2024</t>
  </si>
  <si>
    <t>APLICAÇÃO MANUAL DE MASSA ACRÍLICA EM PANOS DE FACHADA SEM PRESENÇA DE VÃOS, DE EDIFÍCIOS DE MÚLTIPLOS PAVIMENTOS, DUAS DEMÃOS. AF_03/2024</t>
  </si>
  <si>
    <t>APLICAÇÃO MANUAL DE MASSA ACRÍLICA EM SUPERFÍCIES EXTERNAS DE SACADA DE EDIFÍCIOS DE MÚLTIPLOS PAVIMENTOS, DUAS DEMÃOS. AF_03/2024</t>
  </si>
  <si>
    <t>APLICAÇÃO MANUAL DE MASSA ACRÍLICA EM SUPERFÍCIES INTERNAS DE SACADA DE EDIFÍCIOS DE MÚLTIPLOS PAVIMENTOS, DUAS DEMÃOS. AF_03/2024</t>
  </si>
  <si>
    <t>APLICAÇÃO MANUAL DE MASSA ACRÍLICA EM PAREDES EXTERNAS DE CASAS, DUAS DEMÃOS. AF_03/2024</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</si>
  <si>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</si>
  <si>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</si>
  <si>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</si>
  <si>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</si>
  <si>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REVESTIMENTO CERÂMICO PARA PISO COM PLACAS TIPO ESMALTADA DE DIMENSÕES 35X35 CM APLICADA EM AMBIENTES DE ÁREA MENOR QUE 5 M2. AF_02/2023_PE</t>
  </si>
  <si>
    <t>REVESTIMENTO CERÂMICO PARA PISO COM PLACAS TIPO ESMALTADA DE DIMENSÕES 35X35 CM APLICADA EM AMBIENTES DE ÁREA ENTRE 5 M2 E 10 M2. AF_02/2023_PE</t>
  </si>
  <si>
    <t>REVESTIMENTO CERÂMICO PARA PISO COM PLACAS TIPO ESMALTADA DE DIMENSÕES 35X35 CM APLICADA EM AMBIENTES DE ÁREA MAIOR QUE 10 M2. AF_02/2023_PE</t>
  </si>
  <si>
    <t>REVESTIMENTO CERÂMICO PARA PISO COM PLACAS TIPO ESMALTADA DE DIMENSÕES 45X45 CM APLICADA EM AMBIENTES DE ÁREA MENOR QUE 5 M2. AF_02/2023_PE</t>
  </si>
  <si>
    <t>REVESTIMENTO CERÂMICO PARA PISO COM PLACAS TIPO ESMALTADA DE DIMENSÕES 45X45 CM APLICADA EM AMBIENTES DE ÁREA ENTRE 5 M2 E 10 M2. AF_02/2023_PE</t>
  </si>
  <si>
    <t>REVESTIMENTO CERÂMICO PARA PISO COM PLACAS TIPO ESMALTADA DE DIMENSÕES 45X45 CM APLICADA EM AMBIENTES DE ÁREA MAIOR QUE 10 M2. AF_02/2023_PE</t>
  </si>
  <si>
    <t>REVESTIMENTO CERÂMICO PARA PISO COM PLACAS TIPO ESMALTADA DE DIMENSÕES 60X60 CM APLICADA EM AMBIENTES DE ÁREA MENOR QUE 5 M2. AF_02/2023_PE</t>
  </si>
  <si>
    <t>REVESTIMENTO CERÂMICO PARA PISO COM PLACAS TIPO ESMALTADA DE DIMENSÕES 60X60 CM APLICADA EM AMBIENTES DE ÁREA ENTRE 5 M2 E 10 M2. AF_02/2023_PE</t>
  </si>
  <si>
    <t>REVESTIMENTO CERÂMICO PARA PISO COM PLACAS TIPO ESMALTADA DE DIMENSÕES 60X60 CM APLICADA EM AMBIENTES DE ÁREA MAIOR QUE 10 M2.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</si>
  <si>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</si>
  <si>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</si>
  <si>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</si>
  <si>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DE DIMENSÕES 80X80 CM APLICADA EM AMBIENTES DE ÁREA MENOR QUE 5 M². AF_02/2023_PE</t>
  </si>
  <si>
    <t>REVESTIMENTO CERÂMICO PARA PISO COM PLACAS TIPO ESMALTADA DE DIMENSÕES 80X80 CM APLICADA EM AMBIENTES DE ÁREA ENTRE 5 M² E 10 M². AF_02/2023_PE</t>
  </si>
  <si>
    <t>REVESTIMENTO CERÂMICO PARA PISO COM PLACAS TIPO ESMALTADA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</si>
  <si>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</si>
  <si>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</si>
  <si>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</si>
  <si>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DE DIMENSÕES 35X35 CM APLICADA EM DIAGONAL EM AMBIENTES DE ÁREA MENOR QUE 5 M². AF_02/2023_PE</t>
  </si>
  <si>
    <t>REVESTIMENTO CERÂMICO PARA PISO COM PLACAS TIPO ESMALTADA DE DIMENSÕES 35X35 CM APLICADA EM DIAGONAL EM AMBIENTES DE ÁREA ENTRE 5 M² E 10 M². AF_02/2023_PE</t>
  </si>
  <si>
    <t>REVESTIMENTO CERÂMICO PARA PISO COM PLACAS TIPO ESMALTADA DE DIMENSÕES 35X35 CM APLICADA EM DIAGONAL EM AMBIENTES DE ÁREA MAIOR QUE 10 M². AF_02/2023_PE</t>
  </si>
  <si>
    <t>REVESTIMENTO CERÂMICO PARA PISO COM PLACAS TIPO ESMALTADA DE DIMENSÕES 45X45 CM APLICADA EM DIAGONAL EM AMBIENTES DE ÁREA MENOR QUE 5 M². AF_02/2023_PE</t>
  </si>
  <si>
    <t>REVESTIMENTO CERÂMICO PARA PISO COM PLACAS TIPO ESMALTADA DE DIMENSÕES 45X45 CM APLICADA EM DIAGONAL EM AMBIENTES DE ÁREA ENTRE 5 M² E 10 M². AF_02/2023_PE</t>
  </si>
  <si>
    <t>REVESTIMENTO CERÂMICO PARA PISO COM PLACAS TIPO ESMALTADA DE DIMENSÕES 45X45 CM APLICADA EM DIAGONAL EM AMBIENTES DE ÁREA MAIOR QUE 10 M². AF_02/2023_PE</t>
  </si>
  <si>
    <t>RODAPÉ CERÂMICO DE 7CM DE ALTURA COM PLACAS TIPO ESMALTADA DE DIMENSÕES 35X35CM. AF_02/2023</t>
  </si>
  <si>
    <t>RODAPÉ CERÂMICO DE 7CM DE ALTURA COM PLACAS TIPO ESMALTADA DE DIMENSÕES 45X45CM. AF_02/2023</t>
  </si>
  <si>
    <t>RODAPÉ CERÂMICO DE 7CM DE ALTURA COM PLACAS TIPO ESMALTADA DE DIMENSÕES 60X60CM. AF_02/2023</t>
  </si>
  <si>
    <t>EXECUÇÃO DE PASSEIO (CALÇADA) OU PISO DE CONCRETO COM CONCRETO MOLDADO IN LOCO, USINADO C20, ACABAMENTO CONVENCIONAL, NÃO ARMADO. AF_08/2022</t>
  </si>
  <si>
    <t>EXECUÇÃO DE PASSEIO (CALÇADA) OU PISO DE CONCRETO COM CONCRETO MOLDADO IN LOCO, USINADO C25, ACABAMENTO CONVENCIONAL, NÃO ARMADO. AF_03/2023</t>
  </si>
  <si>
    <t>PISO PODOTÁTIL DE ALERTA OU DIRECIONAL, DE CONCRETO, ASSENTADO SOBRE ARGAMASSA. AF_03/2024</t>
  </si>
  <si>
    <t>CONTRAPISO EM ARGAMASSA PRONTA, PREPARO MANUAL, APLICADO EM ÁREAS SECAS SOBRE LAJE, ADERIDO, ACABAMENTO NÃO REFORÇADO, ESPESSURA 2CM. AF_07/2021</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</si>
  <si>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</si>
  <si>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</si>
  <si>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</si>
  <si>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</si>
  <si>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</si>
  <si>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</si>
  <si>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</si>
  <si>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</si>
  <si>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</si>
  <si>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</si>
  <si>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</si>
  <si>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</si>
  <si>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</si>
  <si>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</si>
  <si>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EM ARGAMASSA TRAÇO 1:2:8, PREPARO MECÂNICO, APLICADO MANUALMENTE EM PAREDES INTERNAS DE AMBIENTES COM ÁREA MENOR QUE 5M², E =17,5MM, COM TALISCAS. AF_03/2024</t>
  </si>
  <si>
    <t>EMBOÇO, EM ARGAMASSA TRAÇO 1:2:8, PREPARO MANUAL, APLICADO MANUALMENTE EM PAREDES INTERNAS DE AMBIENTES COM ÁREA MENOR QUE 5M², E = 17,5MM, COM TALISCAS. AF_03/2024</t>
  </si>
  <si>
    <t>MASSA ÚNICA, EM ARGAMASSA TRAÇO 1:2:8, PREPARO MECÂNICO, APLICADA MANUALMENTE EM PAREDES INTERNAS DE AMBIENTES COM ÁREA ENTRE 5M² E 10M², E = 17,5MM, COM TALISCAS. AF_03/2024</t>
  </si>
  <si>
    <t>MASSA ÚNICA, EM ARGAMASSA TRAÇO 1:2:8, PREPARO MANUAL, APLICADA MANUALMENTE EM PAREDES INTERNAS DE AMBIENTES COM ÁREA ENTRE 5M² E 10M², E = 17,5MM, COM TALISCAS. AF_03/2024</t>
  </si>
  <si>
    <t>EMBOÇO, EM ARGAMASSA TRAÇO 1:2:8, PREPARO MECÂNICO, APLICADO MANUALMENTE EM PAREDES INTERNAS DE AMBIENTES COM ÁREA ENTRE 5M² E 10M², E = 17,5MM, COM TALISCAS. AF_03/2024</t>
  </si>
  <si>
    <t>EMBOÇO, EM ARGAMASSA TRAÇO 1:2:8, PREPARO MANUAL, APLICADO MANUALMENTE EM PAREDES INTERNAS DE AMBIENTES COM ÁREA ENTRE 5M² E 10M², E = 17,5MM, COM TALISCAS. AF_03/2024</t>
  </si>
  <si>
    <t>EMBOÇO, EM ARGAMASSA TRAÇO 1:2:8, PREPARO MECÂNICO, APLICADO MANUALMENTE EM PAREDES INTERNAS DE AMBIENTES COM ÁREA MAIOR QUE 10M², E = 17,5MM, COM TALISCAS. AF_03/2024</t>
  </si>
  <si>
    <t>EMBOÇO, EM ARGAMASSA TRAÇO 1:2:8, PREPARO MANUAL, APLICADO MANUALMENTE EM PAREDES INTERNAS DE AMBIENTES COM ÁREA MAIOR QUE 10M², E = 17,5MM, COM TALISCAS. AF_03/2024</t>
  </si>
  <si>
    <t>EMBOÇO, EM ARGAMASSA INDUSTRIALIZADA, PREPARO MECÂNICO, APLICADO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</si>
  <si>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</si>
  <si>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EMBOÇO, EM ARGAMASSA TRAÇO 1:2:8, PREPARO MECÂNICO, APLICADO MANUALMENTE EM PAREDES INTERNAS, PARA AMBIENTES COM ÁREA MENOR QUE 5M², E = 10MM, COM TALISCAS. AF_03/2024</t>
  </si>
  <si>
    <t>EMBOÇO, EM ARGAMASSA TRAÇO 1:2:8, PREPARO MANUAL, APLICADO MANUALMENTE EM PAREDES INTERNAS, PARA AMBIENTES COM ÁREA MENOR QUE 5M², E = 10MM, COM TALISCAS. AF_03/2024</t>
  </si>
  <si>
    <t>MASSA ÚNICA, EM ARGAMASSA TRAÇO 1:2:8, PREPARO MECÂNICO, APLICADA MANUALMENTE EM PAREDES INTERNAS DE AMBIENTES COM ÁREA ENTRE 5M² E 10M², E = 10MM, COM TALISCAS. AF_03/2024</t>
  </si>
  <si>
    <t>MASSA ÚNICA, EM ARGAMASSA TRAÇO 1:2:8, PREPARO MANUAL, APLICADA MANUALMENTE EM PAREDES INTERNAS DE AMBIENTES COM ÁREA ENTRE 5M² E 10M², E = 10MM, COM TALISCAS. AF_03/2024</t>
  </si>
  <si>
    <t>EMBOÇO, EM ARGAMASSA TRAÇO 1:2:8, PREPARO MECÂNICO, APLICADO MANUALMENTE EM PAREDES INTERNAS DE AMBIENTES COM ÁREA ENTRE 5M² E 10M², E = 10MM, COM TALISCAS. AF_03/2024</t>
  </si>
  <si>
    <t>EMBOÇO, EM ARGAMASSA TRAÇO 1:2:8, PREPARO MANUAL, APLICADO MANUALMENTE EM PAREDES INTERNAS DE AMBIENTES COM ÁREA ENTRE 5M² E 10M², E = 10MM, COM TALISCAS. AF_03/2024</t>
  </si>
  <si>
    <t>EMBOÇO, EM ARGAMASSA TRAÇO 1:2:8, PREPARO MECÂNICO, APLICADO MANUALMENTE EM PAREDES INTERNAS DE AMBIENTES COM ÁREA MAIOR QUE 10M², E = 10MM, COM TALISCAS. AF_03/2024</t>
  </si>
  <si>
    <t>EMBOÇO, EM ARGAMASSA TRAÇO 1:2:8, PREPARO MANUAL, APLICADO MANUALMENTE EM PAREDES INTERNAS DE AMBIENTES COM ÁREA MAIOR QUE 10M², E = 10MM, COM TALISCAS. AF_03/2024</t>
  </si>
  <si>
    <t>EMBOÇO, EM ARGAMASSA INDUSTRIALIZADA, PREPARO MECÂNICO, APLICADO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</si>
  <si>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</si>
  <si>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EMBOÇO OU MASSA ÚNICA EM ARGAMASSA TRAÇO 1:2:8, PREPARO MANUAL, APLICADA MANUALMENTE EM SUPERFÍCIES EXTERNAS DA SACADA, ESPESSURA MAIOR OU IGUAL A 50 MM, SEM USO DE TELA METÁLICA DE REFORÇO CONTRA FISSURAÇÃO. AF_08/2022</t>
  </si>
  <si>
    <t>REVESTIMENTO DECORATIVO MONOCAMADA EXECUTADO MANUALMENTE EM FACHADA DE UM EDIFÍCIO DE ESTRUTURA CONVENCIONAL E ACABAMENTO RASPADO. AF_03/2024</t>
  </si>
  <si>
    <t>REVESTIMENTO DECORATIVO MONOCAMADA EXECUTADO MANUALMENTE EM FACHADA DE UM EDIFÍCIO DE ALVENARIA ESTRUTURAL E ACABAMENTO RASPADO.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</si>
  <si>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</si>
  <si>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ALVENARIA ESTRUTURAL E ACABAMENTO RASPADO. AF_03/2024</t>
  </si>
  <si>
    <t>REVESTIMENTO DECORATIVO MONOCAMADA EXECUTADO MANUALMENTE EM FACHADA DE UM EDIFÍCIO DE ESTRUTURA CONVENCIONAL E ACABAMENTO TRAVERTINO. AF_03/2024</t>
  </si>
  <si>
    <t>REVESTIMENTO DECORATIVO MONOCAMADA EXECUTADO MANUALMENTE EM FACHADA DE UM EDIFÍCIO DE ALVENARIA ESTRUTURAL E ACABAMENTO TRAVERTINO. AF_03/2024</t>
  </si>
  <si>
    <t>REVESTIMENTO DECORATIVO MONOCAMADA EXECUTADO COM EQUIPAMENTO DE PROJEÇÃO EM FACHADA DE UM EDIFÍCIO DE ESTRUTURA CONVENCIONAL E ACABAMENTO TRAVERTINO. AF_03/2024</t>
  </si>
  <si>
    <t>REVESTIMENTO DECORATIVO MONOCAMADA EXECUTADO COM EQUIPAMENTO DE PROJEÇÃO EM FACHADA DE UM EDIFÍCIO DE ALVENARIA ESTRUTURAL E ACABAMENTO TRAVERTINO. AF_03/2024</t>
  </si>
  <si>
    <t>MASSA ÚNICA, EM ARGAMASSA TRAÇO 1:2:8, PREPARO MECÂNICO, APLICADA MANUALMENTE EM TETO, E = 17,5MM, COM TALISCAS. AF_03/2024</t>
  </si>
  <si>
    <t>MASSA ÚNICA, EM ARGAMASSA TRAÇO 1:2:8, PREPARO MECÂNICO, APLICADA MANUALMENTE EM TETO, E = 10MM, COM TALISCAS. AF_03/2024</t>
  </si>
  <si>
    <t>EMBOÇO OU MASSA ÚNICA EM ARGAMASSA INDUSTRIALIZADA, PREPARO MECÂNICO E APLICAÇÃO COM EQUIPAMENTO DE MISTURA E PROJEÇÃO DE 1,5 M3/H, NAS SUPERFÍCIES EXTERNAS DA SACADA, ESPESSURA DE 25 MM, ACESSO POR ANDAIME, SEM USO DE TELA METÁLICA. AF_08/2022</t>
  </si>
  <si>
    <t>EMBOÇO OU MASSA ÚNICA EM ARGAMASSA INDUSTRIALIZADA, PREPARO MECÂNICO E APLICAÇÃO COM EQUIPAMENTO DE MISTURA E PROJEÇÃO DE 1,5 M3/H, NAS SUPERFÍCIES EXTERNAS DA SACADA, ESPESSURA DE 35 MM, ACESSO POR ANDAIME, SEM USO DE TELA METÁLICA. AF_08/2022</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</si>
  <si>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</si>
  <si>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INDUSTRIALIZADA, PREPARO MECÂNICO E APLICAÇÃO COM EQUIPAMENTO DE MISTURA E PROJEÇÃO DE 1,5 M3/H, NAS SUPERFÍCIES EXTERNAS DA SACADA, ESPESSURA DE 50 MM, ACESSO POR ANDAIME, SEM USO DE TELA METÁLICA.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</si>
  <si>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</si>
  <si>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</si>
  <si>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</si>
  <si>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</si>
  <si>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</si>
  <si>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</si>
  <si>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</si>
  <si>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</si>
  <si>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</si>
  <si>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</si>
  <si>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MASSA ÚNICA, EM ARGAMASSA TRAÇO 1:2:8, PREPARO MECÂNICO, APLICADA MANUALMENTE EM PAREDES INTERNAS DE AMBIENTES COM ÁREA MAIOR QUE 10M², E = 17,5MM, COM TALISCAS. AF_03/2024</t>
  </si>
  <si>
    <t>MASSA ÚNICA, EM ARGAMASSA TRAÇO 1:2:8, PREPARO MANUAL, APLICADA MANUALMENTE EM PAREDES INTERNAS DE AMBIENTES COM ÁREA MAIOR QUE 10M², E = 17,5MM, COM TALISCAS. AF_03/2024</t>
  </si>
  <si>
    <t>MASSA ÚNICA, EM ARGAMASSA INDUSTRIALIZADA, PREPARO MECÂNICO, APLICADA COM EQUIPAMENTO DE MISTURA E PROJEÇÃO DE ARGAMASSA EM PAREDES INTERNAS, E = 17,5MM, COM TALISCAS. AF_03/2024</t>
  </si>
  <si>
    <t>EMBOÇO, EM ARGAMASSA TRAÇO 1:2:8, PREPARO MANUAL, APLICADO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</si>
  <si>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</si>
  <si>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MANUAL, APLICADA MANUALMENTE EM PAREDES INTERNAS DE AMBIENTES COM PÉ-DIREITO DUPLO E ÁREA MAIOR QUE 10M², E = 17,5MM, COM TALISCAS. AF_03/2024</t>
  </si>
  <si>
    <t>EMBOÇO, EM ARGAMASSA TRAÇO 1:2:8, PREPARO MECÂNICO, APLICADO MANUALMENTE EM PAREDES INTERNAS DE AMBIENTES COM PÉ-DIREITO DUPLO E ÁREA MAIOR QUE 10M², E = 17,5MM,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</si>
  <si>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</si>
  <si>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ÁREA MAIOR QUE 10M², E = 10MM, COM TALISCAS. AF_03/2024</t>
  </si>
  <si>
    <t>MASSA ÚNICA, EM ARGAMASSA INDUSTRIALIZADA, PREPARO MECÂNICO, APLICADA COM EQUIPAMENTO DE MISTURA E PROJEÇÃO DE ARGAMASSA EM PAREDES INTERNAS, E = 10MM, COM TALISCAS. AF_03/2024</t>
  </si>
  <si>
    <t>EMBOÇO, EM ARGAMASSA TRAÇO 1:2:8, PREPARO MECÂNICO, APLICADO MANUALMENTE EM PAREDES INTERNAS DE AMBIENTES COM PÉ-DIREITO DUPLO E ÁREA MENOR QUE 5M², E = 17,5MM, COM TALISCAS. AF_03/2024</t>
  </si>
  <si>
    <t>EMBOÇO, EM ARGAMASSA TRAÇO 1:2:8, PREPARO MANUAL, APLICADO MANUALMENTE EM PAREDES INTERNAS DE AMBIENTES COM PÉ-DIREITO DUPLO E ÁREA MENOR QUE 5M², E = 17,5MM, COM TALISCAS. AF_03/2024</t>
  </si>
  <si>
    <t>MASSA ÚNICA, EM ARGAMASSA TRAÇO 1:2:8, PREPARO MECÂNICO, APLICADA MANUALMENTE EM PAREDES INTERNAS DE AMBIENTES COM PÉ-DIREITO DUPLO E ÁREA ENTRE 5M² E 10M², E = 17,5MM, COM TALISCAS. AF_03/2024</t>
  </si>
  <si>
    <t>MASSA ÚNICA, EM ARGAMASSA TRAÇO 1:2:8, PREPARO MANUAL, APLICADA MANUALMENTE EM PAREDES INTERNAS DE AMBIENTES COM PÉ-DIREITO DUPLO E ÁREA ENTRE 5M² E 10M², E = 17,5MM, COM TALISCAS. AF_03/2024</t>
  </si>
  <si>
    <t>EMBOÇO, EM ARGAMASSA TRAÇO 1:2:8, PREPARO MECÂNICO,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</si>
  <si>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</si>
  <si>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</si>
  <si>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10MM, COM TALISCAS. AF_03/2024</t>
  </si>
  <si>
    <t>MASSA ÚNICA, EM ARGAMASSA TRAÇO 1:2:8, PREPARO MECÂNICO,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</si>
  <si>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</si>
  <si>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</si>
  <si>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10MM, COM TALISCAS. AF_03/2024</t>
  </si>
  <si>
    <t>MASSA ÚNICA, EM ARGAMASSA TRAÇO 1:2:8, PREPARO MECÂNICO, APLICADA MANUALMENTE EM PAREDES INTERNAS DE AMBIENTES COM PÉ-DIREITO DUPLO ÁREA MAIOR QUE 10M², E = 10MM, COM TALISCAS. AF_03/2024</t>
  </si>
  <si>
    <t>MASSA ÚNICA, EM ARGAMASSA TRAÇO 1:2:8, PREPARO MANUAL, APLICADA MANUALMENTE EM PAREDES INTERNAS DE AMBIENTES COM PÉ-DIREITO DUPLO ÁREA MAIOR QUE 10M², E = 10MM, COM TALISCAS. AF_03/2024</t>
  </si>
  <si>
    <t>EMBOÇO, EM ARGAMASSA TRAÇO 1:2:8, PREPARO MECÂNICO,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</si>
  <si>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</si>
  <si>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</si>
  <si>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DE AMBIENTES COM PAREDES EM PÉ-DIREITO DUPLO, E = 10MM, COM TALISCAS. AF_03/2024</t>
  </si>
  <si>
    <t>REVESTIMENTO DECORATIVO MONOCAMADA EXECUTADO MANUALMENTE EM FACHADA DE UM EDIFÍCIO DE ESTRUTURA CONVENCIONAL E ACABAMENTO CHAPISCADO/FLOCADO. AF_03/2024</t>
  </si>
  <si>
    <t>REVESTIMENTO DECORATIVO MONOCAMADA EXECUTADO MANUALMENTE EM FACHADA DE UM EDIFÍCIO DE ALVENARIA ESTRUTURAL E ACABAMENTO CHAPISCADO/FLOCADO. AF_03/2024</t>
  </si>
  <si>
    <t>REVESTIMENTO DECORATIVO MONOCAMADA EXECUTADO COM EQUIPAMENTO DE PROJEÇÃO EM FACHADA DE UM EDIFÍCIO DE ESTRUTURA CONVENCIONAL E ACABAMENTO CHAPISCADO/FLOCADO. AF_03/2024</t>
  </si>
  <si>
    <t>REVESTIMENTO DECORATIVO MONOCAMADA EXECUTADO COM EQUIPAMENTO DE PROJEÇÃO EM FACHADA DE UM EDIFÍCIO DE ALVENARIA ESTRUTURAL E ACABAMENTO CHAPISCADO/FLOCADO. AF_03/2024</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</si>
  <si>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</si>
  <si>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</si>
  <si>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DE DIMENSÕES 20X20 CM APLICADAS NA ALTURA INTEIRA DAS PAREDES.  AF_02/2023_PE</t>
  </si>
  <si>
    <t>REVESTIMENTO CERÂMICO PARA PAREDES INTERNAS COM PLACAS TIPO ESMALTADA DE DIMENSÕES 20X20 CM APLICADAS A MEIA ALTURA DAS PAREDES. AF_02/2023_PE</t>
  </si>
  <si>
    <t>REVESTIMENTO CERÂMICO PARA PAREDES INTERNAS COM PLACAS TIPO ESMALTADA DE DIMENSÕES 25X35 CM APLICADAS NA ALTURA INTEIRA DAS PAREDES. AF_02/2023_PE</t>
  </si>
  <si>
    <t>REVESTIMENTO CERÂMICO PARA PAREDES INTERNAS COM PLACAS TIPO ESMALTADA DE DIMENSÕES 25X35 CM APLICADAS A MEIA ALTURA DAS PAREDES. AF_02/2023_PE</t>
  </si>
  <si>
    <t>REVESTIMENTO CERÂMICO PARA PAREDES INTERNAS COM PLACAS TIPO ESMALTADA DE DIMENSÕES 33X45 CM APLICADAS NA ALTURA INTEIRA DAS PAREDES. AF_02/2023_PE</t>
  </si>
  <si>
    <t>REVESTIMENTO CERÂMICO PARA PAREDES INTERNAS COM PLACAS TIPO ESMALTADA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</si>
  <si>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</si>
  <si>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</si>
  <si>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EXTERNAS, COM PLACAS TIPO GRÊS OU SEMIGRÊS, FORMATO MENOR OU IGUAL A 200 CM2, ALINHADAS A PRUMO. AF_02/2023</t>
  </si>
  <si>
    <t>REVESTIMENTO CERÂMICO PARA PAREDES EXTERNAS, COM PLACAS TIPO GRÊS OU SEMIGRÊS, FORMATO MENOR OU IGUAL A 200 CM2, ALINHADAS A PRUMO, APLICADO  EM SUPERFÍCIES INTERNAS DE SACADA. AF_02/2023</t>
  </si>
  <si>
    <t>REVESTIMENTO CERÂMICO PARA PAREDES EXTERNAS, COM PLACAS TIPO GRÊS OU SEMIGRÊS, FORMATO MENOR OU IGUAL A 200 CM2, DISPOSTAS EM AMARRAÇÃO. AF_02/2023</t>
  </si>
  <si>
    <t>REVESTIMENTO CERÂMICO PARA PAREDES EXTERNAS, COM PLACAS TIPO GRÊS OU SEMIGRÊS, FORMATO MENOR OU IGUAL A 200 CM2, DISPOSTAS EM AMARRAÇÃO, APLICADO  EM SUPERFÍCIES INTERNAS DE SACADA. AF_02/2023</t>
  </si>
  <si>
    <t>REVESTIMENTO CERÂMICO PARA PAREDES INTERNAS COM PLACAS TIPO ESMALTADA DE DIMENSÕES 60X60 CM APLICADAS NA ALTURA INTEIRA DAS PAREDES. AF_02/2023_PE</t>
  </si>
  <si>
    <t>REVESTIMENTO CERÂMICO PARA PAREDES INTERNAS COM PLACAS TIPO ESMALTADA DE DIMENSÕES 60X60 CM APLICADAS A MEIA ALTURA DAS PAREDES. AF_02/2023_PE</t>
  </si>
  <si>
    <t>REVESTIMENTO CERÂMICO PARA PAREDES INTERNAS COM PLACAS TIPO ESMALTADA DE DIMENSÕES 20X20 CM APLICADAS EM DIAGONAL, NA ALTURA INTEIRA DAS PAREDES. AF_02/2023_PE</t>
  </si>
  <si>
    <t>REVESTIMENTO CERÂMICO PARA PAREDES INTERNAS COM PLACAS TIPO ESMALTADA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</si>
  <si>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</si>
  <si>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</si>
  <si>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</si>
  <si>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</si>
  <si>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DE DIMENSÕES 80X80CM. AF_02/2023</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</si>
  <si>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</si>
  <si>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</si>
  <si>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</si>
  <si>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</si>
  <si>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</si>
  <si>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</si>
  <si>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</si>
  <si>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</si>
  <si>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</si>
  <si>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</si>
  <si>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</si>
  <si>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</si>
  <si>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</si>
  <si>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</si>
  <si>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</si>
  <si>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ARGAMASSA PARA REVESTIMENTO DECORATIVO MONOCAMADA (MONOCAPA), MISTURA E PROJEÇÃO DE 2 M3/H DE ARGAMASSA. AF_08/2019</t>
  </si>
  <si>
    <t>ARGAMASSA INDUSTRIALIZADA PARA REVESTIMENTOS, MISTURA E PROJEÇÃO DE 2 M³/H DE ARGAMASSA. AF_08/2019</t>
  </si>
  <si>
    <t>ARGAMASSA TRAÇO 1:4 (CIMENTO E AREIA MÉDIA), PREPARO MECÂNICO COM BETONEIRA 400 L. AF_08/2019</t>
  </si>
  <si>
    <t>ARGAMASSA TRAÇO 1:1,93 (EM VOLUME DE CIMENTO E AREIA MÉDIA ÚMIDA), FCK 20MPA, PREPARO MECÂNICO COM MISTURADOR DUPLO HORIZONTAL DE ALTA TURBULÊNCIA. AF_03/2020</t>
  </si>
  <si>
    <t>TRANSPORTE HORIZONTAL MANUAL, DE CALHA QUADRADA NÚMERO 24 - CORTE 33 (UNIDADE: MXKM). AF_07/2019</t>
  </si>
  <si>
    <t>GUARDA-CORPO FIXADO EM FÔRMA DE MADEIRA COM MONTANTES E TRAVESSÕES EM MADEIRA E FECHAMENTO EM PLACA COMPENSADO PARA EDIFÍCIOS COM ATÉ 2 PAVIMENTOS. AF_03/2024</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</si>
  <si>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</si>
  <si>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</si>
  <si>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PRÉ-MONTADOS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</si>
  <si>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</si>
  <si>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</si>
  <si>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EM LAJE PÓS-DESFÔRMA COM ESCORAS DE MADEIRA ESTRONCADAS NA ESTRUTURA, TRAVESSÕES DE MADEIRA E FECHAMENTO EM TELA DE POLIPROPILENO PARA EDIFÍCIOS COM ATÉ 4 PAVIMENTOS (1 MONTAGEM). AF_03/2024</t>
  </si>
  <si>
    <t>GUARDA-CORPO EM LAJE PÓS-DESFÔRMA COM ESCORAS DE MADEIRA ESTRONCADAS NA ESTRUTURA, TRAVESSÕES DE MADEIRA E FECHAMENTO EM TELA DE POLIPROPILENO PARA EDIFÍCIOS ACIMA DE 4 PAVIMENTOS (2 MONTAGENS). AF_03/2024</t>
  </si>
  <si>
    <t>GUARDA-CORPO EM LAJE PÓS-DESFÔRMA COM ESCORAS METÁLICAS ESTRONCADAS NA ESTRUTURA, TRAVESSÕES DE MADEIRA E FECHAMENTO EM TELA DE POLIPROPILENO PARA EDIFÍCIOS COM ATÉ 4 PAVIMENTOS (1 MONTAGEM). AF_03/2024_PS</t>
  </si>
  <si>
    <t>GUARDA-CORPO EM LAJE PÓS-DESFÔRMA COM ESCORAS METÁLICAS ESTRONCADAS NA ESTRUTURA, TRAVESSÕES DE MADEIRA E FECHAMENTO EM TELA DE POLIPROPILENO PARA EDIFÍCIOS ACIMA DE 4 PAVIMENTOS (2 MONTAGENS). AF_03/2024_PS</t>
  </si>
  <si>
    <t>FECHAMENTO REMOVÍVEL DE VÃO DE PORTAS EM MADEIRA (VÃO DO ELEVADOR) - 1 MONTAGEM EM OBRA. AF_03/2024</t>
  </si>
  <si>
    <t>FECHAMENTO REMOVÍVEL DE ABERTURA DE CAIXILHO EM MADEIRA - 4 MONTAGENS EM OBRA. AF_03/2024</t>
  </si>
  <si>
    <t>FECHAMENTO REMOVÍVEL DE ABERTURA NO PISO EM MADEIRA - 1 MONTAGEM EM OBRA. AF_03/2024</t>
  </si>
  <si>
    <t>PONTEIRAS DE PROTEÇÃO DE PONTAS E VERGALHÕES EXPOSTOS EM FUNDAÇÕES. AF_03/2024</t>
  </si>
  <si>
    <t>PONTEIRAS DE PROTEÇÃO DE PONTAS E VERGALHÕES EXPOSTOS EM ESTRUTURAS DE CONCRETO ARMADO CONVENCIONAL. AF_03/2024</t>
  </si>
  <si>
    <t>PONTEIRAS DE PROTEÇÃO DE PONTAS E VERGALHÕES EXPOSTOS EM ALVENARIA ESTRUTURAL. AF_03/2024</t>
  </si>
  <si>
    <t>INSTALAÇÃO DE SINALIZADOR NOTURNO LED. AF_03/2024</t>
  </si>
  <si>
    <t>COLOCAÇÃO DE TELA EM ANDAIME FACHADEIRO. AF_03/2024</t>
  </si>
  <si>
    <t>MONTAGEM E DESMONTAGEM DE ANDAIME MODULAR FACHADEIRO, COM PISO METÁLICO, PARA EDIFÍCIOS COM MULTIPLOS PAVIMENTOS (EXCLUSIVE ANDAIME E LIMPEZA). AF_03/2024</t>
  </si>
  <si>
    <t>MONTAGEM E DESMONTAGEM DE ANDAIME TUBULAR TIPO "TORRE" (EXCLUSIVE ANDAIME E LIMPEZA). AF_03/2024</t>
  </si>
  <si>
    <t>MONTAGEM E DESMONTAGEM DE ANDAIME MULTIDIRECIONAL (EXCLUSIVE ANDAIME E LIMPEZA). AF_03/2024</t>
  </si>
  <si>
    <t>PROTEÇÃO DE PEDESTRES, INCLUSIVE MONTAGEM E DESMONTAGEM. AF_03/2024_PS</t>
  </si>
  <si>
    <t>PLATAFORMA DE PROTEÇÃO PRINCIPAL PARA ALVENARIA ESTRUTURAL PARA SER APOIADA EM ANDAIME, INCLUSIVE MONTAGEM E DESMONTAGEM. AF_03/2024</t>
  </si>
  <si>
    <t>PROTEÇÃO DE ACESSO A CREMALHEIRA, COM CANCELA FIXADA EM LAJE - 1 MONTAGEM (EXCLUSO CANCELA). AF_03/2024</t>
  </si>
  <si>
    <t>GUARDA-CORPO PARA POÇO DE CREMALHEIRA, COM MONTANTE METÁLICO FIXADO EM LAJE COM CHUMBADOR PARABOLT E FECHAMENTO EM PAINEL DE TELA METÁLICA (EXCLUSO PROTEÇÃO). AF_03/2024</t>
  </si>
  <si>
    <t>ASCENSÃO E DESCIDA DE ELEVADOR DE CREMALHEIRA. AF_03/2024</t>
  </si>
  <si>
    <t>MONTAGEM E DESMONTAGEM DE MINI GRUA. AF_03/2024</t>
  </si>
  <si>
    <t>ASCENSÃO DE MINI GRUA. AF_03/2024</t>
  </si>
  <si>
    <t>MONTAGEM E DESMONTAGEM DE TRECHO INICIAL DE ELEVADOR DE CREMALHEIRA, CABINE SIMPLES - EXCLUSO FUNDAÇÕES. AF_03/2024</t>
  </si>
  <si>
    <t>MONTAGEM E DESMONTAGEM DE TRECHO INICIAL DE ELEVADOR DE CREMALHEIRA, CABINE DUPLA - EXCLUSO FUNDAÇÕES. AF_03/2024</t>
  </si>
  <si>
    <t>ASCENSÃO DE GRUA ASCENSIONAL. AF_03/2024</t>
  </si>
  <si>
    <t>MONTAGEM E DESMONTAGEM DO TRECHO INICIAL DE GRUA FIXA (ALTURA LIVRE) - EXCLUSO FUNDAÇÕES. AF_03/2024</t>
  </si>
  <si>
    <t>ASCENSÃO E DESCIDA DE GRUA FIXA. AF_03/2024</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</si>
  <si>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</si>
  <si>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</si>
  <si>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</si>
  <si>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</si>
  <si>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</si>
  <si>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</si>
  <si>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</si>
  <si>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</si>
  <si>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</si>
  <si>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</si>
  <si>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</si>
  <si>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</si>
  <si>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</si>
  <si>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</si>
  <si>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</si>
  <si>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</si>
  <si>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</si>
  <si>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</si>
  <si>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</si>
  <si>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</si>
  <si>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</si>
  <si>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</si>
  <si>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</si>
  <si>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</si>
  <si>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</si>
  <si>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</si>
  <si>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</si>
  <si>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</si>
  <si>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</si>
  <si>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</si>
  <si>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</si>
  <si>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</si>
  <si>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</si>
  <si>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</si>
  <si>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</si>
  <si>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</si>
  <si>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</si>
  <si>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</si>
  <si>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</si>
  <si>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</si>
  <si>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</si>
  <si>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</si>
  <si>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</si>
  <si>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</si>
  <si>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</si>
  <si>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</si>
  <si>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</si>
  <si>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</si>
  <si>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</si>
  <si>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</si>
  <si>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</si>
  <si>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</si>
  <si>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</si>
  <si>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</si>
  <si>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</si>
  <si>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</si>
  <si>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</si>
  <si>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</si>
  <si>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</si>
  <si>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LOCAÇÃO CONVENCIONAL DE OBRA, UTILIZANDO GABARITO DE TÁBUAS CORRIDAS PONTALETADAS A CADA 2,00M -  2 UTILIZAÇÕES. AF_03/2024</t>
  </si>
  <si>
    <t>LOCAÇÃO COM CAVALETE COM ALTURA DE 1,00 M - 2 UTILIZAÇÕES. AF_03/2024</t>
  </si>
  <si>
    <t>LOCAÇÃO COM CAVALETE COM ALTURA DE 0,50 M - 2 UTILIZAÇÕES. AF_03/2024</t>
  </si>
  <si>
    <t>MARCAÇÃO DE PONTOS EM GABARITO OU CAVALETE. AF_03/2024</t>
  </si>
  <si>
    <t>LOCAÇÃO DE REDE DE ÁGUA OU ESGOTO. AF_03/2024</t>
  </si>
  <si>
    <t>LOCAÇÃO DE PRAÇAS EM PONTALETEAMENTO. AF_03/2024</t>
  </si>
  <si>
    <t>LOCAÇÃO CONVENCIONAL DE OBRA, UTILIZANDO GABARITO DE TÁBUAS CORRIDAS PONTALETADAS A CADA 1,50M -  2 UTILIZAÇÕES. AF_03/2024</t>
  </si>
  <si>
    <t>EXECUÇÃO DE LINHAS DE REFERÊNCIA EM GABARITO OU CAVALETE. AF_03/2024</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</si>
  <si>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</si>
  <si>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</si>
  <si>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</si>
  <si>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AF_07/2024</t>
  </si>
  <si>
    <t>PLANTIO DE ÁRVORE ORNAMENTAL COM ALTURA DE MUDA MENOR OU IGUAL A 2,00 M . AF_07/2024</t>
  </si>
  <si>
    <t>PLANTIO DE ÁRVORE ORNAMENTAL COM ALTURA DE MUDA MAIOR QUE 2,00 M E MENOR OU IGUAL A 4,00 M . AF_07/2024</t>
  </si>
  <si>
    <t>PLANTIO DE PALMEIRA COM ALTURA DE MUDA MENOR OU IGUAL A 2,00 M . AF_07/2024</t>
  </si>
  <si>
    <t>REVOLVIMENTO E LIMPEZA MANUAL DE SOLO. AF_07/2024</t>
  </si>
  <si>
    <t>APLICAÇÃO DE ADUBO EM SOLO. AF_07/2024</t>
  </si>
  <si>
    <t>APLICAÇÃO DE CALCÁRIO PARA CORREÇÃO DO PH DO SOLO. AF_07/2024</t>
  </si>
  <si>
    <t>LIMPEZA MANUAL DE VEGETAÇÃO EM TERRENO COM ENXADA. AF_03/2024</t>
  </si>
  <si>
    <t>ESPALHAMENTO DE TERRA VEGETAL PARA O PLANTIO. AF_07/2024</t>
  </si>
  <si>
    <t>PLANTIO DE GRAMA EM PAVIMENTO CONCREGRAMA. AF_07/2024</t>
  </si>
  <si>
    <t>PLANTIO DE GRAMA BATATAIS EM PLACAS. AF_07/2024</t>
  </si>
  <si>
    <t>PLANTIO DE FORRAÇÃO. AF_07/2024</t>
  </si>
  <si>
    <t>PLANTIO DE GRAMA ESMERALDA OU SÃO CARLOS OU CURITIBANA, EM PLACAS. AF_07/2024</t>
  </si>
  <si>
    <t>RAMPA DE ACESSIBILIDADE PARA ACESSO A EDIFICAÇÕES COM INCLINAÇÃO DE 8,33% EM CONCRETO MOLDADO IN LOCO, COM LARGURA DE 1,20M, FCK 25MPA, NÃO ARMADA, COM JUNTA A CADA 2M COM CORTE À SECO. AF_03/2024_PA</t>
  </si>
  <si>
    <t>RAMPA DE ACESSIBILIDADE PARA ACESSO A EDIFICAÇÕES COM INCLINAÇÃO DE 8,33% EM CONCRETO MOLDADO IN LOCO, COM LARGURA DE 1,50M, FCK 25MPA, NÃO ARMADA, COM JUNTA A CADA 2M COM CORTE À SECO. AF_03/2024_PA</t>
  </si>
  <si>
    <t>RAMPA DE ACESSIBILIDADE EM CONCRETO MOLDADO IN LOCO, EM CALÇADA NOVA COM LARGURA MAIOR OU IGUAL À 3,00 M, FCK 25MPA, COM PISO PODOTÁTIL. AF_03/2024</t>
  </si>
  <si>
    <t>RAMPA DE ACESSIBILIDADE EM CONCRETO MOLDADO IN LOCO, EM CALÇADA PRÉ EXISTENTE COM LARGURA MAIOR OU IGUAL À 3,00 M, FCK 25MPA, COM PISO PODOTÁTIL. AF_03/2024</t>
  </si>
  <si>
    <t>RAMPA DE ACESSIBILIDADE EM CONCRETO MOLDADO IN LOCO, EM CALÇADA NOVA COM LARGURA MENOR À 3,00 M, FCK 25MPA, COM PISO PODOTÁTIL. AF_03/2024</t>
  </si>
  <si>
    <t>RAMPA DE ACESSIBILIDADE EM CONCRETO MOLDADO IN LOCO, EM CALÇADA PRÉ EXISTENTE COM LARGURA MENOR À 3,00 M, FCK 25MPA, COM PISO PODOTÁTIL. AF_03/2024</t>
  </si>
  <si>
    <t>LIMPEZA MECANIZADA DE CAMADA VEGETAL, VEGETAÇÃO E PEQUENAS ÁRVORES (DIÂMETRO DE TRONCO MENOR QUE 0,20 M), COM TRATOR DE ESTEIRAS.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</si>
  <si>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</si>
  <si>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</si>
  <si>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</si>
  <si>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</si>
  <si>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</si>
  <si>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</si>
  <si>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PODA EM ALTURA DE ÁRVORE COM DIÂMETRO DE TRONCO MENOR QUE 0,20 M.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</si>
  <si>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</si>
  <si>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</si>
  <si>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</si>
  <si>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MOTORISTA DE VEÍCULO LEVE COM ENCARGOS COMPLEMENTARES</t>
  </si>
  <si>
    <t>VALOR GLOBAL</t>
  </si>
  <si>
    <t>VALOR              TOTAL</t>
  </si>
  <si>
    <t>Argamassa graute autonivelante de alta resistência</t>
  </si>
  <si>
    <t>Telhamento em chapa de aço pré-pintada com epóxi e poliéster, tipo sanduíche, espessura de 0,50 mm, com poliisocianurato (PIR)</t>
  </si>
  <si>
    <t>44.01.052</t>
  </si>
  <si>
    <t>Bacia sifonada de louça com tampa - 6 litros</t>
  </si>
  <si>
    <t>Bacia sifonada de louça sem tampa, com saída horizontal - 6 litros</t>
  </si>
  <si>
    <t>44.01.072</t>
  </si>
  <si>
    <t>Bacia sifonada de louça com tampa, com saída horizontal - 6 litros</t>
  </si>
  <si>
    <t>44.01.820</t>
  </si>
  <si>
    <t>Bacia sifonada com caixa de descarga acoplada com tampa - 6 litros</t>
  </si>
  <si>
    <t>54.08.005</t>
  </si>
  <si>
    <t>Agente de cura química, retardador de evaporação, em pavimento de concreto</t>
  </si>
  <si>
    <t>ARMAÇÃO DO SISTEMA DE PAREDES DE CONCRETO, EXECUTADA EM PAREDES DE EDIFICAÇÕES MULTIFAMILIARES, TELA Q-138. AF_12/2024_PS</t>
  </si>
  <si>
    <t>ARMAÇÃO DO SISTEMA DE PAREDES DE CONCRETO, EXECUTADA EM PAREDES DE EDIFICAÇÕES UNIFAMILIARES OU MULTIFAMILIARES, TELA Q-92. AF_12/2024_PS</t>
  </si>
  <si>
    <t>ARMAÇÃO DO SISTEMA DE PAREDES DE CONCRETO, EXECUTADA EM PAREDES DE EDIFICAÇÕES UNIFAMILIARES, TELA Q-61. AF_12/2024_PS</t>
  </si>
  <si>
    <t>ARMAÇÃO DO SISTEMA DE PAREDES DE CONCRETO, EXECUTADA COMO ARMADURA POSITIVA DE LAJES, TELA Q-138. AF_12/2024</t>
  </si>
  <si>
    <t>ARMAÇÃO DO SISTEMA DE PAREDES DE CONCRETO, EXECUTADA COMO ARMADURA NEGATIVA DE LAJES, TELA T-196. AF_12/2024</t>
  </si>
  <si>
    <t>ARMAÇÃO DO SISTEMA DE PAREDES DE CONCRETO, EXECUTADA COMO ARMADURA POSITIVA DE LAJES, TELA Q-113. AF_12/2024</t>
  </si>
  <si>
    <t>ARMAÇÃO DO SISTEMA DE PAREDES DE CONCRETO, EXECUTADA COMO ARMADURA NEGATIVA DE LAJES, TELA L-159. AF_12/2024</t>
  </si>
  <si>
    <t>ARMAÇÃO DO SISTEMA DE PAREDES DE CONCRETO, EXECUTADA EM PLATIBANDAS, TELA Q-92. AF_12/2024_PS</t>
  </si>
  <si>
    <t>ARMAÇÃO DO SISTEMA DE PAREDES DE CONCRETO, EXECUTADA COMO REFORÇO, VERGALHÃO DE 6,3 MM DE DIÂMETRO. AF_12/2024</t>
  </si>
  <si>
    <t>ARMAÇÃO DO SISTEMA DE PAREDES DE CONCRETO, EXECUTADA COMO REFORÇO, VERGALHÃO DE 8,0 MM DE DIÂMETRO. AF_12/2024</t>
  </si>
  <si>
    <t>ARMAÇÃO DO SISTEMA DE PAREDES DE CONCRETO, EXECUTADA COMO REFORÇO, VERGALHÃO DE 10,0 MM DE DIÂMETRO. AF_12/2024</t>
  </si>
  <si>
    <t>ARMAÇÃO DO SISTEMA DE PAREDES DE CONCRETO, EXECUTADA COMO ARMADURA POSITIVA DE LAJES, TELA Q-159. AF_12/2024</t>
  </si>
  <si>
    <t>ARMAÇÃO DO SISTEMA DE PAREDES DE CONCRETO, EXECUTADA COMO ARMADURA POSITIVA DE LAJES, TELA Q-196. AF_12/2024</t>
  </si>
  <si>
    <t>ARMAÇÃO DO SISTEMA DE PAREDES DE CONCRETO, EXECUTADA COMO REFORÇO, VERGALHÃO DE 5,0 MM DE DIÂMETRO. AF_12/2024</t>
  </si>
  <si>
    <t>ARMAÇÃO DO SISTEMA DE PAREDES DE CONCRETO, EXECUTADA COMO REFORÇO, VERGALHÃO DE 12,5 MM DE DIÂMETRO. AF_12/2024</t>
  </si>
  <si>
    <t>ARMAÇÃO DO SISTEMA DE PAREDES DE CONCRETO, EXECUTADA EM PAREDES DE EDIFICAÇÕES MULTIFAMILIARES, TELA Q-283. AF_12/2024_PS</t>
  </si>
  <si>
    <t>ESTUCAMENTO DE DENSIDADE BAIXA DE PANOS DE FACHADA DO SISTEMA DE PAREDES DE CONCRETO EM EDIFICAÇÕES DE MÚLTIPLOS PAVIMENTOS, PAVIMENTOS SUPERIORES, UTILIZAÇÃO DE ARGAMASSA COLANTE. AF_12/2024</t>
  </si>
  <si>
    <t>ESTUCAMENTO DE DENSIDADE BAIXA DE PANOS DE FACHADA DO SISTEMA DE PAREDES DE CONCRETO EM UNIDADES HABITACIONAIS DE PAVIMENTO ÚNICO, UTILIZAÇÃO DE ARGAMASSA COLANTE. AF_12/2024</t>
  </si>
  <si>
    <t>ESTUCAMENTO DE DENSIDADE BAIXA NAS FACES INTERNAS DE PAREDES DO SISTEMA DE PAREDES DE CONCRETO, EM AMBIENTES COM ÁREA ENTRE 5 M² E 10 M², UTILIZAÇÃO DE ARGAMASSA COLANTE. AF_12/2024</t>
  </si>
  <si>
    <t>ESTUCAMENTO PARA QUALQUER REVESTIMENTO, EM TETO DO SISTEMA DE PAREDES DE CONCRETO, EM AMBIENTES COM ÁREA ENTRE 5 M² E 10 M², UTILIZAÇÃO DE ARGAMASSA COLANTE. AF_12/2024</t>
  </si>
  <si>
    <t>ESTUCAMENTO DE DENSIDADE ALTA NAS FACES INTERNAS DE PAREDES DO SISTEMA DE PAREDES DE CONCRETO, EM AMBIENTES COM ÁREA ENTRE 5 M² E 10 M², UTILIZAÇÃO DE ARGAMASSA COLANTE. AF_12/2024</t>
  </si>
  <si>
    <t>ESTUCAMENTO PARA QUALQUER REVESTIMENTO, EM TETO DO SISTEMA DE PAREDES DE CONCRETO, EM AMBIENTES COM ÁREA MAIOR OU IGUAL A 10 M², UTILIZAÇÃO DE ARGAMASSA COLANTE. AF_12/2024</t>
  </si>
  <si>
    <t>ESTUCAMENTO PARA QUALQUER REVESTIMENTO, EM TETO DO SISTEMA DE PAREDES DE CONCRETO, EM AMBIENTES COM ÁREA MENOR OU IGUAL A 5 M², UTILIZAÇÃO DE ARGAMASSA COLANTE. AF_12/2024</t>
  </si>
  <si>
    <t>ESTUCAMENTO DE DENSIDADE ALTA NAS FACES INTERNAS DE PAREDES DO SISTEMA DE PAREDES DE CONCRETO, EM AMBIENTES COM ÁREA MAIOR OU IGUAL A 10 M², UTILIZAÇÃO DE ARGAMASSA COLANTE. AF_12/2024</t>
  </si>
  <si>
    <t>ESTUCAMENTO DE DENSIDADE ALTA NAS FACES INTERNAS DE PAREDES DO SISTEMA DE PAREDES DE CONCRETO, EM AMBIENTES COM ÁREA MENOR OU IGUAL A 5 M², UTILIZAÇÃO DE ARGAMASSA COLANTE. AF_12/2024</t>
  </si>
  <si>
    <t>ESTUCAMENTO DE DENSIDADE BAIXA NAS FACES INTERNAS DE PAREDES DO SISTEMA DE PAREDES DE CONCRETO, EM AMBIENTES COM ÁREA MAIOR OU IGUAL A 10 M², UTILIZAÇÃO DE ARGAMASSA COLANTE. AF_12/2024</t>
  </si>
  <si>
    <t>ESTUCAMENTO DE DENSIDADE BAIXA NAS FACES INTERNAS DE PAREDES DO SISTEMA DE PAREDES DE CONCRETO, EM AMBIENTES COM ÁREA MENOR OU IGUAL A 5 M², UTILIZAÇÃO DE ARGAMASSA COLANTE. AF_12/2024</t>
  </si>
  <si>
    <t>ESTUCAMENTO DE DENSIDADE BAIXA DE PANOS DE FACHADA DO SISTEMA DE PAREDES DE CONCRETO EM EDIFICAÇÕES DE MÚLTIPLOS PAVIMENTOS, PAVIMENTO TÉRREO, UTILIZAÇÃO DE ARGAMASSA COLANTE. AF_12/2024</t>
  </si>
  <si>
    <t>ESTUCAMENTO DE DENSIDADE BAIXA DE PANOS DE FACHADA DO SISTEMA DE PAREDES DE CONCRETO EM UNIDADES HABITACIONAIS DE DOIS PAVIMENTOS (SOBRADO), ACESSO COM ANDAIME FACHADEIRO, UTILIZAÇÃO DE ARGAMASSA COLANTE. AF_12/2024</t>
  </si>
  <si>
    <t>ESTUCAMENTO DE DENSIDADE ALTA DE PANOS DE FACHADA DO SISTEMA DE PAREDES DE CONCRETO EM EDIFICAÇÕES DE MÚLTIPLOS PAVIMENTOS, PAVIMENTOS SUPERIORES, UTILIZAÇÃO DE ARGAMASSA COLANTE. AF_12/2024</t>
  </si>
  <si>
    <t>ESTUCAMENTO DE DENSIDADE ALTA DE PANOS DE FACHADA DO SISTEMA DE PAREDES DE CONCRETO EM EDIFICAÇÕES DE MÚLTIPLOS PAVIMENTOS, PAVIMENTO TÉRREO, UTILIZAÇÃO DE ARGAMASSA COLANTE. AF_12/2024</t>
  </si>
  <si>
    <t>ESTUCAMENTO DE DENSIDADE ALTA DE PANOS DE FACHADA DO SISTEMA DE PAREDES DE CONCRETO EM UNIDADES HABITACIONAIS DE DOIS PAVIMENTOS (SOBRADO), ACESSO COM ANDAIME FACHADEIRO, UTILIZAÇÃO DE ARGAMASSA COLANTE. AF_12/2024</t>
  </si>
  <si>
    <t>ESTUCAMENTO DE DENSIDADE ALTA DE PANOS DE FACHADA DO SISTEMA DE PAREDES DE CONCRETO EM UNIDADES HABITACIONAIS DE PAVIMENTO ÚNICO, UTILIZAÇÃO DE ARGAMASSA COLANTE. AF_12/2024</t>
  </si>
  <si>
    <t>ESTUCAMENTO DE DENSIDADE ALTA NAS FACES INTERNAS DE PAREDES DO SISTEMA DE PAREDES DE CONCRETO, EM AMBIENTES COM ÁREA MAIOR OU IGUAL A 10 M², UTILIZAÇÃO DE ARGAMASSA POLIMÉRICA. AF_12/2024</t>
  </si>
  <si>
    <t>ESTUCAMENTO DE DENSIDADE ALTA NAS FACES INTERNAS DE PAREDES DO SISTEMA DE PAREDES DE CONCRETO, EM AMBIENTES COM ÁREA MAIOR OU IGUAL A 10 M², UTILIZAÇÃO DE ARGAMASSA TRAÇO 1:1:6 (CIM:CAL:AREIA). AF_12/2024</t>
  </si>
  <si>
    <t>ESTUCAMENTO DE DENSIDADE ALTA NAS FACES INTERNAS DE PAREDES DO SISTEMA DE PAREDES DE CONCRETO, EM AMBIENTES COM ÁREA ENTRE 5 M² E 10 M², UTILIZAÇÃO DE ARGAMASSA POLIMÉRICA. AF_12/2024</t>
  </si>
  <si>
    <t>ESTUCAMENTO DE DENSIDADE ALTA NAS FACES INTERNAS DE PAREDES DO SISTEMA DE PAREDES DE CONCRETO, EM AMBIENTES COM ÁREA ENTRE 5 M² E 10 M², UTILIZAÇÃO DE ARGAMASSA TRAÇO 1:1:6 (CIM:CAL:AREIA). AF_12/2024</t>
  </si>
  <si>
    <t>ESTUCAMENTO DE DENSIDADE ALTA NAS FACES INTERNAS DE PAREDES DO SISTEMA DE PAREDES DE CONCRETO, EM AMBIENTES COM ÁREA MENOR OU IGUAL A 5 M², UTILIZAÇÃO DE ARGAMASSA POLIMÉRICA. AF_12/2024</t>
  </si>
  <si>
    <t>ESTUCAMENTO DE DENSIDADE ALTA NAS FACES INTERNAS DE PAREDES DO SISTEMA DE PAREDES DE CONCRETO, EM AMBIENTES COM ÁREA MENOR OU IGUAL A 5 M², UTILIZAÇÃO DE ARGAMASSA TRAÇO 1:1:6 (CIM:CAL:AREIA). AF_12/2024</t>
  </si>
  <si>
    <t>ESTUCAMENTO DE DENSIDADE ALTA DE PANOS DE FACHADA DO SISTEMA DE PAREDES DE CONCRETO EM EDIFICAÇÕES DE MÚLTIPLOS PAVIMENTOS, PAVIMENTOS SUPERIORES, UTILIZAÇÃO DE ARGAMASSA POLIMÉRICA. AF_12/2024</t>
  </si>
  <si>
    <t>ESTUCAMENTO DE DENSIDADE ALTA DE PANOS DE FACHADA DO SISTEMA DE PAREDES DE CONCRETO EM EDIFICAÇÕES DE MÚLTIPLOS PAVIMENTOS, PAVIMENTOS SUPERIORES, UTILIZAÇÃO DE ARGAMASSA TRAÇO 1:0,5:4,5 (CIM:CAL:AREIA). AF_12/2024</t>
  </si>
  <si>
    <t>ESTUCAMENTO DE DENSIDADE ALTA DE PANOS DE FACHADA DO SISTEMA DE PAREDES DE CONCRETO EM EDIFICAÇÕES DE MÚLTIPLOS PAVIMENTOS, PAVIMENTO TÉRREO, UTILIZAÇÃO DE ARGAMASSA POLIMÉRICA. AF_12/2024</t>
  </si>
  <si>
    <t>ESTUCAMENTO DE DENSIDADE ALTA DE PANOS DE FACHADA DO SISTEMA DE PAREDES DE CONCRETO EM EDIFICAÇÕES DE MÚLTIPLOS PAVIMENTOS, PAVIMENTO TÉRREO, UTILIZAÇÃO DE ARGAMASSA TRAÇO 1:0,5:4,5 (CIM:CAL:AREIA). AF_12/2024</t>
  </si>
  <si>
    <t>ESTUCAMENTO DE DENSIDADE ALTA DE PANOS DE FACHADA DO SISTEMA DE PAREDES DE CONCRETO EM UNIDADES HABITACIONAIS DE DOIS PAVIMENTOS (SOBRADO), ACESSO COM ANDAIME FACHADEIRO, UTILIZAÇÃO DE ARGAMASSA POLIMÉRICA. AF_12/2024</t>
  </si>
  <si>
    <t>ESTUCAMENTO DE DENSIDADE ALTA DE PANOS DE FACHADA DO SISTEMA DE PAREDES DE CONCRETO EM UNIDADES HABITACIONAIS DE DOIS PAVIMENTOS (SOBRADO), ACESSO COM ANDAIME FACHADEIRO, UTILIZAÇÃO DE ARGAMASSA TRAÇO 1:0,5:4,5 (CIM:CAL:AREIA). AF_12/2024</t>
  </si>
  <si>
    <t>ESTUCAMENTO DE DENSIDADE ALTA DE PANOS DE FACHADA DO SISTEMA DE PAREDES DE CONCRETO EM UNIDADES HABITACIONAIS DE PAVIMENTO ÚNICO, UTILIZAÇÃO DE ARGAMASSA POLIMÉRICA. AF_12/2024</t>
  </si>
  <si>
    <t>ESTUCAMENTO DE DENSIDADE ALTA DE PANOS DE FACHADA DO SISTEMA DE PAREDES DE CONCRETO EM UNIDADES HABITACIONAIS DE PAVIMENTO ÚNICO, UTILIZAÇÃO DE ARGAMASSA TRAÇO 1:0,5:4,5 (CIM:CAL:AREIA). AF_12/2024</t>
  </si>
  <si>
    <t>COTAÇÃO</t>
  </si>
  <si>
    <t>-</t>
  </si>
  <si>
    <t>REPAROS EM PISO DE BORRACHA SBR, ANTIDERRAPANTE, DRENANTE, ABSORVEDOR DE IMPACTO, MOLDADO "IN LOCO" NO SISTEMA MONOLÍTICO A FRIO, ESPESSURA TOTAL DE 30MM (20MM BASE AMORTECEDORA E 10MM DO ACABAMENTO COLORIDO)</t>
  </si>
  <si>
    <t>QUANT. MÍNIMA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</si>
</sst>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 #,##0.00"/>
    <numFmt numFmtId="165" formatCode="_(* #,##0.00_);_(* \(#,##0.00\);_(* &quot;-&quot;??_);_(@_)"/>
  </numFmts>
  <fonts count="27"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0"/>
      <color theme="0"/>
      <name val="Arial"/>
      <family val="2"/>
    </font>
    <font>
      <sz val="10"/>
      <color theme="1"/>
      <name val="Arial"/>
      <family val="2"/>
    </font>
    <font>
      <b/>
      <sz val="9"/>
      <color theme="1"/>
      <name val="Arial"/>
      <family val="2"/>
    </font>
    <font>
      <sz val="9"/>
      <color theme="1"/>
      <name val="Arial"/>
      <family val="2"/>
    </font>
    <font>
      <b/>
      <sz val="7"/>
      <color theme="1" tint="0.249977111117893"/>
      <name val="Arial"/>
      <family val="2"/>
    </font>
    <font>
      <b/>
      <sz val="14"/>
      <color theme="1" tint="0.249977111117893"/>
      <name val="Arial"/>
      <family val="2"/>
    </font>
    <font>
      <sz val="7"/>
      <color theme="1" tint="0.249977111117893"/>
      <name val="Arial"/>
      <family val="2"/>
    </font>
    <font>
      <sz val="9"/>
      <color theme="1" tint="0.249977111117893"/>
      <name val="Arial"/>
      <family val="2"/>
    </font>
    <font>
      <sz val="8"/>
      <name val="Arial"/>
      <family val="2"/>
    </font>
    <font>
      <b/>
      <sz val="8"/>
      <color theme="1"/>
      <name val="Arial"/>
      <family val="2"/>
    </font>
    <font>
      <sz val="8"/>
      <color theme="1"/>
      <name val="Arial"/>
      <family val="2"/>
    </font>
    <font>
      <b/>
      <sz val="16"/>
      <color theme="1" tint="0.249977111117893"/>
      <name val="Arial"/>
      <family val="2"/>
    </font>
    <font>
      <b/>
      <sz val="9"/>
      <color theme="0"/>
      <name val="Arial"/>
      <family val="2"/>
    </font>
    <font>
      <sz val="9"/>
      <color theme="0"/>
      <name val="Arial"/>
      <family val="2"/>
    </font>
    <font>
      <b/>
      <sz val="9"/>
      <color theme="1" tint="0.249977111117893"/>
      <name val="Arial"/>
      <family val="2"/>
    </font>
    <font>
      <b/>
      <sz val="9"/>
      <color theme="1" tint="0.34998626667073579"/>
      <name val="Arial"/>
      <family val="2"/>
    </font>
    <font>
      <sz val="9"/>
      <color theme="1" tint="0.34998626667073579"/>
      <name val="Arial"/>
      <family val="2"/>
    </font>
    <font>
      <sz val="8"/>
      <color theme="1" tint="0.34998626667073579"/>
      <name val="Arial"/>
      <family val="2"/>
    </font>
    <font>
      <b/>
      <sz val="9"/>
      <name val="Arial"/>
      <family val="2"/>
    </font>
    <font>
      <sz val="11"/>
      <color indexed="8"/>
      <name val="Calibri"/>
      <family val="2"/>
      <scheme val="minor"/>
    </font>
    <font>
      <b/>
      <i/>
      <sz val="10"/>
      <name val="Arial"/>
      <family val="2"/>
    </font>
    <font>
      <sz val="8"/>
      <name val="Calibri"/>
      <family val="2"/>
      <scheme val="minor"/>
    </font>
    <font>
      <sz val="10"/>
      <name val="Courier New"/>
    </font>
  </fonts>
  <fills count="8">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patternFill>
    </fill>
    <fill>
      <patternFill patternType="solid">
        <fgColor theme="0" tint="-4.9989318521683403E-2"/>
        <bgColor indexed="64"/>
      </patternFill>
    </fill>
    <fill>
      <patternFill patternType="solid">
        <fgColor theme="4" tint="-0.249977111117893"/>
        <bgColor indexed="64"/>
      </patternFill>
    </fill>
  </fills>
  <borders count="16">
    <border>
      <left/>
      <right/>
      <top/>
      <bottom/>
      <diagonal/>
    </border>
    <border>
      <left/>
      <right style="thin">
        <color theme="1" tint="0.34998626667073579"/>
      </right>
      <top/>
      <bottom/>
      <diagonal/>
    </border>
    <border>
      <left/>
      <right/>
      <top/>
      <bottom style="thin">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style="thin">
        <color theme="1" tint="0.34998626667073579"/>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23" fillId="0" borderId="0"/>
    <xf numFmtId="165" fontId="23" fillId="0" borderId="0" applyFont="0" applyFill="0" applyBorder="0" applyAlignment="0" applyProtection="0"/>
    <xf numFmtId="0" fontId="23" fillId="0" borderId="0"/>
  </cellStyleXfs>
  <cellXfs count="122">
    <xf numFmtId="0" fontId="0" fillId="0" borderId="0" xfId="0"/>
    <xf numFmtId="0" fontId="3" fillId="0" borderId="0" xfId="0" applyFont="1"/>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164" fontId="5" fillId="0" borderId="0" xfId="0" applyNumberFormat="1" applyFont="1" applyAlignment="1">
      <alignment horizontal="center" vertical="center"/>
    </xf>
    <xf numFmtId="0" fontId="8" fillId="0" borderId="0" xfId="0" applyFont="1" applyAlignment="1">
      <alignment horizontal="left" vertical="center"/>
    </xf>
    <xf numFmtId="0" fontId="10" fillId="0" borderId="0" xfId="0" applyFont="1" applyAlignment="1">
      <alignment horizontal="left" vertical="center"/>
    </xf>
    <xf numFmtId="4" fontId="8" fillId="0" borderId="0" xfId="0" applyNumberFormat="1" applyFont="1" applyAlignment="1">
      <alignment horizontal="left" vertical="center"/>
    </xf>
    <xf numFmtId="4" fontId="5" fillId="0" borderId="0" xfId="0" applyNumberFormat="1" applyFont="1" applyAlignment="1">
      <alignment horizontal="center" vertical="center"/>
    </xf>
    <xf numFmtId="0" fontId="15" fillId="0" borderId="0" xfId="0" applyFont="1" applyAlignment="1">
      <alignment horizontal="left" vertical="center"/>
    </xf>
    <xf numFmtId="0" fontId="16" fillId="2" borderId="0" xfId="0" applyFont="1" applyFill="1" applyAlignment="1">
      <alignment horizontal="center" vertical="center"/>
    </xf>
    <xf numFmtId="164" fontId="16" fillId="2" borderId="0" xfId="0" applyNumberFormat="1" applyFont="1" applyFill="1" applyAlignment="1">
      <alignment horizontal="center" vertical="center" wrapText="1"/>
    </xf>
    <xf numFmtId="0" fontId="7" fillId="0" borderId="0" xfId="0" applyFont="1" applyAlignment="1">
      <alignment vertical="center"/>
    </xf>
    <xf numFmtId="10" fontId="6" fillId="3" borderId="0" xfId="0" applyNumberFormat="1" applyFont="1" applyFill="1" applyAlignment="1">
      <alignment horizontal="center" vertical="center"/>
    </xf>
    <xf numFmtId="164" fontId="16" fillId="2" borderId="0" xfId="0" applyNumberFormat="1" applyFont="1" applyFill="1" applyAlignment="1">
      <alignment horizontal="center" vertical="center"/>
    </xf>
    <xf numFmtId="17" fontId="10" fillId="0" borderId="0" xfId="0" applyNumberFormat="1" applyFont="1" applyAlignment="1">
      <alignment horizontal="left" vertical="center"/>
    </xf>
    <xf numFmtId="0" fontId="9" fillId="0" borderId="0" xfId="0" applyFont="1" applyAlignment="1">
      <alignment horizontal="center" vertical="center"/>
    </xf>
    <xf numFmtId="164" fontId="16" fillId="2" borderId="1" xfId="0" applyNumberFormat="1" applyFont="1" applyFill="1" applyBorder="1" applyAlignment="1">
      <alignment horizontal="center" vertical="center" wrapText="1"/>
    </xf>
    <xf numFmtId="9" fontId="16" fillId="2" borderId="1" xfId="0" applyNumberFormat="1" applyFont="1" applyFill="1" applyBorder="1" applyAlignment="1">
      <alignment horizontal="center" vertical="center"/>
    </xf>
    <xf numFmtId="0" fontId="8" fillId="0" borderId="0" xfId="0" applyFont="1" applyAlignment="1">
      <alignment vertical="center"/>
    </xf>
    <xf numFmtId="10" fontId="16" fillId="2" borderId="1" xfId="0" applyNumberFormat="1" applyFont="1" applyFill="1" applyBorder="1" applyAlignment="1">
      <alignment horizontal="center" vertical="center"/>
    </xf>
    <xf numFmtId="10" fontId="16" fillId="2" borderId="1" xfId="0" applyNumberFormat="1" applyFont="1" applyFill="1" applyBorder="1" applyAlignment="1">
      <alignment horizontal="center" vertical="center" wrapText="1"/>
    </xf>
    <xf numFmtId="4" fontId="16" fillId="2" borderId="1" xfId="0" applyNumberFormat="1" applyFont="1" applyFill="1" applyBorder="1" applyAlignment="1">
      <alignment horizontal="center" vertical="center"/>
    </xf>
    <xf numFmtId="10" fontId="17" fillId="2" borderId="0" xfId="0" applyNumberFormat="1" applyFont="1" applyFill="1" applyAlignment="1">
      <alignment horizontal="center" vertical="center" wrapText="1"/>
    </xf>
    <xf numFmtId="49" fontId="5" fillId="0" borderId="0" xfId="0" applyNumberFormat="1" applyFont="1" applyAlignment="1">
      <alignment horizontal="left" vertical="center"/>
    </xf>
    <xf numFmtId="4" fontId="17" fillId="2" borderId="0" xfId="0" applyNumberFormat="1" applyFont="1" applyFill="1" applyAlignment="1">
      <alignment horizontal="center" vertical="center" wrapText="1"/>
    </xf>
    <xf numFmtId="4" fontId="16" fillId="2" borderId="1" xfId="0" applyNumberFormat="1" applyFont="1" applyFill="1" applyBorder="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10" fontId="20" fillId="0" borderId="0" xfId="0" applyNumberFormat="1" applyFont="1" applyAlignment="1">
      <alignment horizontal="center" vertical="center"/>
    </xf>
    <xf numFmtId="10" fontId="22" fillId="3" borderId="0" xfId="0" applyNumberFormat="1" applyFont="1" applyFill="1" applyAlignment="1">
      <alignment horizontal="center" vertical="center"/>
    </xf>
    <xf numFmtId="0" fontId="3"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xf>
    <xf numFmtId="49" fontId="0" fillId="0" borderId="12" xfId="0" applyNumberFormat="1" applyBorder="1" applyAlignment="1">
      <alignment horizontal="left" vertical="center"/>
    </xf>
    <xf numFmtId="0" fontId="0" fillId="0" borderId="12" xfId="0" applyBorder="1" applyAlignment="1">
      <alignment vertical="center" wrapText="1"/>
    </xf>
    <xf numFmtId="0" fontId="0" fillId="0" borderId="12" xfId="0" applyBorder="1" applyAlignment="1">
      <alignment horizontal="center" vertical="center"/>
    </xf>
    <xf numFmtId="4" fontId="0" fillId="0" borderId="12" xfId="0" applyNumberFormat="1" applyBorder="1" applyAlignment="1">
      <alignment vertical="center"/>
    </xf>
    <xf numFmtId="0" fontId="11" fillId="0" borderId="13" xfId="0" applyFont="1" applyBorder="1" applyAlignment="1">
      <alignment horizontal="center" vertical="center"/>
    </xf>
    <xf numFmtId="164" fontId="11" fillId="0" borderId="13" xfId="0" applyNumberFormat="1" applyFont="1" applyBorder="1" applyAlignment="1">
      <alignment horizontal="center" vertical="center"/>
    </xf>
    <xf numFmtId="10" fontId="11" fillId="0" borderId="13" xfId="0" applyNumberFormat="1" applyFont="1" applyBorder="1" applyAlignment="1">
      <alignment horizontal="center" vertical="center"/>
    </xf>
    <xf numFmtId="9" fontId="11" fillId="6" borderId="13" xfId="0" applyNumberFormat="1" applyFont="1" applyFill="1" applyBorder="1" applyAlignment="1">
      <alignment horizontal="center" vertical="center"/>
    </xf>
    <xf numFmtId="9" fontId="18" fillId="0" borderId="13" xfId="0" applyNumberFormat="1" applyFont="1" applyBorder="1" applyAlignment="1">
      <alignment horizontal="center" vertical="center"/>
    </xf>
    <xf numFmtId="49" fontId="0" fillId="0" borderId="0" xfId="0" applyNumberFormat="1" applyAlignment="1">
      <alignment horizontal="left" vertical="center"/>
    </xf>
    <xf numFmtId="49" fontId="24" fillId="5" borderId="9" xfId="1" applyNumberFormat="1" applyFont="1" applyFill="1" applyBorder="1" applyAlignment="1">
      <alignment horizontal="center" vertical="center"/>
    </xf>
    <xf numFmtId="0" fontId="24" fillId="5" borderId="10" xfId="1" applyFont="1" applyFill="1" applyBorder="1" applyAlignment="1">
      <alignment horizontal="center" vertical="center" wrapText="1"/>
    </xf>
    <xf numFmtId="0" fontId="24" fillId="5" borderId="9" xfId="1" applyFont="1" applyFill="1" applyBorder="1" applyAlignment="1">
      <alignment horizontal="center" vertical="center"/>
    </xf>
    <xf numFmtId="4" fontId="24" fillId="5" borderId="9" xfId="1" applyNumberFormat="1" applyFont="1" applyFill="1" applyBorder="1" applyAlignment="1">
      <alignment horizontal="center" vertical="center"/>
    </xf>
    <xf numFmtId="0" fontId="0" fillId="0" borderId="0" xfId="0" applyAlignment="1">
      <alignment vertical="center" wrapText="1"/>
    </xf>
    <xf numFmtId="4" fontId="0" fillId="0" borderId="0" xfId="0" applyNumberFormat="1" applyAlignment="1">
      <alignment vertical="center"/>
    </xf>
    <xf numFmtId="0" fontId="7" fillId="7" borderId="0" xfId="0" applyFont="1" applyFill="1" applyAlignment="1">
      <alignment vertical="center"/>
    </xf>
    <xf numFmtId="0" fontId="2" fillId="0" borderId="0" xfId="0" applyFont="1"/>
    <xf numFmtId="164" fontId="3" fillId="0" borderId="0" xfId="0" applyNumberFormat="1" applyFont="1"/>
    <xf numFmtId="4" fontId="3" fillId="0" borderId="0" xfId="0" applyNumberFormat="1" applyFont="1"/>
    <xf numFmtId="0" fontId="5" fillId="0" borderId="0" xfId="0" applyFont="1"/>
    <xf numFmtId="164" fontId="2" fillId="0" borderId="0" xfId="0" applyNumberFormat="1" applyFont="1"/>
    <xf numFmtId="0" fontId="1"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center" vertical="center" wrapText="1"/>
    </xf>
    <xf numFmtId="0" fontId="1" fillId="0" borderId="0" xfId="0" applyFont="1"/>
    <xf numFmtId="4" fontId="1" fillId="0" borderId="9" xfId="0" applyNumberFormat="1" applyFont="1" applyBorder="1" applyAlignment="1">
      <alignment horizontal="center" vertical="center"/>
    </xf>
    <xf numFmtId="0" fontId="1" fillId="0" borderId="9" xfId="0" applyFont="1" applyBorder="1" applyAlignment="1">
      <alignment horizontal="left" vertical="center" wrapText="1"/>
    </xf>
    <xf numFmtId="49" fontId="0" fillId="4" borderId="11" xfId="0" applyNumberFormat="1" applyFill="1" applyBorder="1" applyAlignment="1">
      <alignment horizontal="left" vertical="center"/>
    </xf>
    <xf numFmtId="0" fontId="0" fillId="0" borderId="11" xfId="0" applyBorder="1" applyAlignment="1">
      <alignment vertical="center" wrapText="1"/>
    </xf>
    <xf numFmtId="0" fontId="0" fillId="0" borderId="11" xfId="0" applyBorder="1" applyAlignment="1">
      <alignment horizontal="center" vertical="center"/>
    </xf>
    <xf numFmtId="4" fontId="0" fillId="0" borderId="11" xfId="0" applyNumberFormat="1" applyBorder="1" applyAlignment="1">
      <alignment vertical="center"/>
    </xf>
    <xf numFmtId="10" fontId="5" fillId="0" borderId="0" xfId="0" applyNumberFormat="1" applyFont="1" applyAlignment="1">
      <alignment horizontal="center" vertical="center"/>
    </xf>
    <xf numFmtId="0" fontId="16" fillId="2" borderId="9" xfId="0" applyFont="1" applyFill="1" applyBorder="1" applyAlignment="1">
      <alignment horizontal="center" vertical="center"/>
    </xf>
    <xf numFmtId="49" fontId="16" fillId="2" borderId="9" xfId="0" applyNumberFormat="1" applyFont="1" applyFill="1" applyBorder="1" applyAlignment="1">
      <alignment horizontal="left" vertical="center"/>
    </xf>
    <xf numFmtId="4" fontId="16" fillId="2" borderId="9" xfId="0" applyNumberFormat="1" applyFont="1" applyFill="1" applyBorder="1" applyAlignment="1">
      <alignment horizontal="center" vertical="center" wrapText="1"/>
    </xf>
    <xf numFmtId="164" fontId="16" fillId="2" borderId="9" xfId="0" applyNumberFormat="1" applyFont="1" applyFill="1" applyBorder="1" applyAlignment="1">
      <alignment horizontal="center" vertical="center" wrapText="1"/>
    </xf>
    <xf numFmtId="164" fontId="16" fillId="7" borderId="9" xfId="0" applyNumberFormat="1" applyFont="1" applyFill="1" applyBorder="1" applyAlignment="1">
      <alignment horizontal="center"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wrapText="1"/>
    </xf>
    <xf numFmtId="4" fontId="11" fillId="0" borderId="9" xfId="0" applyNumberFormat="1" applyFont="1" applyBorder="1" applyAlignment="1">
      <alignment horizontal="center" vertical="center"/>
    </xf>
    <xf numFmtId="164" fontId="11" fillId="0" borderId="9" xfId="0" applyNumberFormat="1" applyFont="1" applyBorder="1" applyAlignment="1">
      <alignment horizontal="center" vertical="center"/>
    </xf>
    <xf numFmtId="164" fontId="4" fillId="7" borderId="9" xfId="0" applyNumberFormat="1" applyFont="1" applyFill="1" applyBorder="1" applyAlignment="1">
      <alignment horizontal="center" vertical="center" wrapText="1"/>
    </xf>
    <xf numFmtId="0" fontId="26" fillId="0" borderId="0" xfId="0" applyFont="1" applyAlignment="1">
      <alignment horizontal="left"/>
    </xf>
    <xf numFmtId="0" fontId="26" fillId="0" borderId="0" xfId="0" applyFont="1" applyAlignment="1">
      <alignment horizontal="right"/>
    </xf>
    <xf numFmtId="4" fontId="26" fillId="0" borderId="0" xfId="0" applyNumberFormat="1" applyFont="1" applyAlignment="1">
      <alignment horizontal="right"/>
    </xf>
    <xf numFmtId="0" fontId="19" fillId="0" borderId="0" xfId="0" applyFont="1" applyAlignment="1">
      <alignment horizontal="left" vertical="center"/>
    </xf>
    <xf numFmtId="0" fontId="20" fillId="0" borderId="0" xfId="0" applyFont="1" applyAlignment="1">
      <alignment horizontal="left" vertical="center" wrapText="1"/>
    </xf>
    <xf numFmtId="49" fontId="10" fillId="0" borderId="0" xfId="0" applyNumberFormat="1" applyFont="1" applyAlignment="1">
      <alignment horizontal="left" vertical="center"/>
    </xf>
    <xf numFmtId="0" fontId="16" fillId="2" borderId="0" xfId="0" applyFont="1" applyFill="1" applyAlignment="1">
      <alignment horizontal="left" vertical="center"/>
    </xf>
    <xf numFmtId="0" fontId="7" fillId="0" borderId="0" xfId="0" applyFont="1" applyAlignment="1">
      <alignment horizontal="left" vertical="center"/>
    </xf>
    <xf numFmtId="0" fontId="13" fillId="0" borderId="8" xfId="0" applyFont="1" applyBorder="1" applyAlignment="1">
      <alignment horizontal="left" vertical="center"/>
    </xf>
    <xf numFmtId="0" fontId="14" fillId="0" borderId="0" xfId="0" applyFont="1" applyAlignment="1">
      <alignment horizontal="left" vertical="center"/>
    </xf>
    <xf numFmtId="0" fontId="22" fillId="3" borderId="0" xfId="0" applyFont="1" applyFill="1" applyAlignment="1">
      <alignment horizontal="right" vertical="center" indent="2"/>
    </xf>
    <xf numFmtId="0" fontId="20" fillId="0" borderId="0" xfId="0" applyFont="1" applyAlignment="1">
      <alignment horizontal="left" vertical="center"/>
    </xf>
    <xf numFmtId="0" fontId="5" fillId="0" borderId="0" xfId="0" applyFont="1" applyAlignment="1">
      <alignment horizontal="center" vertical="center"/>
    </xf>
    <xf numFmtId="0" fontId="15" fillId="0" borderId="0" xfId="0" applyFont="1" applyAlignment="1">
      <alignment horizontal="left" vertical="center"/>
    </xf>
    <xf numFmtId="10" fontId="21" fillId="0" borderId="0" xfId="0" applyNumberFormat="1" applyFont="1" applyAlignment="1">
      <alignment horizontal="center" vertical="center"/>
    </xf>
    <xf numFmtId="0" fontId="22" fillId="0" borderId="3" xfId="0" applyFont="1" applyBorder="1" applyAlignment="1">
      <alignment horizontal="right" vertical="center" indent="1"/>
    </xf>
    <xf numFmtId="0" fontId="22" fillId="0" borderId="5" xfId="0" applyFont="1" applyBorder="1" applyAlignment="1">
      <alignment horizontal="right" vertical="center" indent="1"/>
    </xf>
    <xf numFmtId="0" fontId="22" fillId="0" borderId="7" xfId="0" applyFont="1" applyBorder="1" applyAlignment="1">
      <alignment horizontal="center"/>
    </xf>
    <xf numFmtId="0" fontId="22" fillId="0" borderId="2" xfId="0" applyFont="1" applyBorder="1" applyAlignment="1">
      <alignment horizontal="center" vertical="center"/>
    </xf>
    <xf numFmtId="0" fontId="22" fillId="0" borderId="4" xfId="0" applyFont="1" applyBorder="1" applyAlignment="1">
      <alignment horizontal="left" vertical="center" indent="1"/>
    </xf>
    <xf numFmtId="0" fontId="22" fillId="0" borderId="6" xfId="0" applyFont="1" applyBorder="1" applyAlignment="1">
      <alignment horizontal="left" vertical="center" indent="1"/>
    </xf>
    <xf numFmtId="0" fontId="12" fillId="0" borderId="2" xfId="0" applyFont="1" applyBorder="1" applyAlignment="1">
      <alignment horizontal="center" vertical="center"/>
    </xf>
    <xf numFmtId="0" fontId="14" fillId="0" borderId="0" xfId="0" applyFont="1" applyAlignment="1">
      <alignment horizontal="right" vertical="center" indent="2"/>
    </xf>
    <xf numFmtId="49" fontId="4" fillId="7" borderId="9" xfId="0" applyNumberFormat="1" applyFont="1" applyFill="1" applyBorder="1" applyAlignment="1">
      <alignment horizontal="left" vertical="center"/>
    </xf>
    <xf numFmtId="49" fontId="16" fillId="7" borderId="9" xfId="0" applyNumberFormat="1" applyFont="1" applyFill="1" applyBorder="1" applyAlignment="1">
      <alignment horizontal="left" vertical="center"/>
    </xf>
    <xf numFmtId="164" fontId="4" fillId="7" borderId="9" xfId="0" applyNumberFormat="1" applyFont="1" applyFill="1" applyBorder="1" applyAlignment="1">
      <alignment horizontal="right" vertical="center" wrapText="1"/>
    </xf>
    <xf numFmtId="49" fontId="16" fillId="7" borderId="14" xfId="0" applyNumberFormat="1" applyFont="1" applyFill="1" applyBorder="1" applyAlignment="1">
      <alignment horizontal="left" vertical="center"/>
    </xf>
    <xf numFmtId="49" fontId="16" fillId="7" borderId="15" xfId="0" applyNumberFormat="1" applyFont="1" applyFill="1" applyBorder="1" applyAlignment="1">
      <alignment horizontal="left" vertical="center"/>
    </xf>
    <xf numFmtId="49" fontId="16" fillId="7" borderId="10" xfId="0" applyNumberFormat="1" applyFont="1" applyFill="1" applyBorder="1" applyAlignment="1">
      <alignment horizontal="left" vertical="center"/>
    </xf>
    <xf numFmtId="49" fontId="14" fillId="0" borderId="0" xfId="0" applyNumberFormat="1" applyFont="1" applyAlignment="1">
      <alignment horizontal="left" vertical="center"/>
    </xf>
    <xf numFmtId="0" fontId="16" fillId="2" borderId="0" xfId="0" applyFont="1" applyFill="1" applyAlignment="1">
      <alignment horizontal="center" vertical="center"/>
    </xf>
    <xf numFmtId="164" fontId="16" fillId="2" borderId="0" xfId="0" applyNumberFormat="1" applyFont="1" applyFill="1" applyAlignment="1">
      <alignment horizontal="center" vertical="center" wrapText="1"/>
    </xf>
    <xf numFmtId="164" fontId="16"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xf>
    <xf numFmtId="0" fontId="11" fillId="0" borderId="13" xfId="0" applyFont="1" applyBorder="1" applyAlignment="1">
      <alignment horizontal="left" vertical="center"/>
    </xf>
    <xf numFmtId="0" fontId="16" fillId="2" borderId="0" xfId="0" applyFont="1" applyFill="1" applyAlignment="1">
      <alignment horizontal="right" vertical="center" indent="2"/>
    </xf>
    <xf numFmtId="49" fontId="11" fillId="0" borderId="13" xfId="0" applyNumberFormat="1" applyFont="1" applyBorder="1" applyAlignment="1">
      <alignment horizontal="left" vertical="center" wrapText="1"/>
    </xf>
    <xf numFmtId="0" fontId="11" fillId="0" borderId="13" xfId="0" applyFont="1" applyBorder="1" applyAlignment="1">
      <alignment horizontal="left" vertical="center" wrapText="1"/>
    </xf>
    <xf numFmtId="49" fontId="11" fillId="0" borderId="13" xfId="0" applyNumberFormat="1" applyFont="1" applyBorder="1"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center"/>
    </xf>
  </cellXfs>
  <cellStyles count="4">
    <cellStyle name="Normal" xfId="0" builtinId="0"/>
    <cellStyle name="Normal 2" xfId="1" xr:uid="{D24CE637-423E-47CA-8AA1-FCA12A007AA6}"/>
    <cellStyle name="Normal 3" xfId="3" xr:uid="{98D53794-3BCD-4B3B-B420-8C4AD1BCE7E0}"/>
    <cellStyle name="Vírgula 2" xfId="2" xr:uid="{87E06776-5742-438A-9C00-C7B1CFDD7442}"/>
  </cellStyles>
  <dxfs count="1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00642D"/>
      </font>
    </dxf>
    <dxf>
      <font>
        <b/>
        <i val="0"/>
        <color rgb="FF00642D"/>
      </font>
    </dxf>
    <dxf>
      <font>
        <b/>
        <i val="0"/>
        <color rgb="FF00642D"/>
      </font>
    </dxf>
    <dxf>
      <font>
        <b/>
        <i val="0"/>
        <color rgb="FF00642D"/>
      </font>
    </dxf>
    <dxf>
      <font>
        <b/>
        <i val="0"/>
        <color rgb="FF00642D"/>
      </font>
    </dxf>
    <dxf>
      <font>
        <b/>
        <i val="0"/>
        <color rgb="FF00642D"/>
      </font>
    </dxf>
  </dxfs>
  <tableStyles count="0" defaultTableStyle="TableStyleMedium2" defaultPivotStyle="PivotStyleLight16"/>
  <colors>
    <mruColors>
      <color rgb="FF0064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47625</xdr:rowOff>
    </xdr:from>
    <xdr:to>
      <xdr:col>1</xdr:col>
      <xdr:colOff>343424</xdr:colOff>
      <xdr:row>3</xdr:row>
      <xdr:rowOff>108916</xdr:rowOff>
    </xdr:to>
    <xdr:pic>
      <xdr:nvPicPr>
        <xdr:cNvPr id="3" name="Imagem 2">
          <a:extLst>
            <a:ext uri="{FF2B5EF4-FFF2-40B4-BE49-F238E27FC236}">
              <a16:creationId xmlns:a16="http://schemas.microsoft.com/office/drawing/2014/main" id="{ADEFDD31-76FD-48D9-BBCF-D0A5830CE0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47625"/>
          <a:ext cx="619649" cy="6232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231913</xdr:colOff>
      <xdr:row>0</xdr:row>
      <xdr:rowOff>41412</xdr:rowOff>
    </xdr:from>
    <xdr:to>
      <xdr:col>1</xdr:col>
      <xdr:colOff>371171</xdr:colOff>
      <xdr:row>3</xdr:row>
      <xdr:rowOff>118026</xdr:rowOff>
    </xdr:to>
    <xdr:pic>
      <xdr:nvPicPr>
        <xdr:cNvPr id="4" name="Imagem 3">
          <a:extLst>
            <a:ext uri="{FF2B5EF4-FFF2-40B4-BE49-F238E27FC236}">
              <a16:creationId xmlns:a16="http://schemas.microsoft.com/office/drawing/2014/main" id="{4270228E-0929-40A8-A3CE-CD4A3BE5C7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913" y="41412"/>
          <a:ext cx="619649" cy="6232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3567429" cy="7620"/>
    <xdr:sp macro="" textlink="">
      <xdr:nvSpPr>
        <xdr:cNvPr id="2" name="Shape 2">
          <a:extLst>
            <a:ext uri="{FF2B5EF4-FFF2-40B4-BE49-F238E27FC236}">
              <a16:creationId xmlns:a16="http://schemas.microsoft.com/office/drawing/2014/main" id="{7EF108E4-4849-459A-8135-347D0F8D626E}"/>
            </a:ext>
          </a:extLst>
        </xdr:cNvPr>
        <xdr:cNvSpPr/>
      </xdr:nvSpPr>
      <xdr:spPr>
        <a:xfrm>
          <a:off x="1944871" y="0"/>
          <a:ext cx="3567429" cy="7620"/>
        </a:xfrm>
        <a:custGeom>
          <a:avLst/>
          <a:gdLst/>
          <a:ahLst/>
          <a:cxnLst/>
          <a:rect l="0" t="0" r="0" b="0"/>
          <a:pathLst>
            <a:path w="3567429" h="7620">
              <a:moveTo>
                <a:pt x="3567059" y="7621"/>
              </a:moveTo>
              <a:lnTo>
                <a:pt x="0" y="7621"/>
              </a:lnTo>
              <a:lnTo>
                <a:pt x="0" y="0"/>
              </a:lnTo>
              <a:lnTo>
                <a:pt x="3567059" y="0"/>
              </a:lnTo>
              <a:lnTo>
                <a:pt x="3567059" y="7621"/>
              </a:lnTo>
              <a:close/>
            </a:path>
          </a:pathLst>
        </a:custGeom>
        <a:solidFill>
          <a:srgbClr val="DCDCDC"/>
        </a:solidFill>
      </xdr:spPr>
    </xdr:sp>
    <xdr:clientData/>
  </xdr:oneCellAnchor>
  <xdr:oneCellAnchor>
    <xdr:from>
      <xdr:col>0</xdr:col>
      <xdr:colOff>0</xdr:colOff>
      <xdr:row>0</xdr:row>
      <xdr:rowOff>0</xdr:rowOff>
    </xdr:from>
    <xdr:ext cx="3567429" cy="7620"/>
    <xdr:sp macro="" textlink="">
      <xdr:nvSpPr>
        <xdr:cNvPr id="3" name="Shape 3">
          <a:extLst>
            <a:ext uri="{FF2B5EF4-FFF2-40B4-BE49-F238E27FC236}">
              <a16:creationId xmlns:a16="http://schemas.microsoft.com/office/drawing/2014/main" id="{D85E9E64-C183-40AF-AF72-DEA9900388BB}"/>
            </a:ext>
          </a:extLst>
        </xdr:cNvPr>
        <xdr:cNvSpPr/>
      </xdr:nvSpPr>
      <xdr:spPr>
        <a:xfrm>
          <a:off x="1944871" y="0"/>
          <a:ext cx="3567429" cy="7620"/>
        </a:xfrm>
        <a:custGeom>
          <a:avLst/>
          <a:gdLst/>
          <a:ahLst/>
          <a:cxnLst/>
          <a:rect l="0" t="0" r="0" b="0"/>
          <a:pathLst>
            <a:path w="3567429" h="7620">
              <a:moveTo>
                <a:pt x="3567059" y="7621"/>
              </a:moveTo>
              <a:lnTo>
                <a:pt x="0" y="7621"/>
              </a:lnTo>
              <a:lnTo>
                <a:pt x="0" y="0"/>
              </a:lnTo>
              <a:lnTo>
                <a:pt x="3567059" y="0"/>
              </a:lnTo>
              <a:lnTo>
                <a:pt x="3567059" y="7621"/>
              </a:lnTo>
              <a:close/>
            </a:path>
          </a:pathLst>
        </a:custGeom>
        <a:solidFill>
          <a:srgbClr val="DCDCDC"/>
        </a:solidFill>
      </xdr:spPr>
    </xdr:sp>
    <xdr:clientData/>
  </xdr:oneCellAnchor>
  <xdr:oneCellAnchor>
    <xdr:from>
      <xdr:col>0</xdr:col>
      <xdr:colOff>0</xdr:colOff>
      <xdr:row>0</xdr:row>
      <xdr:rowOff>0</xdr:rowOff>
    </xdr:from>
    <xdr:ext cx="3567429" cy="7620"/>
    <xdr:sp macro="" textlink="">
      <xdr:nvSpPr>
        <xdr:cNvPr id="4" name="Shape 4">
          <a:extLst>
            <a:ext uri="{FF2B5EF4-FFF2-40B4-BE49-F238E27FC236}">
              <a16:creationId xmlns:a16="http://schemas.microsoft.com/office/drawing/2014/main" id="{296780EA-CD6F-4D88-8BD1-127B39DD65C7}"/>
            </a:ext>
          </a:extLst>
        </xdr:cNvPr>
        <xdr:cNvSpPr/>
      </xdr:nvSpPr>
      <xdr:spPr>
        <a:xfrm>
          <a:off x="1944871" y="0"/>
          <a:ext cx="3567429" cy="7620"/>
        </a:xfrm>
        <a:custGeom>
          <a:avLst/>
          <a:gdLst/>
          <a:ahLst/>
          <a:cxnLst/>
          <a:rect l="0" t="0" r="0" b="0"/>
          <a:pathLst>
            <a:path w="3567429" h="7620">
              <a:moveTo>
                <a:pt x="3567059" y="7621"/>
              </a:moveTo>
              <a:lnTo>
                <a:pt x="0" y="7621"/>
              </a:lnTo>
              <a:lnTo>
                <a:pt x="0" y="0"/>
              </a:lnTo>
              <a:lnTo>
                <a:pt x="3567059" y="0"/>
              </a:lnTo>
              <a:lnTo>
                <a:pt x="3567059" y="7621"/>
              </a:lnTo>
              <a:close/>
            </a:path>
          </a:pathLst>
        </a:custGeom>
        <a:solidFill>
          <a:srgbClr val="DCDCDC"/>
        </a:solidFill>
      </xdr:spPr>
    </xdr:sp>
    <xdr:clientData/>
  </xdr:oneCellAnchor>
  <xdr:oneCellAnchor>
    <xdr:from>
      <xdr:col>0</xdr:col>
      <xdr:colOff>0</xdr:colOff>
      <xdr:row>0</xdr:row>
      <xdr:rowOff>0</xdr:rowOff>
    </xdr:from>
    <xdr:ext cx="3567429" cy="7620"/>
    <xdr:sp macro="" textlink="">
      <xdr:nvSpPr>
        <xdr:cNvPr id="5" name="Shape 5">
          <a:extLst>
            <a:ext uri="{FF2B5EF4-FFF2-40B4-BE49-F238E27FC236}">
              <a16:creationId xmlns:a16="http://schemas.microsoft.com/office/drawing/2014/main" id="{CE2FBCF4-B91B-4ED8-AA19-FEC011671DD0}"/>
            </a:ext>
          </a:extLst>
        </xdr:cNvPr>
        <xdr:cNvSpPr/>
      </xdr:nvSpPr>
      <xdr:spPr>
        <a:xfrm>
          <a:off x="1944871" y="0"/>
          <a:ext cx="3567429" cy="7620"/>
        </a:xfrm>
        <a:custGeom>
          <a:avLst/>
          <a:gdLst/>
          <a:ahLst/>
          <a:cxnLst/>
          <a:rect l="0" t="0" r="0" b="0"/>
          <a:pathLst>
            <a:path w="3567429" h="7620">
              <a:moveTo>
                <a:pt x="3567059" y="7621"/>
              </a:moveTo>
              <a:lnTo>
                <a:pt x="0" y="7621"/>
              </a:lnTo>
              <a:lnTo>
                <a:pt x="0" y="0"/>
              </a:lnTo>
              <a:lnTo>
                <a:pt x="3567059" y="0"/>
              </a:lnTo>
              <a:lnTo>
                <a:pt x="3567059" y="7621"/>
              </a:lnTo>
              <a:close/>
            </a:path>
          </a:pathLst>
        </a:custGeom>
        <a:solidFill>
          <a:srgbClr val="DCDCDC"/>
        </a:solidFill>
      </xdr:spPr>
    </xdr:sp>
    <xdr:clientData/>
  </xdr:oneCellAnchor>
  <xdr:oneCellAnchor>
    <xdr:from>
      <xdr:col>0</xdr:col>
      <xdr:colOff>0</xdr:colOff>
      <xdr:row>0</xdr:row>
      <xdr:rowOff>0</xdr:rowOff>
    </xdr:from>
    <xdr:ext cx="3567429" cy="7620"/>
    <xdr:sp macro="" textlink="">
      <xdr:nvSpPr>
        <xdr:cNvPr id="6" name="Shape 6">
          <a:extLst>
            <a:ext uri="{FF2B5EF4-FFF2-40B4-BE49-F238E27FC236}">
              <a16:creationId xmlns:a16="http://schemas.microsoft.com/office/drawing/2014/main" id="{101A471C-591B-4842-BCF1-3FEB5577DD5A}"/>
            </a:ext>
          </a:extLst>
        </xdr:cNvPr>
        <xdr:cNvSpPr/>
      </xdr:nvSpPr>
      <xdr:spPr>
        <a:xfrm>
          <a:off x="1944871" y="0"/>
          <a:ext cx="3567429" cy="7620"/>
        </a:xfrm>
        <a:custGeom>
          <a:avLst/>
          <a:gdLst/>
          <a:ahLst/>
          <a:cxnLst/>
          <a:rect l="0" t="0" r="0" b="0"/>
          <a:pathLst>
            <a:path w="3567429" h="7620">
              <a:moveTo>
                <a:pt x="3567059" y="7621"/>
              </a:moveTo>
              <a:lnTo>
                <a:pt x="0" y="7621"/>
              </a:lnTo>
              <a:lnTo>
                <a:pt x="0" y="0"/>
              </a:lnTo>
              <a:lnTo>
                <a:pt x="3567059" y="0"/>
              </a:lnTo>
              <a:lnTo>
                <a:pt x="3567059" y="7621"/>
              </a:lnTo>
              <a:close/>
            </a:path>
          </a:pathLst>
        </a:custGeom>
        <a:solidFill>
          <a:srgbClr val="DCDCDC"/>
        </a:solidFill>
      </xdr:spPr>
    </xdr:sp>
    <xdr:clientData/>
  </xdr:oneCellAnchor>
  <xdr:oneCellAnchor>
    <xdr:from>
      <xdr:col>0</xdr:col>
      <xdr:colOff>0</xdr:colOff>
      <xdr:row>0</xdr:row>
      <xdr:rowOff>0</xdr:rowOff>
    </xdr:from>
    <xdr:ext cx="3567429" cy="7620"/>
    <xdr:sp macro="" textlink="">
      <xdr:nvSpPr>
        <xdr:cNvPr id="7" name="Shape 7">
          <a:extLst>
            <a:ext uri="{FF2B5EF4-FFF2-40B4-BE49-F238E27FC236}">
              <a16:creationId xmlns:a16="http://schemas.microsoft.com/office/drawing/2014/main" id="{7EBB11EF-F70B-4A37-AC0F-E5FC3CEA72DA}"/>
            </a:ext>
          </a:extLst>
        </xdr:cNvPr>
        <xdr:cNvSpPr/>
      </xdr:nvSpPr>
      <xdr:spPr>
        <a:xfrm>
          <a:off x="1944871" y="0"/>
          <a:ext cx="3567429" cy="7620"/>
        </a:xfrm>
        <a:custGeom>
          <a:avLst/>
          <a:gdLst/>
          <a:ahLst/>
          <a:cxnLst/>
          <a:rect l="0" t="0" r="0" b="0"/>
          <a:pathLst>
            <a:path w="3567429" h="7620">
              <a:moveTo>
                <a:pt x="3567059" y="7621"/>
              </a:moveTo>
              <a:lnTo>
                <a:pt x="0" y="7621"/>
              </a:lnTo>
              <a:lnTo>
                <a:pt x="0" y="0"/>
              </a:lnTo>
              <a:lnTo>
                <a:pt x="3567059" y="0"/>
              </a:lnTo>
              <a:lnTo>
                <a:pt x="3567059" y="7621"/>
              </a:lnTo>
              <a:close/>
            </a:path>
          </a:pathLst>
        </a:custGeom>
        <a:solidFill>
          <a:srgbClr val="DCDCDC"/>
        </a:solidFill>
      </xdr:spPr>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17910-157A-4E04-AA74-CC176C51DA71}">
  <dimension ref="A1:J54"/>
  <sheetViews>
    <sheetView view="pageBreakPreview" zoomScaleNormal="100" zoomScaleSheetLayoutView="100" workbookViewId="0">
      <selection activeCell="E23" sqref="E23"/>
    </sheetView>
  </sheetViews>
  <sheetFormatPr defaultRowHeight="14.25" x14ac:dyDescent="0.25"/>
  <cols>
    <col min="1" max="1" width="9.140625" style="28"/>
    <col min="2" max="2" width="9.28515625" style="28" customWidth="1"/>
    <col min="3" max="3" width="11.85546875" style="28" customWidth="1"/>
    <col min="4" max="4" width="14" style="28" customWidth="1"/>
    <col min="5" max="5" width="12.7109375" style="28" customWidth="1"/>
    <col min="6" max="8" width="11.7109375" style="28" customWidth="1"/>
    <col min="9" max="9" width="9.140625" style="28"/>
    <col min="10" max="10" width="9.140625" style="28" hidden="1" customWidth="1"/>
    <col min="11" max="16384" width="9.140625" style="28"/>
  </cols>
  <sheetData>
    <row r="1" spans="1:10" ht="20.25" x14ac:dyDescent="0.25">
      <c r="A1" s="93"/>
      <c r="B1" s="93"/>
      <c r="C1" s="94" t="s">
        <v>10790</v>
      </c>
      <c r="D1" s="94"/>
      <c r="E1" s="94"/>
      <c r="F1" s="94"/>
      <c r="G1" s="94"/>
      <c r="H1" s="94"/>
    </row>
    <row r="2" spans="1:10" ht="12" customHeight="1" x14ac:dyDescent="0.25">
      <c r="A2" s="93"/>
      <c r="B2" s="93"/>
      <c r="C2" s="6" t="s">
        <v>3483</v>
      </c>
      <c r="D2" s="86" t="e">
        <f>#REF!</f>
        <v>#REF!</v>
      </c>
      <c r="E2" s="86"/>
      <c r="F2" s="86"/>
      <c r="G2" s="86"/>
      <c r="H2" s="86"/>
    </row>
    <row r="3" spans="1:10" ht="12" customHeight="1" x14ac:dyDescent="0.25">
      <c r="A3" s="93"/>
      <c r="B3" s="93"/>
      <c r="C3" s="6" t="s">
        <v>3484</v>
      </c>
      <c r="D3" s="86" t="e">
        <f>#REF!</f>
        <v>#REF!</v>
      </c>
      <c r="E3" s="86"/>
      <c r="F3" s="86"/>
      <c r="G3" s="86"/>
      <c r="H3" s="86"/>
    </row>
    <row r="4" spans="1:10" ht="11.25" customHeight="1" x14ac:dyDescent="0.25">
      <c r="A4" s="93"/>
      <c r="B4" s="93"/>
      <c r="C4" s="6" t="s">
        <v>3485</v>
      </c>
      <c r="D4" s="86" t="e">
        <f>#REF!</f>
        <v>#REF!</v>
      </c>
      <c r="E4" s="86"/>
      <c r="F4" s="86"/>
      <c r="G4" s="86"/>
      <c r="H4" s="86"/>
    </row>
    <row r="5" spans="1:10" s="4" customFormat="1" ht="24.95" customHeight="1" x14ac:dyDescent="0.25"/>
    <row r="6" spans="1:10" s="4" customFormat="1" ht="24.95" customHeight="1" x14ac:dyDescent="0.25">
      <c r="A6" s="84" t="s">
        <v>10806</v>
      </c>
      <c r="B6" s="84"/>
      <c r="C6" s="85" t="s">
        <v>10807</v>
      </c>
      <c r="D6" s="85"/>
      <c r="E6" s="85"/>
      <c r="F6" s="85"/>
      <c r="G6" s="85"/>
      <c r="H6" s="85"/>
    </row>
    <row r="7" spans="1:10" s="29" customFormat="1" ht="14.1" customHeight="1" x14ac:dyDescent="0.25">
      <c r="A7" s="11" t="s">
        <v>10791</v>
      </c>
      <c r="B7" s="87" t="s">
        <v>0</v>
      </c>
      <c r="C7" s="87"/>
      <c r="D7" s="87"/>
      <c r="E7" s="11" t="s">
        <v>10792</v>
      </c>
      <c r="F7" s="11" t="s">
        <v>10811</v>
      </c>
      <c r="G7" s="11" t="s">
        <v>10813</v>
      </c>
      <c r="H7" s="11" t="s">
        <v>10812</v>
      </c>
      <c r="J7" s="30" t="s">
        <v>10807</v>
      </c>
    </row>
    <row r="8" spans="1:10" s="29" customFormat="1" ht="14.1" customHeight="1" x14ac:dyDescent="0.25">
      <c r="A8" s="29" t="s">
        <v>10799</v>
      </c>
      <c r="B8" s="88" t="s">
        <v>10793</v>
      </c>
      <c r="C8" s="88"/>
      <c r="D8" s="88"/>
      <c r="E8" s="14">
        <v>0.04</v>
      </c>
      <c r="F8" s="31">
        <f>_xlfn.IFS($C$6="CONSTRUÇÃO DE EDIFÍCIOS",0.03,$C$6="CONSTRUÇÃO DE PRAÇAS URBANAS, RODOVIAS E FERROVIAS, RECAPEAMENTO E PAVIMENTAÇÃO DE VIAS URBANAS",0.038,$C$6="CONSTRUÇÃO DE REDES DE ABASTECIMENTO DE ÁGUA, COLETA DE ESGOTOS E CONSTRUÇÕES CORRELATAS",0.0343,$C$6="CONSTRUÇÃO E MANUTENÇÃO DE ESTAÇÕES E REDES DE DISTRIBUIÇÃO DE ENERGIA ELÉTRICA",0.0529,$C$6="OBRAS PORTUÁRIAS, MARÍTIMAS E FLUVIAIS",0.04)</f>
        <v>0.03</v>
      </c>
      <c r="G8" s="31">
        <f>_xlfn.IFS($C$6="CONSTRUÇÃO DE EDIFÍCIOS",0.04,$C$6="CONSTRUÇÃO DE PRAÇAS URBANAS, RODOVIAS E FERROVIAS, RECAPEAMENTO E PAVIMENTAÇÃO DE VIAS URBANAS",0.0401,$C$6="CONSTRUÇÃO DE REDES DE ABASTECIMENTO DE ÁGUA, COLETA DE ESGOTOS E CONSTRUÇÕES CORRELATAS",0.0493,$C$6="CONSTRUÇÃO E MANUTENÇÃO DE ESTAÇÕES E REDES DE DISTRIBUIÇÃO DE ENERGIA ELÉTRICA",0.0592,$C$6="OBRAS PORTUÁRIAS, MARÍTIMAS E FLUVIAIS",0.0552)</f>
        <v>0.04</v>
      </c>
      <c r="H8" s="31">
        <f>_xlfn.IFS($C$6="CONSTRUÇÃO DE EDIFÍCIOS",0.055,$C$6="CONSTRUÇÃO DE PRAÇAS URBANAS, RODOVIAS E FERROVIAS, RECAPEAMENTO E PAVIMENTAÇÃO DE VIAS URBANAS",0.0467,$C$6="CONSTRUÇÃO DE REDES DE ABASTECIMENTO DE ÁGUA, COLETA DE ESGOTOS E CONSTRUÇÕES CORRELATAS",0.0671,$C$6="CONSTRUÇÃO E MANUTENÇÃO DE ESTAÇÕES E REDES DE DISTRIBUIÇÃO DE ENERGIA ELÉTRICA",0.0793,$C$6="OBRAS PORTUÁRIAS, MARÍTIMAS E FLUVIAIS",0.0785)</f>
        <v>5.5E-2</v>
      </c>
      <c r="J8" s="30" t="s">
        <v>11439</v>
      </c>
    </row>
    <row r="9" spans="1:10" s="29" customFormat="1" ht="14.1" customHeight="1" x14ac:dyDescent="0.25">
      <c r="A9" s="29" t="s">
        <v>10800</v>
      </c>
      <c r="B9" s="88" t="s">
        <v>10794</v>
      </c>
      <c r="C9" s="88"/>
      <c r="D9" s="88"/>
      <c r="E9" s="14">
        <v>1.23E-2</v>
      </c>
      <c r="F9" s="31">
        <f>_xlfn.IFS($C$6="CONSTRUÇÃO DE EDIFÍCIOS",0.0059,$C$6="CONSTRUÇÃO DE PRAÇAS URBANAS, RODOVIAS E FERROVIAS, RECAPEAMENTO E PAVIMENTAÇÃO DE VIAS URBANAS",0.0102,$C$6="CONSTRUÇÃO DE REDES DE ABASTECIMENTO DE ÁGUA, COLETA DE ESGOTOS E CONSTRUÇÕES CORRELATAS",0.0094,$C$6="CONSTRUÇÃO E MANUTENÇÃO DE ESTAÇÕES E REDES DE DISTRIBUIÇÃO DE ENERGIA ELÉTRICA",0.0101,$C$6="OBRAS PORTUÁRIAS, MARÍTIMAS E FLUVIAIS",0.0094)</f>
        <v>5.8999999999999999E-3</v>
      </c>
      <c r="G9" s="31">
        <f>_xlfn.IFS($C$6="CONSTRUÇÃO DE EDIFÍCIOS",0.0123,$C$6="CONSTRUÇÃO DE PRAÇAS URBANAS, RODOVIAS E FERROVIAS, RECAPEAMENTO E PAVIMENTAÇÃO DE VIAS URBANAS",0.0111,$C$6="CONSTRUÇÃO DE REDES DE ABASTECIMENTO DE ÁGUA, COLETA DE ESGOTOS E CONSTRUÇÕES CORRELATAS",0.0099,$C$6="CONSTRUÇÃO E MANUTENÇÃO DE ESTAÇÕES E REDES DE DISTRIBUIÇÃO DE ENERGIA ELÉTRICA",0.0107,$C$6="OBRAS PORTUÁRIAS, MARÍTIMAS E FLUVIAIS",0.0102)</f>
        <v>1.23E-2</v>
      </c>
      <c r="H9" s="31">
        <f>_xlfn.IFS($C$6="CONSTRUÇÃO DE EDIFÍCIOS",0.0139,$C$6="CONSTRUÇÃO DE PRAÇAS URBANAS, RODOVIAS E FERROVIAS, RECAPEAMENTO E PAVIMENTAÇÃO DE VIAS URBANAS",0.0121,$C$6="CONSTRUÇÃO DE REDES DE ABASTECIMENTO DE ÁGUA, COLETA DE ESGOTOS E CONSTRUÇÕES CORRELATAS",0.0117,$C$6="CONSTRUÇÃO E MANUTENÇÃO DE ESTAÇÕES E REDES DE DISTRIBUIÇÃO DE ENERGIA ELÉTRICA",0.0111,$C$6="OBRAS PORTUÁRIAS, MARÍTIMAS E FLUVIAIS",0.0133)</f>
        <v>1.3899999999999999E-2</v>
      </c>
      <c r="J9" s="30" t="s">
        <v>10808</v>
      </c>
    </row>
    <row r="10" spans="1:10" s="29" customFormat="1" ht="14.1" customHeight="1" x14ac:dyDescent="0.25">
      <c r="A10" s="29" t="s">
        <v>10801</v>
      </c>
      <c r="B10" s="88" t="s">
        <v>10795</v>
      </c>
      <c r="C10" s="88"/>
      <c r="D10" s="88"/>
      <c r="E10" s="14">
        <v>1.2699999999999999E-2</v>
      </c>
      <c r="F10" s="31">
        <f>_xlfn.IFS($C$6="CONSTRUÇÃO DE EDIFÍCIOS",0.0097,$C$6="CONSTRUÇÃO DE PRAÇAS URBANAS, RODOVIAS E FERROVIAS, RECAPEAMENTO E PAVIMENTAÇÃO DE VIAS URBANAS",0.005,$C$6="CONSTRUÇÃO DE REDES DE ABASTECIMENTO DE ÁGUA, COLETA DE ESGOTOS E CONSTRUÇÕES CORRELATAS",0.01,$C$6="CONSTRUÇÃO E MANUTENÇÃO DE ESTAÇÕES E REDES DE DISTRIBUIÇÃO DE ENERGIA ELÉTRICA",0.01,$C$6="OBRAS PORTUÁRIAS, MARÍTIMAS E FLUVIAIS",0.0146)</f>
        <v>9.7000000000000003E-3</v>
      </c>
      <c r="G10" s="31">
        <f>_xlfn.IFS($C$6="CONSTRUÇÃO DE EDIFÍCIOS",0.0127,$C$6="CONSTRUÇÃO DE PRAÇAS URBANAS, RODOVIAS E FERROVIAS, RECAPEAMENTO E PAVIMENTAÇÃO DE VIAS URBANAS",0.0056,$C$6="CONSTRUÇÃO DE REDES DE ABASTECIMENTO DE ÁGUA, COLETA DE ESGOTOS E CONSTRUÇÕES CORRELATAS",0.0139,$C$6="CONSTRUÇÃO E MANUTENÇÃO DE ESTAÇÕES E REDES DE DISTRIBUIÇÃO DE ENERGIA ELÉTRICA",0.0148,$C$6="OBRAS PORTUÁRIAS, MARÍTIMAS E FLUVIAIS",0.0232)</f>
        <v>1.2699999999999999E-2</v>
      </c>
      <c r="H10" s="31">
        <f>_xlfn.IFS($C$6="CONSTRUÇÃO DE EDIFÍCIOS",0.0127,$C$6="CONSTRUÇÃO DE PRAÇAS URBANAS, RODOVIAS E FERROVIAS, RECAPEAMENTO E PAVIMENTAÇÃO DE VIAS URBANAS",0.0097,$C$6="CONSTRUÇÃO DE REDES DE ABASTECIMENTO DE ÁGUA, COLETA DE ESGOTOS E CONSTRUÇÕES CORRELATAS",0.0174,$C$6="CONSTRUÇÃO E MANUTENÇÃO DE ESTAÇÕES E REDES DE DISTRIBUIÇÃO DE ENERGIA ELÉTRICA",0.0197,$C$6="OBRAS PORTUÁRIAS, MARÍTIMAS E FLUVIAIS",0.0316)</f>
        <v>1.2699999999999999E-2</v>
      </c>
      <c r="J10" s="30" t="s">
        <v>10809</v>
      </c>
    </row>
    <row r="11" spans="1:10" s="29" customFormat="1" ht="14.1" customHeight="1" x14ac:dyDescent="0.25">
      <c r="A11" s="29" t="s">
        <v>10802</v>
      </c>
      <c r="B11" s="88" t="s">
        <v>10796</v>
      </c>
      <c r="C11" s="88"/>
      <c r="D11" s="88"/>
      <c r="E11" s="14">
        <v>8.0000000000000002E-3</v>
      </c>
      <c r="F11" s="31">
        <f>_xlfn.IFS($C$6="CONSTRUÇÃO DE EDIFÍCIOS",0.008,$C$6="CONSTRUÇÃO DE PRAÇAS URBANAS, RODOVIAS E FERROVIAS, RECAPEAMENTO E PAVIMENTAÇÃO DE VIAS URBANAS",0.0032,$C$6="CONSTRUÇÃO DE REDES DE ABASTECIMENTO DE ÁGUA, COLETA DE ESGOTOS E CONSTRUÇÕES CORRELATAS",0.0028,$C$6="CONSTRUÇÃO E MANUTENÇÃO DE ESTAÇÕES E REDES DE DISTRIBUIÇÃO DE ENERGIA ELÉTRICA",0.0025,$C$6="OBRAS PORTUÁRIAS, MARÍTIMAS E FLUVIAIS",0.0081)</f>
        <v>8.0000000000000002E-3</v>
      </c>
      <c r="G11" s="31">
        <f>_xlfn.IFS($C$6="CONSTRUÇÃO DE EDIFÍCIOS",0.008,$C$6="CONSTRUÇÃO DE PRAÇAS URBANAS, RODOVIAS E FERROVIAS, RECAPEAMENTO E PAVIMENTAÇÃO DE VIAS URBANAS",0.004,$C$6="CONSTRUÇÃO DE REDES DE ABASTECIMENTO DE ÁGUA, COLETA DE ESGOTOS E CONSTRUÇÕES CORRELATAS",0.0049,$C$6="CONSTRUÇÃO E MANUTENÇÃO DE ESTAÇÕES E REDES DE DISTRIBUIÇÃO DE ENERGIA ELÉTRICA",0.0051,$C$6="OBRAS PORTUÁRIAS, MARÍTIMAS E FLUVIAIS",0.0122)</f>
        <v>8.0000000000000002E-3</v>
      </c>
      <c r="H11" s="31">
        <f>_xlfn.IFS($C$6="CONSTRUÇÃO DE EDIFÍCIOS",0.01,$C$6="CONSTRUÇÃO DE PRAÇAS URBANAS, RODOVIAS E FERROVIAS, RECAPEAMENTO E PAVIMENTAÇÃO DE VIAS URBANAS",0.0074,$C$6="CONSTRUÇÃO DE REDES DE ABASTECIMENTO DE ÁGUA, COLETA DE ESGOTOS E CONSTRUÇÕES CORRELATAS",0.0075,$C$6="CONSTRUÇÃO E MANUTENÇÃO DE ESTAÇÕES E REDES DE DISTRIBUIÇÃO DE ENERGIA ELÉTRICA",0.0056,$C$6="OBRAS PORTUÁRIAS, MARÍTIMAS E FLUVIAIS",0.0199)</f>
        <v>0.01</v>
      </c>
      <c r="J11" s="30" t="s">
        <v>10810</v>
      </c>
    </row>
    <row r="12" spans="1:10" s="29" customFormat="1" ht="14.1" customHeight="1" x14ac:dyDescent="0.25">
      <c r="A12" s="29" t="s">
        <v>2922</v>
      </c>
      <c r="B12" s="88" t="s">
        <v>10797</v>
      </c>
      <c r="C12" s="88"/>
      <c r="D12" s="88"/>
      <c r="E12" s="14">
        <v>7.3999999999999996E-2</v>
      </c>
      <c r="F12" s="31">
        <f>_xlfn.IFS($C$6="CONSTRUÇÃO DE EDIFÍCIOS",0.0616,$C$6="CONSTRUÇÃO DE PRAÇAS URBANAS, RODOVIAS E FERROVIAS, RECAPEAMENTO E PAVIMENTAÇÃO DE VIAS URBANAS",0.0664,$C$6="CONSTRUÇÃO DE REDES DE ABASTECIMENTO DE ÁGUA, COLETA DE ESGOTOS E CONSTRUÇÕES CORRELATAS",0.0674,$C$6="CONSTRUÇÃO E MANUTENÇÃO DE ESTAÇÕES E REDES DE DISTRIBUIÇÃO DE ENERGIA ELÉTRICA",0.08,$C$6="OBRAS PORTUÁRIAS, MARÍTIMAS E FLUVIAIS",0.0714)</f>
        <v>6.1600000000000002E-2</v>
      </c>
      <c r="G12" s="31">
        <f>_xlfn.IFS($C$6="CONSTRUÇÃO DE EDIFÍCIOS",0.074,$C$6="CONSTRUÇÃO DE PRAÇAS URBANAS, RODOVIAS E FERROVIAS, RECAPEAMENTO E PAVIMENTAÇÃO DE VIAS URBANAS",0.073,$C$6="CONSTRUÇÃO DE REDES DE ABASTECIMENTO DE ÁGUA, COLETA DE ESGOTOS E CONSTRUÇÕES CORRELATAS",0.0804,$C$6="CONSTRUÇÃO E MANUTENÇÃO DE ESTAÇÕES E REDES DE DISTRIBUIÇÃO DE ENERGIA ELÉTRICA",0.0831,$C$6="OBRAS PORTUÁRIAS, MARÍTIMAS E FLUVIAIS",0.084)</f>
        <v>7.3999999999999996E-2</v>
      </c>
      <c r="H12" s="31">
        <f>_xlfn.IFS($C$6="CONSTRUÇÃO DE EDIFÍCIOS",0.0896,$C$6="CONSTRUÇÃO DE PRAÇAS URBANAS, RODOVIAS E FERROVIAS, RECAPEAMENTO E PAVIMENTAÇÃO DE VIAS URBANAS",0.0869,$C$6="CONSTRUÇÃO DE REDES DE ABASTECIMENTO DE ÁGUA, COLETA DE ESGOTOS E CONSTRUÇÕES CORRELATAS",0.094,$C$6="CONSTRUÇÃO E MANUTENÇÃO DE ESTAÇÕES E REDES DE DISTRIBUIÇÃO DE ENERGIA ELÉTRICA",0.0951,$C$6="OBRAS PORTUÁRIAS, MARÍTIMAS E FLUVIAIS",0.1043)</f>
        <v>8.9599999999999999E-2</v>
      </c>
      <c r="J12" s="30" t="s">
        <v>11440</v>
      </c>
    </row>
    <row r="13" spans="1:10" s="29" customFormat="1" ht="14.1" customHeight="1" x14ac:dyDescent="0.25">
      <c r="A13" s="29" t="s">
        <v>2562</v>
      </c>
      <c r="B13" s="88" t="s">
        <v>10798</v>
      </c>
      <c r="C13" s="88"/>
      <c r="D13" s="88"/>
      <c r="E13" s="14">
        <f>SUM(E14:E16)</f>
        <v>5.4499999999999993E-2</v>
      </c>
      <c r="F13" s="95" t="s">
        <v>10816</v>
      </c>
      <c r="G13" s="95"/>
      <c r="H13" s="95"/>
      <c r="J13" s="30"/>
    </row>
    <row r="14" spans="1:10" s="29" customFormat="1" ht="14.1" customHeight="1" x14ac:dyDescent="0.25">
      <c r="B14" s="92" t="s">
        <v>10803</v>
      </c>
      <c r="C14" s="92"/>
      <c r="D14" s="92"/>
      <c r="E14" s="31">
        <v>0.03</v>
      </c>
      <c r="F14" s="95"/>
      <c r="G14" s="95"/>
      <c r="H14" s="95"/>
      <c r="J14" s="30"/>
    </row>
    <row r="15" spans="1:10" s="29" customFormat="1" ht="14.1" customHeight="1" x14ac:dyDescent="0.25">
      <c r="B15" s="92" t="s">
        <v>10804</v>
      </c>
      <c r="C15" s="92"/>
      <c r="D15" s="92"/>
      <c r="E15" s="31">
        <v>6.4999999999999997E-3</v>
      </c>
      <c r="F15" s="95"/>
      <c r="G15" s="95"/>
      <c r="H15" s="95"/>
    </row>
    <row r="16" spans="1:10" s="29" customFormat="1" ht="14.1" customHeight="1" x14ac:dyDescent="0.25">
      <c r="B16" s="92" t="s">
        <v>10805</v>
      </c>
      <c r="C16" s="92"/>
      <c r="D16" s="92"/>
      <c r="E16" s="31">
        <f>0.03*0.6</f>
        <v>1.7999999999999999E-2</v>
      </c>
      <c r="F16" s="95" t="s">
        <v>10814</v>
      </c>
      <c r="G16" s="95"/>
      <c r="H16" s="95"/>
    </row>
    <row r="17" spans="1:8" s="29" customFormat="1" ht="15.95" customHeight="1" x14ac:dyDescent="0.25">
      <c r="A17" s="91" t="s">
        <v>10815</v>
      </c>
      <c r="B17" s="91"/>
      <c r="C17" s="91"/>
      <c r="D17" s="91"/>
      <c r="E17" s="32">
        <f>(((1+(E8+E10+E11))*(1+E9)*(1+E12))/(1-E13))-1</f>
        <v>0.21967621273400328</v>
      </c>
      <c r="F17" s="32">
        <v>0.2034</v>
      </c>
      <c r="G17" s="32">
        <v>0.22120000000000001</v>
      </c>
      <c r="H17" s="32">
        <v>0.25</v>
      </c>
    </row>
    <row r="18" spans="1:8" s="29" customFormat="1" ht="12" x14ac:dyDescent="0.25"/>
    <row r="19" spans="1:8" s="29" customFormat="1" ht="12" x14ac:dyDescent="0.25">
      <c r="B19" s="102" t="s">
        <v>10820</v>
      </c>
      <c r="C19" s="102"/>
      <c r="D19" s="102"/>
      <c r="E19" s="102"/>
      <c r="F19" s="102"/>
      <c r="G19" s="102"/>
    </row>
    <row r="20" spans="1:8" s="29" customFormat="1" ht="12" x14ac:dyDescent="0.2">
      <c r="B20" s="96" t="s">
        <v>10817</v>
      </c>
      <c r="C20" s="98" t="s">
        <v>10818</v>
      </c>
      <c r="D20" s="98"/>
      <c r="E20" s="98"/>
      <c r="F20" s="98"/>
      <c r="G20" s="100">
        <v>-1</v>
      </c>
    </row>
    <row r="21" spans="1:8" s="29" customFormat="1" ht="12" x14ac:dyDescent="0.25">
      <c r="B21" s="97"/>
      <c r="C21" s="99" t="s">
        <v>10819</v>
      </c>
      <c r="D21" s="99"/>
      <c r="E21" s="99"/>
      <c r="F21" s="99"/>
      <c r="G21" s="101"/>
    </row>
    <row r="22" spans="1:8" s="29" customFormat="1" ht="12" x14ac:dyDescent="0.25"/>
    <row r="23" spans="1:8" s="29" customFormat="1" ht="12" x14ac:dyDescent="0.25"/>
    <row r="24" spans="1:8" s="29" customFormat="1" ht="12" customHeight="1" x14ac:dyDescent="0.25">
      <c r="E24" s="103" t="e">
        <f>#REF!</f>
        <v>#REF!</v>
      </c>
      <c r="F24" s="103"/>
      <c r="G24" s="103"/>
      <c r="H24" s="103"/>
    </row>
    <row r="25" spans="1:8" s="29" customFormat="1" ht="12" customHeight="1" x14ac:dyDescent="0.25"/>
    <row r="26" spans="1:8" s="29" customFormat="1" ht="12" customHeight="1" x14ac:dyDescent="0.25">
      <c r="E26" s="13"/>
      <c r="F26" s="13"/>
      <c r="G26" s="13"/>
    </row>
    <row r="27" spans="1:8" s="29" customFormat="1" ht="12" customHeight="1" x14ac:dyDescent="0.25">
      <c r="E27" s="13"/>
      <c r="F27" s="13"/>
      <c r="G27" s="13"/>
    </row>
    <row r="28" spans="1:8" s="29" customFormat="1" ht="12" customHeight="1" x14ac:dyDescent="0.25">
      <c r="E28" s="13"/>
      <c r="F28" s="13"/>
      <c r="G28" s="13"/>
    </row>
    <row r="29" spans="1:8" s="29" customFormat="1" ht="12" customHeight="1" x14ac:dyDescent="0.25"/>
    <row r="30" spans="1:8" s="29" customFormat="1" ht="12" customHeight="1" x14ac:dyDescent="0.25"/>
    <row r="31" spans="1:8" s="29" customFormat="1" ht="12" customHeight="1" x14ac:dyDescent="0.25"/>
    <row r="32" spans="1:8" s="29" customFormat="1" ht="12" customHeight="1" x14ac:dyDescent="0.25"/>
    <row r="33" spans="5:7" s="29" customFormat="1" ht="12" customHeight="1" x14ac:dyDescent="0.25"/>
    <row r="34" spans="5:7" s="29" customFormat="1" ht="12" customHeight="1" x14ac:dyDescent="0.25">
      <c r="E34" s="89" t="s">
        <v>3486</v>
      </c>
      <c r="F34" s="89"/>
      <c r="G34" s="89"/>
    </row>
    <row r="35" spans="5:7" s="29" customFormat="1" ht="11.1" customHeight="1" x14ac:dyDescent="0.25">
      <c r="E35" s="90" t="e">
        <f>#REF!</f>
        <v>#REF!</v>
      </c>
      <c r="F35" s="90"/>
      <c r="G35" s="90"/>
    </row>
    <row r="36" spans="5:7" s="29" customFormat="1" ht="11.1" customHeight="1" x14ac:dyDescent="0.25">
      <c r="E36" s="90" t="e">
        <f>#REF!</f>
        <v>#REF!</v>
      </c>
      <c r="F36" s="90"/>
      <c r="G36" s="90"/>
    </row>
    <row r="37" spans="5:7" s="29" customFormat="1" ht="11.1" customHeight="1" x14ac:dyDescent="0.25">
      <c r="E37" s="90"/>
      <c r="F37" s="90"/>
      <c r="G37" s="90"/>
    </row>
    <row r="38" spans="5:7" s="29" customFormat="1" ht="12" customHeight="1" x14ac:dyDescent="0.25">
      <c r="E38" s="30"/>
      <c r="F38" s="30"/>
      <c r="G38" s="30"/>
    </row>
    <row r="39" spans="5:7" ht="12" customHeight="1" x14ac:dyDescent="0.25">
      <c r="E39" s="33"/>
      <c r="F39" s="33"/>
      <c r="G39" s="33"/>
    </row>
    <row r="40" spans="5:7" ht="12" customHeight="1" x14ac:dyDescent="0.25">
      <c r="E40" s="33"/>
      <c r="F40" s="33"/>
      <c r="G40" s="33"/>
    </row>
    <row r="41" spans="5:7" ht="12" customHeight="1" x14ac:dyDescent="0.25">
      <c r="E41" s="33"/>
      <c r="F41" s="33"/>
      <c r="G41" s="33"/>
    </row>
    <row r="42" spans="5:7" ht="12" customHeight="1" x14ac:dyDescent="0.25">
      <c r="E42" s="89" t="s">
        <v>3484</v>
      </c>
      <c r="F42" s="89"/>
      <c r="G42" s="89"/>
    </row>
    <row r="43" spans="5:7" ht="11.1" customHeight="1" x14ac:dyDescent="0.25">
      <c r="E43" s="90" t="e">
        <f>#REF!</f>
        <v>#REF!</v>
      </c>
      <c r="F43" s="90"/>
      <c r="G43" s="90"/>
    </row>
    <row r="44" spans="5:7" ht="11.1" customHeight="1" x14ac:dyDescent="0.25">
      <c r="E44" s="90" t="e">
        <f>#REF!</f>
        <v>#REF!</v>
      </c>
      <c r="F44" s="90"/>
      <c r="G44" s="90"/>
    </row>
    <row r="45" spans="5:7" ht="11.1" customHeight="1" x14ac:dyDescent="0.25">
      <c r="E45" s="90" t="e">
        <f>#REF!</f>
        <v>#REF!</v>
      </c>
      <c r="F45" s="90"/>
      <c r="G45" s="90"/>
    </row>
    <row r="46" spans="5:7" ht="12" customHeight="1" x14ac:dyDescent="0.25"/>
    <row r="47" spans="5:7" ht="12" customHeight="1" x14ac:dyDescent="0.25"/>
    <row r="48" spans="5:7"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sheetData>
  <mergeCells count="34">
    <mergeCell ref="E44:G44"/>
    <mergeCell ref="E37:G37"/>
    <mergeCell ref="E45:G45"/>
    <mergeCell ref="A1:B4"/>
    <mergeCell ref="C1:H1"/>
    <mergeCell ref="E34:G34"/>
    <mergeCell ref="E35:G35"/>
    <mergeCell ref="E36:G36"/>
    <mergeCell ref="F13:H15"/>
    <mergeCell ref="B20:B21"/>
    <mergeCell ref="C20:F20"/>
    <mergeCell ref="C21:F21"/>
    <mergeCell ref="G20:G21"/>
    <mergeCell ref="B19:G19"/>
    <mergeCell ref="F16:H16"/>
    <mergeCell ref="E24:H24"/>
    <mergeCell ref="E42:G42"/>
    <mergeCell ref="E43:G43"/>
    <mergeCell ref="A17:D17"/>
    <mergeCell ref="B12:D12"/>
    <mergeCell ref="B13:D13"/>
    <mergeCell ref="B14:D14"/>
    <mergeCell ref="B15:D15"/>
    <mergeCell ref="B16:D16"/>
    <mergeCell ref="B7:D7"/>
    <mergeCell ref="B8:D8"/>
    <mergeCell ref="B9:D9"/>
    <mergeCell ref="B10:D10"/>
    <mergeCell ref="B11:D11"/>
    <mergeCell ref="A6:B6"/>
    <mergeCell ref="C6:H6"/>
    <mergeCell ref="D2:H2"/>
    <mergeCell ref="D3:H3"/>
    <mergeCell ref="D4:H4"/>
  </mergeCells>
  <dataValidations disablePrompts="1" count="1">
    <dataValidation type="list" allowBlank="1" showInputMessage="1" showErrorMessage="1" sqref="C6:H6" xr:uid="{2D1E18BE-7E73-488E-8AE9-F944B79FEBB6}">
      <formula1>$J$7:$J$11</formula1>
    </dataValidation>
  </dataValidations>
  <printOptions horizontalCentered="1"/>
  <pageMargins left="0.51181102362204722" right="0.51181102362204722" top="0.59055118110236227"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9C88-F0E1-412A-BB19-619BE7120B59}">
  <dimension ref="A1:L641"/>
  <sheetViews>
    <sheetView tabSelected="1" view="pageBreakPreview" topLeftCell="A5" zoomScaleNormal="100" zoomScaleSheetLayoutView="100" workbookViewId="0">
      <selection activeCell="E16" sqref="E16"/>
    </sheetView>
  </sheetViews>
  <sheetFormatPr defaultRowHeight="15" customHeight="1" x14ac:dyDescent="0.25"/>
  <cols>
    <col min="1" max="1" width="6.85546875" style="4" customWidth="1"/>
    <col min="2" max="2" width="12.42578125" style="4" customWidth="1"/>
    <col min="3" max="3" width="11.140625" style="4" customWidth="1"/>
    <col min="4" max="4" width="79.5703125" style="25" customWidth="1"/>
    <col min="5" max="5" width="8.28515625" style="4" customWidth="1"/>
    <col min="6" max="6" width="10.7109375" style="4" customWidth="1"/>
    <col min="7" max="7" width="10.7109375" style="9" customWidth="1"/>
    <col min="8" max="9" width="12.7109375" style="5" customWidth="1"/>
    <col min="10" max="10" width="15.42578125" style="5" customWidth="1"/>
    <col min="11" max="11" width="2.42578125" style="2" customWidth="1"/>
    <col min="12" max="12" width="9.140625" style="2" hidden="1" customWidth="1"/>
    <col min="13" max="16384" width="9.140625" style="2"/>
  </cols>
  <sheetData>
    <row r="1" spans="1:12" ht="15" hidden="1" customHeight="1" x14ac:dyDescent="0.25"/>
    <row r="2" spans="1:12" ht="15" hidden="1" customHeight="1" x14ac:dyDescent="0.25">
      <c r="J2" s="70">
        <v>0.21970000000000001</v>
      </c>
    </row>
    <row r="3" spans="1:12" ht="15" hidden="1" customHeight="1" x14ac:dyDescent="0.25"/>
    <row r="4" spans="1:12" ht="15" hidden="1" customHeight="1" x14ac:dyDescent="0.25"/>
    <row r="5" spans="1:12" s="13" customFormat="1" ht="30" customHeight="1" x14ac:dyDescent="0.25">
      <c r="A5" s="71" t="s">
        <v>0</v>
      </c>
      <c r="B5" s="71" t="s">
        <v>1</v>
      </c>
      <c r="C5" s="71" t="s">
        <v>2</v>
      </c>
      <c r="D5" s="72" t="s">
        <v>3</v>
      </c>
      <c r="E5" s="71" t="s">
        <v>4</v>
      </c>
      <c r="F5" s="73" t="s">
        <v>16148</v>
      </c>
      <c r="G5" s="73" t="s">
        <v>11635</v>
      </c>
      <c r="H5" s="74" t="s">
        <v>5</v>
      </c>
      <c r="I5" s="74" t="s">
        <v>13449</v>
      </c>
      <c r="J5" s="74" t="s">
        <v>16086</v>
      </c>
    </row>
    <row r="6" spans="1:12" s="52" customFormat="1" ht="18" customHeight="1" x14ac:dyDescent="0.25">
      <c r="A6" s="104" t="s">
        <v>11634</v>
      </c>
      <c r="B6" s="104"/>
      <c r="C6" s="104"/>
      <c r="D6" s="104"/>
      <c r="E6" s="104"/>
      <c r="F6" s="104"/>
      <c r="G6" s="104"/>
      <c r="H6" s="104"/>
      <c r="I6" s="104"/>
      <c r="J6" s="75">
        <f>SUM(J7:J230)</f>
        <v>3057927.7700000023</v>
      </c>
    </row>
    <row r="7" spans="1:12" ht="12.75" x14ac:dyDescent="0.25">
      <c r="A7" s="76">
        <v>1</v>
      </c>
      <c r="B7" s="76" t="s">
        <v>3478</v>
      </c>
      <c r="C7" s="76" t="s">
        <v>10335</v>
      </c>
      <c r="D7" s="77" t="str">
        <f>_xlfn.IFS(C7="","",B7="SINAPI-SP",VLOOKUP(C7,'BASE SINAPI'!$A$1:$D$7191,2,FALSE),B7="CDHU/CPOS",VLOOKUP(C7,'CDHU-CPOS'!$A$1:$F$4107,2,FALSE),B7="FDE",VLOOKUP(C7,#REF!,2,FALSE))</f>
        <v>Demolição manual de concreto simples</v>
      </c>
      <c r="E7" s="76" t="str">
        <f>_xlfn.IFS(C7="","",B7="SINAPI-SP",VLOOKUP(C7,'BASE SINAPI'!$A$1:$D$7191,3,FALSE),B7="CDHU/CPOS",VLOOKUP(C7,'CDHU-CPOS'!$A$1:$F$4107,3,FALSE))</f>
        <v>M3</v>
      </c>
      <c r="F7" s="78">
        <v>1</v>
      </c>
      <c r="G7" s="78">
        <v>20</v>
      </c>
      <c r="H7" s="79" cm="1">
        <f t="array" ref="H7">_xlfn.IFS(C7="",0,B7="SINAPI-SP",VLOOKUP(C7,'BASE SINAPI'!A5:D9004,4,FALSE),B7="CDHU/CPOS",VLOOKUP(C7,'CDHU-CPOS'!$A$1:$F$4107,6,FALSE))</f>
        <v>235.73</v>
      </c>
      <c r="I7" s="79">
        <f>ROUND((H7*(1+$J$2)),2)</f>
        <v>287.52</v>
      </c>
      <c r="J7" s="79">
        <f>ROUND((G7*I7),2)</f>
        <v>5750.4</v>
      </c>
      <c r="L7" s="2" t="s">
        <v>3479</v>
      </c>
    </row>
    <row r="8" spans="1:12" ht="12.75" x14ac:dyDescent="0.25">
      <c r="A8" s="76">
        <v>2</v>
      </c>
      <c r="B8" s="76" t="s">
        <v>3478</v>
      </c>
      <c r="C8" s="76" t="s">
        <v>10336</v>
      </c>
      <c r="D8" s="77" t="str">
        <f>_xlfn.IFS(C8="","",B8="SINAPI-SP",VLOOKUP(C8,'BASE SINAPI'!$A$1:$D$7191,2,FALSE),B8="CDHU/CPOS",VLOOKUP(C8,'CDHU-CPOS'!$A$1:$F$4107,2,FALSE),B8="FDE",VLOOKUP(C8,#REF!,2,FALSE))</f>
        <v>Demolição manual de concreto armado</v>
      </c>
      <c r="E8" s="76" t="str">
        <f>_xlfn.IFS(C8="","",B8="SINAPI-SP",VLOOKUP(C8,'BASE SINAPI'!$A$1:$D$7191,3,FALSE),B8="CDHU/CPOS",VLOOKUP(C8,'CDHU-CPOS'!$A$1:$F$4107,3,FALSE))</f>
        <v>M3</v>
      </c>
      <c r="F8" s="78">
        <v>1</v>
      </c>
      <c r="G8" s="78">
        <v>15</v>
      </c>
      <c r="H8" s="79" cm="1">
        <f t="array" ref="H8">_xlfn.IFS(C8="",0,B8="SINAPI-SP",VLOOKUP(C8,'BASE SINAPI'!A6:D9005,4,FALSE),B8="CDHU/CPOS",VLOOKUP(C8,'CDHU-CPOS'!$A$1:$F$4107,6,FALSE))</f>
        <v>428.6</v>
      </c>
      <c r="I8" s="79">
        <f t="shared" ref="I8:I71" si="0">ROUND((H8*(1+$J$2)),2)</f>
        <v>522.76</v>
      </c>
      <c r="J8" s="79">
        <f t="shared" ref="J8:J71" si="1">ROUND((G8*I8),2)</f>
        <v>7841.4</v>
      </c>
      <c r="L8" s="2" t="s">
        <v>3478</v>
      </c>
    </row>
    <row r="9" spans="1:12" ht="12.75" x14ac:dyDescent="0.25">
      <c r="A9" s="76">
        <v>3</v>
      </c>
      <c r="B9" s="76" t="s">
        <v>3478</v>
      </c>
      <c r="C9" s="76" t="s">
        <v>10346</v>
      </c>
      <c r="D9" s="77" t="str">
        <f>_xlfn.IFS(C9="","",B9="SINAPI-SP",VLOOKUP(C9,'BASE SINAPI'!$A$1:$D$7191,2,FALSE),B9="CDHU/CPOS",VLOOKUP(C9,'CDHU-CPOS'!$A$1:$F$4107,2,FALSE),B9="FDE",VLOOKUP(C9,#REF!,2,FALSE))</f>
        <v>Demolição manual de alvenaria de fundação/embasamento</v>
      </c>
      <c r="E9" s="76" t="str">
        <f>_xlfn.IFS(C9="","",B9="SINAPI-SP",VLOOKUP(C9,'BASE SINAPI'!$A$1:$D$7191,3,FALSE),B9="CDHU/CPOS",VLOOKUP(C9,'CDHU-CPOS'!$A$1:$F$4107,3,FALSE))</f>
        <v>M3</v>
      </c>
      <c r="F9" s="78">
        <v>1</v>
      </c>
      <c r="G9" s="78">
        <v>5</v>
      </c>
      <c r="H9" s="79" cm="1">
        <f t="array" ref="H9">_xlfn.IFS(C9="",0,B9="SINAPI-SP",VLOOKUP(C9,'BASE SINAPI'!A7:D9006,4,FALSE),B9="CDHU/CPOS",VLOOKUP(C9,'CDHU-CPOS'!$A$1:$F$4107,6,FALSE))</f>
        <v>128.58000000000001</v>
      </c>
      <c r="I9" s="79">
        <f t="shared" si="0"/>
        <v>156.83000000000001</v>
      </c>
      <c r="J9" s="79">
        <f t="shared" si="1"/>
        <v>784.15</v>
      </c>
      <c r="L9" s="2" t="s">
        <v>11795</v>
      </c>
    </row>
    <row r="10" spans="1:12" ht="12.75" x14ac:dyDescent="0.25">
      <c r="A10" s="76">
        <v>4</v>
      </c>
      <c r="B10" s="76" t="s">
        <v>3478</v>
      </c>
      <c r="C10" s="76" t="s">
        <v>10347</v>
      </c>
      <c r="D10" s="77" t="str">
        <f>_xlfn.IFS(C10="","",B10="SINAPI-SP",VLOOKUP(C10,'BASE SINAPI'!$A$1:$D$7191,2,FALSE),B10="CDHU/CPOS",VLOOKUP(C10,'CDHU-CPOS'!$A$1:$F$4107,2,FALSE),B10="FDE",VLOOKUP(C10,#REF!,2,FALSE))</f>
        <v>Demolição manual de alvenaria de elevação ou elemento vazado, incluindo revestimento</v>
      </c>
      <c r="E10" s="76" t="str">
        <f>_xlfn.IFS(C10="","",B10="SINAPI-SP",VLOOKUP(C10,'BASE SINAPI'!$A$1:$D$7191,3,FALSE),B10="CDHU/CPOS",VLOOKUP(C10,'CDHU-CPOS'!$A$1:$F$4107,3,FALSE))</f>
        <v>M3</v>
      </c>
      <c r="F10" s="78">
        <v>1</v>
      </c>
      <c r="G10" s="78">
        <v>40</v>
      </c>
      <c r="H10" s="79" cm="1">
        <f t="array" ref="H10">_xlfn.IFS(C10="",0,B10="SINAPI-SP",VLOOKUP(C10,'BASE SINAPI'!A8:D9007,4,FALSE),B10="CDHU/CPOS",VLOOKUP(C10,'CDHU-CPOS'!$A$1:$F$4107,6,FALSE))</f>
        <v>85.72</v>
      </c>
      <c r="I10" s="79">
        <f t="shared" si="0"/>
        <v>104.55</v>
      </c>
      <c r="J10" s="79">
        <f t="shared" si="1"/>
        <v>4182</v>
      </c>
      <c r="L10" s="2" t="s">
        <v>3481</v>
      </c>
    </row>
    <row r="11" spans="1:12" ht="12.75" x14ac:dyDescent="0.25">
      <c r="A11" s="76">
        <v>5</v>
      </c>
      <c r="B11" s="76" t="s">
        <v>3478</v>
      </c>
      <c r="C11" s="76" t="s">
        <v>10348</v>
      </c>
      <c r="D11" s="77" t="str">
        <f>_xlfn.IFS(C11="","",B11="SINAPI-SP",VLOOKUP(C11,'BASE SINAPI'!$A$1:$D$7191,2,FALSE),B11="CDHU/CPOS",VLOOKUP(C11,'CDHU-CPOS'!$A$1:$F$4107,2,FALSE),B11="FDE",VLOOKUP(C11,#REF!,2,FALSE))</f>
        <v>Apicoamento manual de piso, parede ou teto</v>
      </c>
      <c r="E11" s="76" t="str">
        <f>_xlfn.IFS(C11="","",B11="SINAPI-SP",VLOOKUP(C11,'BASE SINAPI'!$A$1:$D$7191,3,FALSE),B11="CDHU/CPOS",VLOOKUP(C11,'CDHU-CPOS'!$A$1:$F$4107,3,FALSE))</f>
        <v>M2</v>
      </c>
      <c r="F11" s="78">
        <v>1</v>
      </c>
      <c r="G11" s="78">
        <v>250</v>
      </c>
      <c r="H11" s="79" cm="1">
        <f t="array" ref="H11">_xlfn.IFS(C11="",0,B11="SINAPI-SP",VLOOKUP(C11,'BASE SINAPI'!A9:D9008,4,FALSE),B11="CDHU/CPOS",VLOOKUP(C11,'CDHU-CPOS'!$A$1:$F$4107,6,FALSE))</f>
        <v>3.21</v>
      </c>
      <c r="I11" s="79">
        <f t="shared" si="0"/>
        <v>3.92</v>
      </c>
      <c r="J11" s="79">
        <f t="shared" si="1"/>
        <v>980</v>
      </c>
      <c r="L11" s="2" t="s">
        <v>11640</v>
      </c>
    </row>
    <row r="12" spans="1:12" ht="12.75" x14ac:dyDescent="0.25">
      <c r="A12" s="76">
        <v>6</v>
      </c>
      <c r="B12" s="76" t="s">
        <v>3478</v>
      </c>
      <c r="C12" s="76" t="s">
        <v>10349</v>
      </c>
      <c r="D12" s="77" t="str">
        <f>_xlfn.IFS(C12="","",B12="SINAPI-SP",VLOOKUP(C12,'BASE SINAPI'!$A$1:$D$7191,2,FALSE),B12="CDHU/CPOS",VLOOKUP(C12,'CDHU-CPOS'!$A$1:$F$4107,2,FALSE),B12="FDE",VLOOKUP(C12,#REF!,2,FALSE))</f>
        <v>Demolição manual de revestimento em massa de parede ou teto</v>
      </c>
      <c r="E12" s="76" t="str">
        <f>_xlfn.IFS(C12="","",B12="SINAPI-SP",VLOOKUP(C12,'BASE SINAPI'!$A$1:$D$7191,3,FALSE),B12="CDHU/CPOS",VLOOKUP(C12,'CDHU-CPOS'!$A$1:$F$4107,3,FALSE))</f>
        <v>M2</v>
      </c>
      <c r="F12" s="78">
        <v>1</v>
      </c>
      <c r="G12" s="78">
        <v>350</v>
      </c>
      <c r="H12" s="79" cm="1">
        <f t="array" ref="H12">_xlfn.IFS(C12="",0,B12="SINAPI-SP",VLOOKUP(C12,'BASE SINAPI'!A10:D9009,4,FALSE),B12="CDHU/CPOS",VLOOKUP(C12,'CDHU-CPOS'!$A$1:$F$4107,6,FALSE))</f>
        <v>6.43</v>
      </c>
      <c r="I12" s="79">
        <f t="shared" si="0"/>
        <v>7.84</v>
      </c>
      <c r="J12" s="79">
        <f t="shared" si="1"/>
        <v>2744</v>
      </c>
    </row>
    <row r="13" spans="1:12" ht="12.75" x14ac:dyDescent="0.25">
      <c r="A13" s="76">
        <v>7</v>
      </c>
      <c r="B13" s="76" t="s">
        <v>3478</v>
      </c>
      <c r="C13" s="76" t="s">
        <v>10350</v>
      </c>
      <c r="D13" s="77" t="str">
        <f>_xlfn.IFS(C13="","",B13="SINAPI-SP",VLOOKUP(C13,'BASE SINAPI'!$A$1:$D$7191,2,FALSE),B13="CDHU/CPOS",VLOOKUP(C13,'CDHU-CPOS'!$A$1:$F$4107,2,FALSE),B13="FDE",VLOOKUP(C13,#REF!,2,FALSE))</f>
        <v>Demolição manual de revestimento em massa de piso</v>
      </c>
      <c r="E13" s="76" t="str">
        <f>_xlfn.IFS(C13="","",B13="SINAPI-SP",VLOOKUP(C13,'BASE SINAPI'!$A$1:$D$7191,3,FALSE),B13="CDHU/CPOS",VLOOKUP(C13,'CDHU-CPOS'!$A$1:$F$4107,3,FALSE))</f>
        <v>M2</v>
      </c>
      <c r="F13" s="78">
        <v>1</v>
      </c>
      <c r="G13" s="78">
        <v>500</v>
      </c>
      <c r="H13" s="79" cm="1">
        <f t="array" ref="H13">_xlfn.IFS(C13="",0,B13="SINAPI-SP",VLOOKUP(C13,'BASE SINAPI'!A11:D9010,4,FALSE),B13="CDHU/CPOS",VLOOKUP(C13,'CDHU-CPOS'!$A$1:$F$4107,6,FALSE))</f>
        <v>10.72</v>
      </c>
      <c r="I13" s="79">
        <f t="shared" si="0"/>
        <v>13.08</v>
      </c>
      <c r="J13" s="79">
        <f t="shared" si="1"/>
        <v>6540</v>
      </c>
    </row>
    <row r="14" spans="1:12" ht="12.75" x14ac:dyDescent="0.25">
      <c r="A14" s="76">
        <v>8</v>
      </c>
      <c r="B14" s="76" t="s">
        <v>3478</v>
      </c>
      <c r="C14" s="76" t="s">
        <v>10351</v>
      </c>
      <c r="D14" s="77" t="str">
        <f>_xlfn.IFS(C14="","",B14="SINAPI-SP",VLOOKUP(C14,'BASE SINAPI'!$A$1:$D$7191,2,FALSE),B14="CDHU/CPOS",VLOOKUP(C14,'CDHU-CPOS'!$A$1:$F$4107,2,FALSE),B14="FDE",VLOOKUP(C14,#REF!,2,FALSE))</f>
        <v>Demolição manual de revestimento cerâmico, incluindo a base</v>
      </c>
      <c r="E14" s="76" t="str">
        <f>_xlfn.IFS(C14="","",B14="SINAPI-SP",VLOOKUP(C14,'BASE SINAPI'!$A$1:$D$7191,3,FALSE),B14="CDHU/CPOS",VLOOKUP(C14,'CDHU-CPOS'!$A$1:$F$4107,3,FALSE))</f>
        <v>M2</v>
      </c>
      <c r="F14" s="78">
        <v>1</v>
      </c>
      <c r="G14" s="78">
        <v>750</v>
      </c>
      <c r="H14" s="79" cm="1">
        <f t="array" ref="H14">_xlfn.IFS(C14="",0,B14="SINAPI-SP",VLOOKUP(C14,'BASE SINAPI'!A12:D9011,4,FALSE),B14="CDHU/CPOS",VLOOKUP(C14,'CDHU-CPOS'!$A$1:$F$4107,6,FALSE))</f>
        <v>12.86</v>
      </c>
      <c r="I14" s="79">
        <f t="shared" si="0"/>
        <v>15.69</v>
      </c>
      <c r="J14" s="79">
        <f t="shared" si="1"/>
        <v>11767.5</v>
      </c>
    </row>
    <row r="15" spans="1:12" ht="12.75" x14ac:dyDescent="0.25">
      <c r="A15" s="76">
        <v>9</v>
      </c>
      <c r="B15" s="76" t="s">
        <v>3478</v>
      </c>
      <c r="C15" s="76" t="s">
        <v>10363</v>
      </c>
      <c r="D15" s="77" t="str">
        <f>_xlfn.IFS(C15="","",B15="SINAPI-SP",VLOOKUP(C15,'BASE SINAPI'!$A$1:$D$7191,2,FALSE),B15="CDHU/CPOS",VLOOKUP(C15,'CDHU-CPOS'!$A$1:$F$4107,2,FALSE),B15="FDE",VLOOKUP(C15,#REF!,2,FALSE))</f>
        <v>Demolição manual de forro qualquer, inclusive sistema de fixação/tarugamento</v>
      </c>
      <c r="E15" s="76" t="str">
        <f>_xlfn.IFS(C15="","",B15="SINAPI-SP",VLOOKUP(C15,'BASE SINAPI'!$A$1:$D$7191,3,FALSE),B15="CDHU/CPOS",VLOOKUP(C15,'CDHU-CPOS'!$A$1:$F$4107,3,FALSE))</f>
        <v>M2</v>
      </c>
      <c r="F15" s="78">
        <v>1</v>
      </c>
      <c r="G15" s="78">
        <v>900</v>
      </c>
      <c r="H15" s="79" cm="1">
        <f t="array" ref="H15">_xlfn.IFS(C15="",0,B15="SINAPI-SP",VLOOKUP(C15,'BASE SINAPI'!A13:D9012,4,FALSE),B15="CDHU/CPOS",VLOOKUP(C15,'CDHU-CPOS'!$A$1:$F$4107,6,FALSE))</f>
        <v>6.43</v>
      </c>
      <c r="I15" s="79">
        <f t="shared" si="0"/>
        <v>7.84</v>
      </c>
      <c r="J15" s="79">
        <f t="shared" si="1"/>
        <v>7056</v>
      </c>
    </row>
    <row r="16" spans="1:12" ht="12.75" x14ac:dyDescent="0.25">
      <c r="A16" s="76">
        <v>10</v>
      </c>
      <c r="B16" s="76" t="s">
        <v>3478</v>
      </c>
      <c r="C16" s="76" t="s">
        <v>10365</v>
      </c>
      <c r="D16" s="77" t="str">
        <f>_xlfn.IFS(C16="","",B16="SINAPI-SP",VLOOKUP(C16,'BASE SINAPI'!$A$1:$D$7191,2,FALSE),B16="CDHU/CPOS",VLOOKUP(C16,'CDHU-CPOS'!$A$1:$F$4107,2,FALSE),B16="FDE",VLOOKUP(C16,#REF!,2,FALSE))</f>
        <v>Demolição manual de painéis divisórias, inclusive montantes metálicos</v>
      </c>
      <c r="E16" s="76" t="str">
        <f>_xlfn.IFS(C16="","",B16="SINAPI-SP",VLOOKUP(C16,'BASE SINAPI'!$A$1:$D$7191,3,FALSE),B16="CDHU/CPOS",VLOOKUP(C16,'CDHU-CPOS'!$A$1:$F$4107,3,FALSE))</f>
        <v>M2</v>
      </c>
      <c r="F16" s="78">
        <v>1</v>
      </c>
      <c r="G16" s="78">
        <v>600</v>
      </c>
      <c r="H16" s="79" cm="1">
        <f t="array" ref="H16">_xlfn.IFS(C16="",0,B16="SINAPI-SP",VLOOKUP(C16,'BASE SINAPI'!A14:D9013,4,FALSE),B16="CDHU/CPOS",VLOOKUP(C16,'CDHU-CPOS'!$A$1:$F$4107,6,FALSE))</f>
        <v>7.07</v>
      </c>
      <c r="I16" s="79">
        <f t="shared" si="0"/>
        <v>8.6199999999999992</v>
      </c>
      <c r="J16" s="79">
        <f t="shared" si="1"/>
        <v>5172</v>
      </c>
    </row>
    <row r="17" spans="1:10" ht="12.75" x14ac:dyDescent="0.25">
      <c r="A17" s="76">
        <v>11</v>
      </c>
      <c r="B17" s="76" t="s">
        <v>3478</v>
      </c>
      <c r="C17" s="76" t="s">
        <v>10379</v>
      </c>
      <c r="D17" s="77" t="str">
        <f>_xlfn.IFS(C17="","",B17="SINAPI-SP",VLOOKUP(C17,'BASE SINAPI'!$A$1:$D$7191,2,FALSE),B17="CDHU/CPOS",VLOOKUP(C17,'CDHU-CPOS'!$A$1:$F$4107,2,FALSE),B17="FDE",VLOOKUP(C17,#REF!,2,FALSE))</f>
        <v>Retirada de divisória em placa de concreto, granito, granilite ou mármore</v>
      </c>
      <c r="E17" s="76" t="str">
        <f>_xlfn.IFS(C17="","",B17="SINAPI-SP",VLOOKUP(C17,'BASE SINAPI'!$A$1:$D$7191,3,FALSE),B17="CDHU/CPOS",VLOOKUP(C17,'CDHU-CPOS'!$A$1:$F$4107,3,FALSE))</f>
        <v>M2</v>
      </c>
      <c r="F17" s="78">
        <v>1</v>
      </c>
      <c r="G17" s="78">
        <v>25</v>
      </c>
      <c r="H17" s="79" cm="1">
        <f t="array" ref="H17">_xlfn.IFS(C17="",0,B17="SINAPI-SP",VLOOKUP(C17,'BASE SINAPI'!A15:D9014,4,FALSE),B17="CDHU/CPOS",VLOOKUP(C17,'CDHU-CPOS'!$A$1:$F$4107,6,FALSE))</f>
        <v>20.87</v>
      </c>
      <c r="I17" s="79">
        <f t="shared" si="0"/>
        <v>25.46</v>
      </c>
      <c r="J17" s="79">
        <f t="shared" si="1"/>
        <v>636.5</v>
      </c>
    </row>
    <row r="18" spans="1:10" ht="12.75" x14ac:dyDescent="0.25">
      <c r="A18" s="76">
        <v>12</v>
      </c>
      <c r="B18" s="76" t="s">
        <v>3478</v>
      </c>
      <c r="C18" s="76" t="s">
        <v>10386</v>
      </c>
      <c r="D18" s="77" t="str">
        <f>_xlfn.IFS(C18="","",B18="SINAPI-SP",VLOOKUP(C18,'BASE SINAPI'!$A$1:$D$7191,2,FALSE),B18="CDHU/CPOS",VLOOKUP(C18,'CDHU-CPOS'!$A$1:$F$4107,2,FALSE),B18="FDE",VLOOKUP(C18,#REF!,2,FALSE))</f>
        <v>Retirada de estrutura em madeira tesoura - telhas perfil qualquer</v>
      </c>
      <c r="E18" s="76" t="str">
        <f>_xlfn.IFS(C18="","",B18="SINAPI-SP",VLOOKUP(C18,'BASE SINAPI'!$A$1:$D$7191,3,FALSE),B18="CDHU/CPOS",VLOOKUP(C18,'CDHU-CPOS'!$A$1:$F$4107,3,FALSE))</f>
        <v>M2</v>
      </c>
      <c r="F18" s="78">
        <v>1</v>
      </c>
      <c r="G18" s="78">
        <v>200</v>
      </c>
      <c r="H18" s="79" cm="1">
        <f t="array" ref="H18">_xlfn.IFS(C18="",0,B18="SINAPI-SP",VLOOKUP(C18,'BASE SINAPI'!A16:D9015,4,FALSE),B18="CDHU/CPOS",VLOOKUP(C18,'CDHU-CPOS'!$A$1:$F$4107,6,FALSE))</f>
        <v>21.38</v>
      </c>
      <c r="I18" s="79">
        <f t="shared" si="0"/>
        <v>26.08</v>
      </c>
      <c r="J18" s="79">
        <f t="shared" si="1"/>
        <v>5216</v>
      </c>
    </row>
    <row r="19" spans="1:10" ht="12.75" x14ac:dyDescent="0.25">
      <c r="A19" s="76">
        <v>13</v>
      </c>
      <c r="B19" s="76" t="s">
        <v>3478</v>
      </c>
      <c r="C19" s="76" t="s">
        <v>10388</v>
      </c>
      <c r="D19" s="77" t="str">
        <f>_xlfn.IFS(C19="","",B19="SINAPI-SP",VLOOKUP(C19,'BASE SINAPI'!$A$1:$D$7191,2,FALSE),B19="CDHU/CPOS",VLOOKUP(C19,'CDHU-CPOS'!$A$1:$F$4107,2,FALSE),B19="FDE",VLOOKUP(C19,#REF!,2,FALSE))</f>
        <v>Retirada de estrutura em madeira pontaletada - telhas perfil qualquer</v>
      </c>
      <c r="E19" s="76" t="str">
        <f>_xlfn.IFS(C19="","",B19="SINAPI-SP",VLOOKUP(C19,'BASE SINAPI'!$A$1:$D$7191,3,FALSE),B19="CDHU/CPOS",VLOOKUP(C19,'CDHU-CPOS'!$A$1:$F$4107,3,FALSE))</f>
        <v>M2</v>
      </c>
      <c r="F19" s="78">
        <v>1</v>
      </c>
      <c r="G19" s="78">
        <v>150</v>
      </c>
      <c r="H19" s="79" cm="1">
        <f t="array" ref="H19">_xlfn.IFS(C19="",0,B19="SINAPI-SP",VLOOKUP(C19,'BASE SINAPI'!A17:D9016,4,FALSE),B19="CDHU/CPOS",VLOOKUP(C19,'CDHU-CPOS'!$A$1:$F$4107,6,FALSE))</f>
        <v>14.26</v>
      </c>
      <c r="I19" s="79">
        <f t="shared" si="0"/>
        <v>17.39</v>
      </c>
      <c r="J19" s="79">
        <f t="shared" si="1"/>
        <v>2608.5</v>
      </c>
    </row>
    <row r="20" spans="1:10" ht="12.75" x14ac:dyDescent="0.25">
      <c r="A20" s="76">
        <v>14</v>
      </c>
      <c r="B20" s="76" t="s">
        <v>3478</v>
      </c>
      <c r="C20" s="76" t="s">
        <v>10389</v>
      </c>
      <c r="D20" s="77" t="str">
        <f>_xlfn.IFS(C20="","",B20="SINAPI-SP",VLOOKUP(C20,'BASE SINAPI'!$A$1:$D$7191,2,FALSE),B20="CDHU/CPOS",VLOOKUP(C20,'CDHU-CPOS'!$A$1:$F$4107,2,FALSE),B20="FDE",VLOOKUP(C20,#REF!,2,FALSE))</f>
        <v>Retirada de estrutura metálica</v>
      </c>
      <c r="E20" s="76" t="str">
        <f>_xlfn.IFS(C20="","",B20="SINAPI-SP",VLOOKUP(C20,'BASE SINAPI'!$A$1:$D$7191,3,FALSE),B20="CDHU/CPOS",VLOOKUP(C20,'CDHU-CPOS'!$A$1:$F$4107,3,FALSE))</f>
        <v>KG</v>
      </c>
      <c r="F20" s="78">
        <v>1</v>
      </c>
      <c r="G20" s="78">
        <v>3000</v>
      </c>
      <c r="H20" s="79" cm="1">
        <f t="array" ref="H20">_xlfn.IFS(C20="",0,B20="SINAPI-SP",VLOOKUP(C20,'BASE SINAPI'!A18:D9017,4,FALSE),B20="CDHU/CPOS",VLOOKUP(C20,'CDHU-CPOS'!$A$1:$F$4107,6,FALSE))</f>
        <v>2.31</v>
      </c>
      <c r="I20" s="79">
        <f t="shared" si="0"/>
        <v>2.82</v>
      </c>
      <c r="J20" s="79">
        <f t="shared" si="1"/>
        <v>8460</v>
      </c>
    </row>
    <row r="21" spans="1:10" ht="12.75" x14ac:dyDescent="0.25">
      <c r="A21" s="76">
        <v>15</v>
      </c>
      <c r="B21" s="76" t="s">
        <v>3478</v>
      </c>
      <c r="C21" s="76" t="s">
        <v>10390</v>
      </c>
      <c r="D21" s="77" t="str">
        <f>_xlfn.IFS(C21="","",B21="SINAPI-SP",VLOOKUP(C21,'BASE SINAPI'!$A$1:$D$7191,2,FALSE),B21="CDHU/CPOS",VLOOKUP(C21,'CDHU-CPOS'!$A$1:$F$4107,2,FALSE),B21="FDE",VLOOKUP(C21,#REF!,2,FALSE))</f>
        <v>Retirada de telhamento em barro</v>
      </c>
      <c r="E21" s="76" t="str">
        <f>_xlfn.IFS(C21="","",B21="SINAPI-SP",VLOOKUP(C21,'BASE SINAPI'!$A$1:$D$7191,3,FALSE),B21="CDHU/CPOS",VLOOKUP(C21,'CDHU-CPOS'!$A$1:$F$4107,3,FALSE))</f>
        <v>M2</v>
      </c>
      <c r="F21" s="78">
        <v>1</v>
      </c>
      <c r="G21" s="78">
        <v>800</v>
      </c>
      <c r="H21" s="79" cm="1">
        <f t="array" ref="H21">_xlfn.IFS(C21="",0,B21="SINAPI-SP",VLOOKUP(C21,'BASE SINAPI'!A19:D9018,4,FALSE),B21="CDHU/CPOS",VLOOKUP(C21,'CDHU-CPOS'!$A$1:$F$4107,6,FALSE))</f>
        <v>17.14</v>
      </c>
      <c r="I21" s="79">
        <f t="shared" si="0"/>
        <v>20.91</v>
      </c>
      <c r="J21" s="79">
        <f t="shared" si="1"/>
        <v>16728</v>
      </c>
    </row>
    <row r="22" spans="1:10" ht="12.75" x14ac:dyDescent="0.25">
      <c r="A22" s="76">
        <v>16</v>
      </c>
      <c r="B22" s="76" t="s">
        <v>3478</v>
      </c>
      <c r="C22" s="76" t="s">
        <v>10391</v>
      </c>
      <c r="D22" s="77" t="str">
        <f>_xlfn.IFS(C22="","",B22="SINAPI-SP",VLOOKUP(C22,'BASE SINAPI'!$A$1:$D$7191,2,FALSE),B22="CDHU/CPOS",VLOOKUP(C22,'CDHU-CPOS'!$A$1:$F$4107,2,FALSE),B22="FDE",VLOOKUP(C22,#REF!,2,FALSE))</f>
        <v>Retirada de telhamento perfil e material qualquer, exceto barro</v>
      </c>
      <c r="E22" s="76" t="str">
        <f>_xlfn.IFS(C22="","",B22="SINAPI-SP",VLOOKUP(C22,'BASE SINAPI'!$A$1:$D$7191,3,FALSE),B22="CDHU/CPOS",VLOOKUP(C22,'CDHU-CPOS'!$A$1:$F$4107,3,FALSE))</f>
        <v>M2</v>
      </c>
      <c r="F22" s="78">
        <v>1</v>
      </c>
      <c r="G22" s="78">
        <v>625</v>
      </c>
      <c r="H22" s="79" cm="1">
        <f t="array" ref="H22">_xlfn.IFS(C22="",0,B22="SINAPI-SP",VLOOKUP(C22,'BASE SINAPI'!A20:D9019,4,FALSE),B22="CDHU/CPOS",VLOOKUP(C22,'CDHU-CPOS'!$A$1:$F$4107,6,FALSE))</f>
        <v>8.57</v>
      </c>
      <c r="I22" s="79">
        <f t="shared" si="0"/>
        <v>10.45</v>
      </c>
      <c r="J22" s="79">
        <f t="shared" si="1"/>
        <v>6531.25</v>
      </c>
    </row>
    <row r="23" spans="1:10" ht="12.75" x14ac:dyDescent="0.25">
      <c r="A23" s="76">
        <v>17</v>
      </c>
      <c r="B23" s="76" t="s">
        <v>3478</v>
      </c>
      <c r="C23" s="76" t="s">
        <v>10392</v>
      </c>
      <c r="D23" s="77" t="str">
        <f>_xlfn.IFS(C23="","",B23="SINAPI-SP",VLOOKUP(C23,'BASE SINAPI'!$A$1:$D$7191,2,FALSE),B23="CDHU/CPOS",VLOOKUP(C23,'CDHU-CPOS'!$A$1:$F$4107,2,FALSE),B23="FDE",VLOOKUP(C23,#REF!,2,FALSE))</f>
        <v>Retirada de cumeeira ou espigão em barro</v>
      </c>
      <c r="E23" s="76" t="str">
        <f>_xlfn.IFS(C23="","",B23="SINAPI-SP",VLOOKUP(C23,'BASE SINAPI'!$A$1:$D$7191,3,FALSE),B23="CDHU/CPOS",VLOOKUP(C23,'CDHU-CPOS'!$A$1:$F$4107,3,FALSE))</f>
        <v>M</v>
      </c>
      <c r="F23" s="78">
        <v>1</v>
      </c>
      <c r="G23" s="78">
        <v>50</v>
      </c>
      <c r="H23" s="79" cm="1">
        <f t="array" ref="H23">_xlfn.IFS(C23="",0,B23="SINAPI-SP",VLOOKUP(C23,'BASE SINAPI'!A21:D9020,4,FALSE),B23="CDHU/CPOS",VLOOKUP(C23,'CDHU-CPOS'!$A$1:$F$4107,6,FALSE))</f>
        <v>6.43</v>
      </c>
      <c r="I23" s="79">
        <f t="shared" si="0"/>
        <v>7.84</v>
      </c>
      <c r="J23" s="79">
        <f t="shared" si="1"/>
        <v>392</v>
      </c>
    </row>
    <row r="24" spans="1:10" ht="12.75" x14ac:dyDescent="0.25">
      <c r="A24" s="76">
        <v>18</v>
      </c>
      <c r="B24" s="76" t="s">
        <v>3478</v>
      </c>
      <c r="C24" s="76" t="s">
        <v>10393</v>
      </c>
      <c r="D24" s="77" t="str">
        <f>_xlfn.IFS(C24="","",B24="SINAPI-SP",VLOOKUP(C24,'BASE SINAPI'!$A$1:$D$7191,2,FALSE),B24="CDHU/CPOS",VLOOKUP(C24,'CDHU-CPOS'!$A$1:$F$4107,2,FALSE),B24="FDE",VLOOKUP(C24,#REF!,2,FALSE))</f>
        <v>Retirada de cumeeira, espigão ou rufo perfil qualquer</v>
      </c>
      <c r="E24" s="76" t="str">
        <f>_xlfn.IFS(C24="","",B24="SINAPI-SP",VLOOKUP(C24,'BASE SINAPI'!$A$1:$D$7191,3,FALSE),B24="CDHU/CPOS",VLOOKUP(C24,'CDHU-CPOS'!$A$1:$F$4107,3,FALSE))</f>
        <v>M</v>
      </c>
      <c r="F24" s="78">
        <v>1</v>
      </c>
      <c r="G24" s="78">
        <v>150</v>
      </c>
      <c r="H24" s="79" cm="1">
        <f t="array" ref="H24">_xlfn.IFS(C24="",0,B24="SINAPI-SP",VLOOKUP(C24,'BASE SINAPI'!A22:D9021,4,FALSE),B24="CDHU/CPOS",VLOOKUP(C24,'CDHU-CPOS'!$A$1:$F$4107,6,FALSE))</f>
        <v>10.72</v>
      </c>
      <c r="I24" s="79">
        <f t="shared" si="0"/>
        <v>13.08</v>
      </c>
      <c r="J24" s="79">
        <f t="shared" si="1"/>
        <v>1962</v>
      </c>
    </row>
    <row r="25" spans="1:10" ht="12.75" x14ac:dyDescent="0.25">
      <c r="A25" s="76">
        <v>19</v>
      </c>
      <c r="B25" s="76" t="s">
        <v>3478</v>
      </c>
      <c r="C25" s="76" t="s">
        <v>10397</v>
      </c>
      <c r="D25" s="77" t="str">
        <f>_xlfn.IFS(C25="","",B25="SINAPI-SP",VLOOKUP(C25,'BASE SINAPI'!$A$1:$D$7191,2,FALSE),B25="CDHU/CPOS",VLOOKUP(C25,'CDHU-CPOS'!$A$1:$F$4107,2,FALSE),B25="FDE",VLOOKUP(C25,#REF!,2,FALSE))</f>
        <v>Retirada de soleira ou peitoril em pedra, granito ou mármore</v>
      </c>
      <c r="E25" s="76" t="str">
        <f>_xlfn.IFS(C25="","",B25="SINAPI-SP",VLOOKUP(C25,'BASE SINAPI'!$A$1:$D$7191,3,FALSE),B25="CDHU/CPOS",VLOOKUP(C25,'CDHU-CPOS'!$A$1:$F$4107,3,FALSE))</f>
        <v>M</v>
      </c>
      <c r="F25" s="78">
        <v>1</v>
      </c>
      <c r="G25" s="78">
        <v>150</v>
      </c>
      <c r="H25" s="79" cm="1">
        <f t="array" ref="H25">_xlfn.IFS(C25="",0,B25="SINAPI-SP",VLOOKUP(C25,'BASE SINAPI'!A23:D9022,4,FALSE),B25="CDHU/CPOS",VLOOKUP(C25,'CDHU-CPOS'!$A$1:$F$4107,6,FALSE))</f>
        <v>19.29</v>
      </c>
      <c r="I25" s="79">
        <f t="shared" si="0"/>
        <v>23.53</v>
      </c>
      <c r="J25" s="79">
        <f t="shared" si="1"/>
        <v>3529.5</v>
      </c>
    </row>
    <row r="26" spans="1:10" ht="12.75" x14ac:dyDescent="0.25">
      <c r="A26" s="76">
        <v>20</v>
      </c>
      <c r="B26" s="76" t="s">
        <v>3478</v>
      </c>
      <c r="C26" s="76" t="s">
        <v>10401</v>
      </c>
      <c r="D26" s="77" t="str">
        <f>_xlfn.IFS(C26="","",B26="SINAPI-SP",VLOOKUP(C26,'BASE SINAPI'!$A$1:$D$7191,2,FALSE),B26="CDHU/CPOS",VLOOKUP(C26,'CDHU-CPOS'!$A$1:$F$4107,2,FALSE),B26="FDE",VLOOKUP(C26,#REF!,2,FALSE))</f>
        <v>Retirada de piso em tacos de madeira</v>
      </c>
      <c r="E26" s="76" t="str">
        <f>_xlfn.IFS(C26="","",B26="SINAPI-SP",VLOOKUP(C26,'BASE SINAPI'!$A$1:$D$7191,3,FALSE),B26="CDHU/CPOS",VLOOKUP(C26,'CDHU-CPOS'!$A$1:$F$4107,3,FALSE))</f>
        <v>M2</v>
      </c>
      <c r="F26" s="78">
        <v>1</v>
      </c>
      <c r="G26" s="78">
        <v>150</v>
      </c>
      <c r="H26" s="79" cm="1">
        <f t="array" ref="H26">_xlfn.IFS(C26="",0,B26="SINAPI-SP",VLOOKUP(C26,'BASE SINAPI'!A24:D9023,4,FALSE),B26="CDHU/CPOS",VLOOKUP(C26,'CDHU-CPOS'!$A$1:$F$4107,6,FALSE))</f>
        <v>12.86</v>
      </c>
      <c r="I26" s="79">
        <f t="shared" si="0"/>
        <v>15.69</v>
      </c>
      <c r="J26" s="79">
        <f t="shared" si="1"/>
        <v>2353.5</v>
      </c>
    </row>
    <row r="27" spans="1:10" ht="12.75" x14ac:dyDescent="0.25">
      <c r="A27" s="76">
        <v>21</v>
      </c>
      <c r="B27" s="76" t="s">
        <v>3478</v>
      </c>
      <c r="C27" s="76" t="s">
        <v>10407</v>
      </c>
      <c r="D27" s="77" t="str">
        <f>_xlfn.IFS(C27="","",B27="SINAPI-SP",VLOOKUP(C27,'BASE SINAPI'!$A$1:$D$7191,2,FALSE),B27="CDHU/CPOS",VLOOKUP(C27,'CDHU-CPOS'!$A$1:$F$4107,2,FALSE),B27="FDE",VLOOKUP(C27,#REF!,2,FALSE))</f>
        <v>Retirada de piso em material sintético assentado a cola</v>
      </c>
      <c r="E27" s="76" t="str">
        <f>_xlfn.IFS(C27="","",B27="SINAPI-SP",VLOOKUP(C27,'BASE SINAPI'!$A$1:$D$7191,3,FALSE),B27="CDHU/CPOS",VLOOKUP(C27,'CDHU-CPOS'!$A$1:$F$4107,3,FALSE))</f>
        <v>M2</v>
      </c>
      <c r="F27" s="78">
        <v>1</v>
      </c>
      <c r="G27" s="78">
        <v>150</v>
      </c>
      <c r="H27" s="79" cm="1">
        <f t="array" ref="H27">_xlfn.IFS(C27="",0,B27="SINAPI-SP",VLOOKUP(C27,'BASE SINAPI'!A25:D9024,4,FALSE),B27="CDHU/CPOS",VLOOKUP(C27,'CDHU-CPOS'!$A$1:$F$4107,6,FALSE))</f>
        <v>4.75</v>
      </c>
      <c r="I27" s="79">
        <f t="shared" si="0"/>
        <v>5.79</v>
      </c>
      <c r="J27" s="79">
        <f t="shared" si="1"/>
        <v>868.5</v>
      </c>
    </row>
    <row r="28" spans="1:10" ht="12.75" x14ac:dyDescent="0.25">
      <c r="A28" s="76">
        <v>22</v>
      </c>
      <c r="B28" s="76" t="s">
        <v>3478</v>
      </c>
      <c r="C28" s="76" t="s">
        <v>10414</v>
      </c>
      <c r="D28" s="77" t="str">
        <f>_xlfn.IFS(C28="","",B28="SINAPI-SP",VLOOKUP(C28,'BASE SINAPI'!$A$1:$D$7191,2,FALSE),B28="CDHU/CPOS",VLOOKUP(C28,'CDHU-CPOS'!$A$1:$F$4107,2,FALSE),B28="FDE",VLOOKUP(C28,#REF!,2,FALSE))</f>
        <v>Retirada de folha de esquadria em madeira</v>
      </c>
      <c r="E28" s="76" t="str">
        <f>_xlfn.IFS(C28="","",B28="SINAPI-SP",VLOOKUP(C28,'BASE SINAPI'!$A$1:$D$7191,3,FALSE),B28="CDHU/CPOS",VLOOKUP(C28,'CDHU-CPOS'!$A$1:$F$4107,3,FALSE))</f>
        <v>UN</v>
      </c>
      <c r="F28" s="78">
        <v>1</v>
      </c>
      <c r="G28" s="78">
        <v>75</v>
      </c>
      <c r="H28" s="79" cm="1">
        <f t="array" ref="H28">_xlfn.IFS(C28="",0,B28="SINAPI-SP",VLOOKUP(C28,'BASE SINAPI'!A26:D9025,4,FALSE),B28="CDHU/CPOS",VLOOKUP(C28,'CDHU-CPOS'!$A$1:$F$4107,6,FALSE))</f>
        <v>23.77</v>
      </c>
      <c r="I28" s="79">
        <f t="shared" si="0"/>
        <v>28.99</v>
      </c>
      <c r="J28" s="79">
        <f t="shared" si="1"/>
        <v>2174.25</v>
      </c>
    </row>
    <row r="29" spans="1:10" ht="12.75" x14ac:dyDescent="0.25">
      <c r="A29" s="76">
        <v>23</v>
      </c>
      <c r="B29" s="76" t="s">
        <v>3478</v>
      </c>
      <c r="C29" s="76" t="s">
        <v>10415</v>
      </c>
      <c r="D29" s="77" t="str">
        <f>_xlfn.IFS(C29="","",B29="SINAPI-SP",VLOOKUP(C29,'BASE SINAPI'!$A$1:$D$7191,2,FALSE),B29="CDHU/CPOS",VLOOKUP(C29,'CDHU-CPOS'!$A$1:$F$4107,2,FALSE),B29="FDE",VLOOKUP(C29,#REF!,2,FALSE))</f>
        <v>Retirada de guarnição, moldura e peças lineares em madeira, fixadas</v>
      </c>
      <c r="E29" s="76" t="str">
        <f>_xlfn.IFS(C29="","",B29="SINAPI-SP",VLOOKUP(C29,'BASE SINAPI'!$A$1:$D$7191,3,FALSE),B29="CDHU/CPOS",VLOOKUP(C29,'CDHU-CPOS'!$A$1:$F$4107,3,FALSE))</f>
        <v>M</v>
      </c>
      <c r="F29" s="78">
        <v>1</v>
      </c>
      <c r="G29" s="78">
        <v>50</v>
      </c>
      <c r="H29" s="79" cm="1">
        <f t="array" ref="H29">_xlfn.IFS(C29="",0,B29="SINAPI-SP",VLOOKUP(C29,'BASE SINAPI'!A27:D9026,4,FALSE),B29="CDHU/CPOS",VLOOKUP(C29,'CDHU-CPOS'!$A$1:$F$4107,6,FALSE))</f>
        <v>1.83</v>
      </c>
      <c r="I29" s="79">
        <f t="shared" si="0"/>
        <v>2.23</v>
      </c>
      <c r="J29" s="79">
        <f t="shared" si="1"/>
        <v>111.5</v>
      </c>
    </row>
    <row r="30" spans="1:10" ht="12.75" x14ac:dyDescent="0.25">
      <c r="A30" s="76">
        <v>24</v>
      </c>
      <c r="B30" s="76" t="s">
        <v>3478</v>
      </c>
      <c r="C30" s="76" t="s">
        <v>10416</v>
      </c>
      <c r="D30" s="77" t="str">
        <f>_xlfn.IFS(C30="","",B30="SINAPI-SP",VLOOKUP(C30,'BASE SINAPI'!$A$1:$D$7191,2,FALSE),B30="CDHU/CPOS",VLOOKUP(C30,'CDHU-CPOS'!$A$1:$F$4107,2,FALSE),B30="FDE",VLOOKUP(C30,#REF!,2,FALSE))</f>
        <v>Retirada de batente com guarnição e peças lineares em madeira, chumbados</v>
      </c>
      <c r="E30" s="76" t="str">
        <f>_xlfn.IFS(C30="","",B30="SINAPI-SP",VLOOKUP(C30,'BASE SINAPI'!$A$1:$D$7191,3,FALSE),B30="CDHU/CPOS",VLOOKUP(C30,'CDHU-CPOS'!$A$1:$F$4107,3,FALSE))</f>
        <v>M</v>
      </c>
      <c r="F30" s="78">
        <v>1</v>
      </c>
      <c r="G30" s="78">
        <v>300</v>
      </c>
      <c r="H30" s="79" cm="1">
        <f t="array" ref="H30">_xlfn.IFS(C30="",0,B30="SINAPI-SP",VLOOKUP(C30,'BASE SINAPI'!A28:D9027,4,FALSE),B30="CDHU/CPOS",VLOOKUP(C30,'CDHU-CPOS'!$A$1:$F$4107,6,FALSE))</f>
        <v>14.26</v>
      </c>
      <c r="I30" s="79">
        <f t="shared" si="0"/>
        <v>17.39</v>
      </c>
      <c r="J30" s="79">
        <f t="shared" si="1"/>
        <v>5217</v>
      </c>
    </row>
    <row r="31" spans="1:10" ht="12.75" x14ac:dyDescent="0.25">
      <c r="A31" s="76">
        <v>25</v>
      </c>
      <c r="B31" s="76" t="s">
        <v>3478</v>
      </c>
      <c r="C31" s="76" t="s">
        <v>10417</v>
      </c>
      <c r="D31" s="77" t="str">
        <f>_xlfn.IFS(C31="","",B31="SINAPI-SP",VLOOKUP(C31,'BASE SINAPI'!$A$1:$D$7191,2,FALSE),B31="CDHU/CPOS",VLOOKUP(C31,'CDHU-CPOS'!$A$1:$F$4107,2,FALSE),B31="FDE",VLOOKUP(C31,#REF!,2,FALSE))</f>
        <v>Retirada de elemento em madeira e sistema de fixação tipo quadro, lousa, etc.</v>
      </c>
      <c r="E31" s="76" t="str">
        <f>_xlfn.IFS(C31="","",B31="SINAPI-SP",VLOOKUP(C31,'BASE SINAPI'!$A$1:$D$7191,3,FALSE),B31="CDHU/CPOS",VLOOKUP(C31,'CDHU-CPOS'!$A$1:$F$4107,3,FALSE))</f>
        <v>M2</v>
      </c>
      <c r="F31" s="78">
        <v>1</v>
      </c>
      <c r="G31" s="78">
        <v>600</v>
      </c>
      <c r="H31" s="79" cm="1">
        <f t="array" ref="H31">_xlfn.IFS(C31="",0,B31="SINAPI-SP",VLOOKUP(C31,'BASE SINAPI'!A29:D9028,4,FALSE),B31="CDHU/CPOS",VLOOKUP(C31,'CDHU-CPOS'!$A$1:$F$4107,6,FALSE))</f>
        <v>6.43</v>
      </c>
      <c r="I31" s="79">
        <f t="shared" si="0"/>
        <v>7.84</v>
      </c>
      <c r="J31" s="79">
        <f t="shared" si="1"/>
        <v>4704</v>
      </c>
    </row>
    <row r="32" spans="1:10" ht="12.75" x14ac:dyDescent="0.25">
      <c r="A32" s="76">
        <v>26</v>
      </c>
      <c r="B32" s="76" t="s">
        <v>3478</v>
      </c>
      <c r="C32" s="76" t="s">
        <v>10419</v>
      </c>
      <c r="D32" s="77" t="str">
        <f>_xlfn.IFS(C32="","",B32="SINAPI-SP",VLOOKUP(C32,'BASE SINAPI'!$A$1:$D$7191,2,FALSE),B32="CDHU/CPOS",VLOOKUP(C32,'CDHU-CPOS'!$A$1:$F$4107,2,FALSE),B32="FDE",VLOOKUP(C32,#REF!,2,FALSE))</f>
        <v>Retirada de esquadria metálica em geral</v>
      </c>
      <c r="E32" s="76" t="str">
        <f>_xlfn.IFS(C32="","",B32="SINAPI-SP",VLOOKUP(C32,'BASE SINAPI'!$A$1:$D$7191,3,FALSE),B32="CDHU/CPOS",VLOOKUP(C32,'CDHU-CPOS'!$A$1:$F$4107,3,FALSE))</f>
        <v>M2</v>
      </c>
      <c r="F32" s="78">
        <v>1</v>
      </c>
      <c r="G32" s="78">
        <v>150</v>
      </c>
      <c r="H32" s="79" cm="1">
        <f t="array" ref="H32">_xlfn.IFS(C32="",0,B32="SINAPI-SP",VLOOKUP(C32,'BASE SINAPI'!A30:D9029,4,FALSE),B32="CDHU/CPOS",VLOOKUP(C32,'CDHU-CPOS'!$A$1:$F$4107,6,FALSE))</f>
        <v>33.26</v>
      </c>
      <c r="I32" s="79">
        <f t="shared" si="0"/>
        <v>40.57</v>
      </c>
      <c r="J32" s="79">
        <f t="shared" si="1"/>
        <v>6085.5</v>
      </c>
    </row>
    <row r="33" spans="1:10" ht="12.75" x14ac:dyDescent="0.25">
      <c r="A33" s="76">
        <v>27</v>
      </c>
      <c r="B33" s="76" t="s">
        <v>3478</v>
      </c>
      <c r="C33" s="76" t="s">
        <v>10420</v>
      </c>
      <c r="D33" s="77" t="str">
        <f>_xlfn.IFS(C33="","",B33="SINAPI-SP",VLOOKUP(C33,'BASE SINAPI'!$A$1:$D$7191,2,FALSE),B33="CDHU/CPOS",VLOOKUP(C33,'CDHU-CPOS'!$A$1:$F$4107,2,FALSE),B33="FDE",VLOOKUP(C33,#REF!,2,FALSE))</f>
        <v>Retirada de folha de esquadria metálica</v>
      </c>
      <c r="E33" s="76" t="str">
        <f>_xlfn.IFS(C33="","",B33="SINAPI-SP",VLOOKUP(C33,'BASE SINAPI'!$A$1:$D$7191,3,FALSE),B33="CDHU/CPOS",VLOOKUP(C33,'CDHU-CPOS'!$A$1:$F$4107,3,FALSE))</f>
        <v>UN</v>
      </c>
      <c r="F33" s="78">
        <v>1</v>
      </c>
      <c r="G33" s="78">
        <v>40</v>
      </c>
      <c r="H33" s="79" cm="1">
        <f t="array" ref="H33">_xlfn.IFS(C33="",0,B33="SINAPI-SP",VLOOKUP(C33,'BASE SINAPI'!A31:D9030,4,FALSE),B33="CDHU/CPOS",VLOOKUP(C33,'CDHU-CPOS'!$A$1:$F$4107,6,FALSE))</f>
        <v>27.74</v>
      </c>
      <c r="I33" s="79">
        <f t="shared" si="0"/>
        <v>33.83</v>
      </c>
      <c r="J33" s="79">
        <f t="shared" si="1"/>
        <v>1353.2</v>
      </c>
    </row>
    <row r="34" spans="1:10" ht="12.75" x14ac:dyDescent="0.25">
      <c r="A34" s="76">
        <v>28</v>
      </c>
      <c r="B34" s="76" t="s">
        <v>3478</v>
      </c>
      <c r="C34" s="76" t="s">
        <v>10423</v>
      </c>
      <c r="D34" s="77" t="str">
        <f>_xlfn.IFS(C34="","",B34="SINAPI-SP",VLOOKUP(C34,'BASE SINAPI'!$A$1:$D$7191,2,FALSE),B34="CDHU/CPOS",VLOOKUP(C34,'CDHU-CPOS'!$A$1:$F$4107,2,FALSE),B34="FDE",VLOOKUP(C34,#REF!,2,FALSE))</f>
        <v>Retirada de guarda-corpo ou gradil em geral</v>
      </c>
      <c r="E34" s="76" t="str">
        <f>_xlfn.IFS(C34="","",B34="SINAPI-SP",VLOOKUP(C34,'BASE SINAPI'!$A$1:$D$7191,3,FALSE),B34="CDHU/CPOS",VLOOKUP(C34,'CDHU-CPOS'!$A$1:$F$4107,3,FALSE))</f>
        <v>M2</v>
      </c>
      <c r="F34" s="78">
        <v>1</v>
      </c>
      <c r="G34" s="78">
        <v>40</v>
      </c>
      <c r="H34" s="79" cm="1">
        <f t="array" ref="H34">_xlfn.IFS(C34="",0,B34="SINAPI-SP",VLOOKUP(C34,'BASE SINAPI'!A32:D9031,4,FALSE),B34="CDHU/CPOS",VLOOKUP(C34,'CDHU-CPOS'!$A$1:$F$4107,6,FALSE))</f>
        <v>33.26</v>
      </c>
      <c r="I34" s="79">
        <f t="shared" si="0"/>
        <v>40.57</v>
      </c>
      <c r="J34" s="79">
        <f t="shared" si="1"/>
        <v>1622.8</v>
      </c>
    </row>
    <row r="35" spans="1:10" ht="12.75" x14ac:dyDescent="0.25">
      <c r="A35" s="76">
        <v>29</v>
      </c>
      <c r="B35" s="76" t="s">
        <v>3478</v>
      </c>
      <c r="C35" s="76" t="s">
        <v>10425</v>
      </c>
      <c r="D35" s="77" t="str">
        <f>_xlfn.IFS(C35="","",B35="SINAPI-SP",VLOOKUP(C35,'BASE SINAPI'!$A$1:$D$7191,2,FALSE),B35="CDHU/CPOS",VLOOKUP(C35,'CDHU-CPOS'!$A$1:$F$4107,2,FALSE),B35="FDE",VLOOKUP(C35,#REF!,2,FALSE))</f>
        <v>Retirada de poste ou sistema de sustentação para alambrado ou fechamento</v>
      </c>
      <c r="E35" s="76" t="str">
        <f>_xlfn.IFS(C35="","",B35="SINAPI-SP",VLOOKUP(C35,'BASE SINAPI'!$A$1:$D$7191,3,FALSE),B35="CDHU/CPOS",VLOOKUP(C35,'CDHU-CPOS'!$A$1:$F$4107,3,FALSE))</f>
        <v>UN</v>
      </c>
      <c r="F35" s="78">
        <v>1</v>
      </c>
      <c r="G35" s="78">
        <v>5</v>
      </c>
      <c r="H35" s="79" cm="1">
        <f t="array" ref="H35">_xlfn.IFS(C35="",0,B35="SINAPI-SP",VLOOKUP(C35,'BASE SINAPI'!A33:D9032,4,FALSE),B35="CDHU/CPOS",VLOOKUP(C35,'CDHU-CPOS'!$A$1:$F$4107,6,FALSE))</f>
        <v>27.86</v>
      </c>
      <c r="I35" s="79">
        <f t="shared" si="0"/>
        <v>33.979999999999997</v>
      </c>
      <c r="J35" s="79">
        <f t="shared" si="1"/>
        <v>169.9</v>
      </c>
    </row>
    <row r="36" spans="1:10" ht="12.75" x14ac:dyDescent="0.25">
      <c r="A36" s="76">
        <v>30</v>
      </c>
      <c r="B36" s="76" t="s">
        <v>3478</v>
      </c>
      <c r="C36" s="76" t="s">
        <v>10426</v>
      </c>
      <c r="D36" s="77" t="str">
        <f>_xlfn.IFS(C36="","",B36="SINAPI-SP",VLOOKUP(C36,'BASE SINAPI'!$A$1:$D$7191,2,FALSE),B36="CDHU/CPOS",VLOOKUP(C36,'CDHU-CPOS'!$A$1:$F$4107,2,FALSE),B36="FDE",VLOOKUP(C36,#REF!,2,FALSE))</f>
        <v>Retirada de entelamento metálico em geral</v>
      </c>
      <c r="E36" s="76" t="str">
        <f>_xlfn.IFS(C36="","",B36="SINAPI-SP",VLOOKUP(C36,'BASE SINAPI'!$A$1:$D$7191,3,FALSE),B36="CDHU/CPOS",VLOOKUP(C36,'CDHU-CPOS'!$A$1:$F$4107,3,FALSE))</f>
        <v>M2</v>
      </c>
      <c r="F36" s="78">
        <v>1</v>
      </c>
      <c r="G36" s="78">
        <v>750</v>
      </c>
      <c r="H36" s="79" cm="1">
        <f t="array" ref="H36">_xlfn.IFS(C36="",0,B36="SINAPI-SP",VLOOKUP(C36,'BASE SINAPI'!A34:D9033,4,FALSE),B36="CDHU/CPOS",VLOOKUP(C36,'CDHU-CPOS'!$A$1:$F$4107,6,FALSE))</f>
        <v>4.51</v>
      </c>
      <c r="I36" s="79">
        <f t="shared" si="0"/>
        <v>5.5</v>
      </c>
      <c r="J36" s="79">
        <f t="shared" si="1"/>
        <v>4125</v>
      </c>
    </row>
    <row r="37" spans="1:10" ht="12.75" x14ac:dyDescent="0.25">
      <c r="A37" s="76">
        <v>31</v>
      </c>
      <c r="B37" s="76" t="s">
        <v>3478</v>
      </c>
      <c r="C37" s="76" t="s">
        <v>10427</v>
      </c>
      <c r="D37" s="77" t="str">
        <f>_xlfn.IFS(C37="","",B37="SINAPI-SP",VLOOKUP(C37,'BASE SINAPI'!$A$1:$D$7191,2,FALSE),B37="CDHU/CPOS",VLOOKUP(C37,'CDHU-CPOS'!$A$1:$F$4107,2,FALSE),B37="FDE",VLOOKUP(C37,#REF!,2,FALSE))</f>
        <v>Retirada de fechadura ou fecho de embutir</v>
      </c>
      <c r="E37" s="76" t="str">
        <f>_xlfn.IFS(C37="","",B37="SINAPI-SP",VLOOKUP(C37,'BASE SINAPI'!$A$1:$D$7191,3,FALSE),B37="CDHU/CPOS",VLOOKUP(C37,'CDHU-CPOS'!$A$1:$F$4107,3,FALSE))</f>
        <v>UN</v>
      </c>
      <c r="F37" s="78">
        <v>1</v>
      </c>
      <c r="G37" s="78">
        <v>15</v>
      </c>
      <c r="H37" s="79" cm="1">
        <f t="array" ref="H37">_xlfn.IFS(C37="",0,B37="SINAPI-SP",VLOOKUP(C37,'BASE SINAPI'!A35:D9034,4,FALSE),B37="CDHU/CPOS",VLOOKUP(C37,'CDHU-CPOS'!$A$1:$F$4107,6,FALSE))</f>
        <v>13.05</v>
      </c>
      <c r="I37" s="79">
        <f t="shared" si="0"/>
        <v>15.92</v>
      </c>
      <c r="J37" s="79">
        <f t="shared" si="1"/>
        <v>238.8</v>
      </c>
    </row>
    <row r="38" spans="1:10" ht="12.75" x14ac:dyDescent="0.25">
      <c r="A38" s="76">
        <v>32</v>
      </c>
      <c r="B38" s="76" t="s">
        <v>3478</v>
      </c>
      <c r="C38" s="76" t="s">
        <v>10428</v>
      </c>
      <c r="D38" s="77" t="str">
        <f>_xlfn.IFS(C38="","",B38="SINAPI-SP",VLOOKUP(C38,'BASE SINAPI'!$A$1:$D$7191,2,FALSE),B38="CDHU/CPOS",VLOOKUP(C38,'CDHU-CPOS'!$A$1:$F$4107,2,FALSE),B38="FDE",VLOOKUP(C38,#REF!,2,FALSE))</f>
        <v>Retirada de fechadura ou fecho de sobrepor</v>
      </c>
      <c r="E38" s="76" t="str">
        <f>_xlfn.IFS(C38="","",B38="SINAPI-SP",VLOOKUP(C38,'BASE SINAPI'!$A$1:$D$7191,3,FALSE),B38="CDHU/CPOS",VLOOKUP(C38,'CDHU-CPOS'!$A$1:$F$4107,3,FALSE))</f>
        <v>UN</v>
      </c>
      <c r="F38" s="78">
        <v>1</v>
      </c>
      <c r="G38" s="78">
        <v>15</v>
      </c>
      <c r="H38" s="79" cm="1">
        <f t="array" ref="H38">_xlfn.IFS(C38="",0,B38="SINAPI-SP",VLOOKUP(C38,'BASE SINAPI'!A36:D9035,4,FALSE),B38="CDHU/CPOS",VLOOKUP(C38,'CDHU-CPOS'!$A$1:$F$4107,6,FALSE))</f>
        <v>5.22</v>
      </c>
      <c r="I38" s="79">
        <f t="shared" si="0"/>
        <v>6.37</v>
      </c>
      <c r="J38" s="79">
        <f t="shared" si="1"/>
        <v>95.55</v>
      </c>
    </row>
    <row r="39" spans="1:10" ht="12.75" x14ac:dyDescent="0.25">
      <c r="A39" s="76">
        <v>33</v>
      </c>
      <c r="B39" s="76" t="s">
        <v>3478</v>
      </c>
      <c r="C39" s="76" t="s">
        <v>10429</v>
      </c>
      <c r="D39" s="77" t="str">
        <f>_xlfn.IFS(C39="","",B39="SINAPI-SP",VLOOKUP(C39,'BASE SINAPI'!$A$1:$D$7191,2,FALSE),B39="CDHU/CPOS",VLOOKUP(C39,'CDHU-CPOS'!$A$1:$F$4107,2,FALSE),B39="FDE",VLOOKUP(C39,#REF!,2,FALSE))</f>
        <v>Retirada de dobradiça</v>
      </c>
      <c r="E39" s="76" t="str">
        <f>_xlfn.IFS(C39="","",B39="SINAPI-SP",VLOOKUP(C39,'BASE SINAPI'!$A$1:$D$7191,3,FALSE),B39="CDHU/CPOS",VLOOKUP(C39,'CDHU-CPOS'!$A$1:$F$4107,3,FALSE))</f>
        <v>UN</v>
      </c>
      <c r="F39" s="78">
        <v>1</v>
      </c>
      <c r="G39" s="78">
        <v>15</v>
      </c>
      <c r="H39" s="79" cm="1">
        <f t="array" ref="H39">_xlfn.IFS(C39="",0,B39="SINAPI-SP",VLOOKUP(C39,'BASE SINAPI'!A37:D9036,4,FALSE),B39="CDHU/CPOS",VLOOKUP(C39,'CDHU-CPOS'!$A$1:$F$4107,6,FALSE))</f>
        <v>2.61</v>
      </c>
      <c r="I39" s="79">
        <f t="shared" si="0"/>
        <v>3.18</v>
      </c>
      <c r="J39" s="79">
        <f t="shared" si="1"/>
        <v>47.7</v>
      </c>
    </row>
    <row r="40" spans="1:10" ht="12.75" x14ac:dyDescent="0.25">
      <c r="A40" s="76">
        <v>34</v>
      </c>
      <c r="B40" s="76" t="s">
        <v>3478</v>
      </c>
      <c r="C40" s="76" t="s">
        <v>10431</v>
      </c>
      <c r="D40" s="77" t="str">
        <f>_xlfn.IFS(C40="","",B40="SINAPI-SP",VLOOKUP(C40,'BASE SINAPI'!$A$1:$D$7191,2,FALSE),B40="CDHU/CPOS",VLOOKUP(C40,'CDHU-CPOS'!$A$1:$F$4107,2,FALSE),B40="FDE",VLOOKUP(C40,#REF!,2,FALSE))</f>
        <v>Retirada de aparelho sanitário incluindo acessórios</v>
      </c>
      <c r="E40" s="76" t="str">
        <f>_xlfn.IFS(C40="","",B40="SINAPI-SP",VLOOKUP(C40,'BASE SINAPI'!$A$1:$D$7191,3,FALSE),B40="CDHU/CPOS",VLOOKUP(C40,'CDHU-CPOS'!$A$1:$F$4107,3,FALSE))</f>
        <v>UN</v>
      </c>
      <c r="F40" s="78">
        <v>1</v>
      </c>
      <c r="G40" s="78">
        <v>50</v>
      </c>
      <c r="H40" s="79" cm="1">
        <f t="array" ref="H40">_xlfn.IFS(C40="",0,B40="SINAPI-SP",VLOOKUP(C40,'BASE SINAPI'!A38:D9037,4,FALSE),B40="CDHU/CPOS",VLOOKUP(C40,'CDHU-CPOS'!$A$1:$F$4107,6,FALSE))</f>
        <v>46.86</v>
      </c>
      <c r="I40" s="79">
        <f t="shared" si="0"/>
        <v>57.16</v>
      </c>
      <c r="J40" s="79">
        <f t="shared" si="1"/>
        <v>2858</v>
      </c>
    </row>
    <row r="41" spans="1:10" ht="12.75" x14ac:dyDescent="0.25">
      <c r="A41" s="76">
        <v>35</v>
      </c>
      <c r="B41" s="76" t="s">
        <v>3478</v>
      </c>
      <c r="C41" s="76" t="s">
        <v>10432</v>
      </c>
      <c r="D41" s="77" t="str">
        <f>_xlfn.IFS(C41="","",B41="SINAPI-SP",VLOOKUP(C41,'BASE SINAPI'!$A$1:$D$7191,2,FALSE),B41="CDHU/CPOS",VLOOKUP(C41,'CDHU-CPOS'!$A$1:$F$4107,2,FALSE),B41="FDE",VLOOKUP(C41,#REF!,2,FALSE))</f>
        <v>Retirada de bancada incluindo pertences</v>
      </c>
      <c r="E41" s="76" t="str">
        <f>_xlfn.IFS(C41="","",B41="SINAPI-SP",VLOOKUP(C41,'BASE SINAPI'!$A$1:$D$7191,3,FALSE),B41="CDHU/CPOS",VLOOKUP(C41,'CDHU-CPOS'!$A$1:$F$4107,3,FALSE))</f>
        <v>M2</v>
      </c>
      <c r="F41" s="78">
        <v>1</v>
      </c>
      <c r="G41" s="78">
        <v>20</v>
      </c>
      <c r="H41" s="79" cm="1">
        <f t="array" ref="H41">_xlfn.IFS(C41="",0,B41="SINAPI-SP",VLOOKUP(C41,'BASE SINAPI'!A39:D9038,4,FALSE),B41="CDHU/CPOS",VLOOKUP(C41,'CDHU-CPOS'!$A$1:$F$4107,6,FALSE))</f>
        <v>66.53</v>
      </c>
      <c r="I41" s="79">
        <f t="shared" si="0"/>
        <v>81.150000000000006</v>
      </c>
      <c r="J41" s="79">
        <f t="shared" si="1"/>
        <v>1623</v>
      </c>
    </row>
    <row r="42" spans="1:10" ht="12.75" x14ac:dyDescent="0.25">
      <c r="A42" s="76">
        <v>36</v>
      </c>
      <c r="B42" s="76" t="s">
        <v>3478</v>
      </c>
      <c r="C42" s="76" t="s">
        <v>10435</v>
      </c>
      <c r="D42" s="77" t="str">
        <f>_xlfn.IFS(C42="","",B42="SINAPI-SP",VLOOKUP(C42,'BASE SINAPI'!$A$1:$D$7191,2,FALSE),B42="CDHU/CPOS",VLOOKUP(C42,'CDHU-CPOS'!$A$1:$F$4107,2,FALSE),B42="FDE",VLOOKUP(C42,#REF!,2,FALSE))</f>
        <v>Retirada de registro ou válvula embutidos</v>
      </c>
      <c r="E42" s="76" t="str">
        <f>_xlfn.IFS(C42="","",B42="SINAPI-SP",VLOOKUP(C42,'BASE SINAPI'!$A$1:$D$7191,3,FALSE),B42="CDHU/CPOS",VLOOKUP(C42,'CDHU-CPOS'!$A$1:$F$4107,3,FALSE))</f>
        <v>UN</v>
      </c>
      <c r="F42" s="78">
        <v>1</v>
      </c>
      <c r="G42" s="78">
        <v>40</v>
      </c>
      <c r="H42" s="79" cm="1">
        <f t="array" ref="H42">_xlfn.IFS(C42="",0,B42="SINAPI-SP",VLOOKUP(C42,'BASE SINAPI'!A40:D9039,4,FALSE),B42="CDHU/CPOS",VLOOKUP(C42,'CDHU-CPOS'!$A$1:$F$4107,6,FALSE))</f>
        <v>59.91</v>
      </c>
      <c r="I42" s="79">
        <f t="shared" si="0"/>
        <v>73.069999999999993</v>
      </c>
      <c r="J42" s="79">
        <f t="shared" si="1"/>
        <v>2922.8</v>
      </c>
    </row>
    <row r="43" spans="1:10" ht="12.75" x14ac:dyDescent="0.25">
      <c r="A43" s="76">
        <v>37</v>
      </c>
      <c r="B43" s="76" t="s">
        <v>3478</v>
      </c>
      <c r="C43" s="76" t="s">
        <v>10438</v>
      </c>
      <c r="D43" s="77" t="str">
        <f>_xlfn.IFS(C43="","",B43="SINAPI-SP",VLOOKUP(C43,'BASE SINAPI'!$A$1:$D$7191,2,FALSE),B43="CDHU/CPOS",VLOOKUP(C43,'CDHU-CPOS'!$A$1:$F$4107,2,FALSE),B43="FDE",VLOOKUP(C43,#REF!,2,FALSE))</f>
        <v>Retirada de torneira ou chuveiro</v>
      </c>
      <c r="E43" s="76" t="str">
        <f>_xlfn.IFS(C43="","",B43="SINAPI-SP",VLOOKUP(C43,'BASE SINAPI'!$A$1:$D$7191,3,FALSE),B43="CDHU/CPOS",VLOOKUP(C43,'CDHU-CPOS'!$A$1:$F$4107,3,FALSE))</f>
        <v>UN</v>
      </c>
      <c r="F43" s="78">
        <v>1</v>
      </c>
      <c r="G43" s="78">
        <v>20</v>
      </c>
      <c r="H43" s="79" cm="1">
        <f t="array" ref="H43">_xlfn.IFS(C43="",0,B43="SINAPI-SP",VLOOKUP(C43,'BASE SINAPI'!A41:D9040,4,FALSE),B43="CDHU/CPOS",VLOOKUP(C43,'CDHU-CPOS'!$A$1:$F$4107,6,FALSE))</f>
        <v>8.1199999999999992</v>
      </c>
      <c r="I43" s="79">
        <f t="shared" si="0"/>
        <v>9.9</v>
      </c>
      <c r="J43" s="79">
        <f t="shared" si="1"/>
        <v>198</v>
      </c>
    </row>
    <row r="44" spans="1:10" ht="12.75" x14ac:dyDescent="0.25">
      <c r="A44" s="76">
        <v>38</v>
      </c>
      <c r="B44" s="76" t="s">
        <v>3478</v>
      </c>
      <c r="C44" s="76" t="s">
        <v>10439</v>
      </c>
      <c r="D44" s="77" t="str">
        <f>_xlfn.IFS(C44="","",B44="SINAPI-SP",VLOOKUP(C44,'BASE SINAPI'!$A$1:$D$7191,2,FALSE),B44="CDHU/CPOS",VLOOKUP(C44,'CDHU-CPOS'!$A$1:$F$4107,2,FALSE),B44="FDE",VLOOKUP(C44,#REF!,2,FALSE))</f>
        <v>Retirada de sifão ou metais sanitários diversos</v>
      </c>
      <c r="E44" s="76" t="str">
        <f>_xlfn.IFS(C44="","",B44="SINAPI-SP",VLOOKUP(C44,'BASE SINAPI'!$A$1:$D$7191,3,FALSE),B44="CDHU/CPOS",VLOOKUP(C44,'CDHU-CPOS'!$A$1:$F$4107,3,FALSE))</f>
        <v>UN</v>
      </c>
      <c r="F44" s="78">
        <v>1</v>
      </c>
      <c r="G44" s="78">
        <v>20</v>
      </c>
      <c r="H44" s="79" cm="1">
        <f t="array" ref="H44">_xlfn.IFS(C44="",0,B44="SINAPI-SP",VLOOKUP(C44,'BASE SINAPI'!A42:D9041,4,FALSE),B44="CDHU/CPOS",VLOOKUP(C44,'CDHU-CPOS'!$A$1:$F$4107,6,FALSE))</f>
        <v>12.5</v>
      </c>
      <c r="I44" s="79">
        <f t="shared" si="0"/>
        <v>15.25</v>
      </c>
      <c r="J44" s="79">
        <f t="shared" si="1"/>
        <v>305</v>
      </c>
    </row>
    <row r="45" spans="1:10" ht="12.75" x14ac:dyDescent="0.25">
      <c r="A45" s="76">
        <v>39</v>
      </c>
      <c r="B45" s="76" t="s">
        <v>3478</v>
      </c>
      <c r="C45" s="76" t="s">
        <v>10440</v>
      </c>
      <c r="D45" s="77" t="str">
        <f>_xlfn.IFS(C45="","",B45="SINAPI-SP",VLOOKUP(C45,'BASE SINAPI'!$A$1:$D$7191,2,FALSE),B45="CDHU/CPOS",VLOOKUP(C45,'CDHU-CPOS'!$A$1:$F$4107,2,FALSE),B45="FDE",VLOOKUP(C45,#REF!,2,FALSE))</f>
        <v>Retirada de caixa de descarga de sobrepor ou acoplada</v>
      </c>
      <c r="E45" s="76" t="str">
        <f>_xlfn.IFS(C45="","",B45="SINAPI-SP",VLOOKUP(C45,'BASE SINAPI'!$A$1:$D$7191,3,FALSE),B45="CDHU/CPOS",VLOOKUP(C45,'CDHU-CPOS'!$A$1:$F$4107,3,FALSE))</f>
        <v>UN</v>
      </c>
      <c r="F45" s="78">
        <v>1</v>
      </c>
      <c r="G45" s="78">
        <v>20</v>
      </c>
      <c r="H45" s="79" cm="1">
        <f t="array" ref="H45">_xlfn.IFS(C45="",0,B45="SINAPI-SP",VLOOKUP(C45,'BASE SINAPI'!A43:D9042,4,FALSE),B45="CDHU/CPOS",VLOOKUP(C45,'CDHU-CPOS'!$A$1:$F$4107,6,FALSE))</f>
        <v>23.74</v>
      </c>
      <c r="I45" s="79">
        <f t="shared" si="0"/>
        <v>28.96</v>
      </c>
      <c r="J45" s="79">
        <f t="shared" si="1"/>
        <v>579.20000000000005</v>
      </c>
    </row>
    <row r="46" spans="1:10" ht="12.75" x14ac:dyDescent="0.25">
      <c r="A46" s="76">
        <v>40</v>
      </c>
      <c r="B46" s="76" t="s">
        <v>3478</v>
      </c>
      <c r="C46" s="76" t="s">
        <v>10445</v>
      </c>
      <c r="D46" s="77" t="str">
        <f>_xlfn.IFS(C46="","",B46="SINAPI-SP",VLOOKUP(C46,'BASE SINAPI'!$A$1:$D$7191,2,FALSE),B46="CDHU/CPOS",VLOOKUP(C46,'CDHU-CPOS'!$A$1:$F$4107,2,FALSE),B46="FDE",VLOOKUP(C46,#REF!,2,FALSE))</f>
        <v>Retirada de vidro ou espelho com raspagem da massa ou retirada de baguete</v>
      </c>
      <c r="E46" s="76" t="str">
        <f>_xlfn.IFS(C46="","",B46="SINAPI-SP",VLOOKUP(C46,'BASE SINAPI'!$A$1:$D$7191,3,FALSE),B46="CDHU/CPOS",VLOOKUP(C46,'CDHU-CPOS'!$A$1:$F$4107,3,FALSE))</f>
        <v>M2</v>
      </c>
      <c r="F46" s="78">
        <v>1</v>
      </c>
      <c r="G46" s="78">
        <v>150</v>
      </c>
      <c r="H46" s="79" cm="1">
        <f t="array" ref="H46">_xlfn.IFS(C46="",0,B46="SINAPI-SP",VLOOKUP(C46,'BASE SINAPI'!A44:D9043,4,FALSE),B46="CDHU/CPOS",VLOOKUP(C46,'CDHU-CPOS'!$A$1:$F$4107,6,FALSE))</f>
        <v>15.62</v>
      </c>
      <c r="I46" s="79">
        <f t="shared" si="0"/>
        <v>19.05</v>
      </c>
      <c r="J46" s="79">
        <f t="shared" si="1"/>
        <v>2857.5</v>
      </c>
    </row>
    <row r="47" spans="1:10" ht="12.75" x14ac:dyDescent="0.25">
      <c r="A47" s="76">
        <v>41</v>
      </c>
      <c r="B47" s="76" t="s">
        <v>3478</v>
      </c>
      <c r="C47" s="76" t="s">
        <v>10446</v>
      </c>
      <c r="D47" s="77" t="str">
        <f>_xlfn.IFS(C47="","",B47="SINAPI-SP",VLOOKUP(C47,'BASE SINAPI'!$A$1:$D$7191,2,FALSE),B47="CDHU/CPOS",VLOOKUP(C47,'CDHU-CPOS'!$A$1:$F$4107,2,FALSE),B47="FDE",VLOOKUP(C47,#REF!,2,FALSE))</f>
        <v>Retirada de esquadria em vidro</v>
      </c>
      <c r="E47" s="76" t="str">
        <f>_xlfn.IFS(C47="","",B47="SINAPI-SP",VLOOKUP(C47,'BASE SINAPI'!$A$1:$D$7191,3,FALSE),B47="CDHU/CPOS",VLOOKUP(C47,'CDHU-CPOS'!$A$1:$F$4107,3,FALSE))</f>
        <v>M2</v>
      </c>
      <c r="F47" s="78">
        <v>1</v>
      </c>
      <c r="G47" s="78">
        <v>20</v>
      </c>
      <c r="H47" s="79" cm="1">
        <f t="array" ref="H47">_xlfn.IFS(C47="",0,B47="SINAPI-SP",VLOOKUP(C47,'BASE SINAPI'!A45:D9044,4,FALSE),B47="CDHU/CPOS",VLOOKUP(C47,'CDHU-CPOS'!$A$1:$F$4107,6,FALSE))</f>
        <v>47.52</v>
      </c>
      <c r="I47" s="79">
        <f t="shared" si="0"/>
        <v>57.96</v>
      </c>
      <c r="J47" s="79">
        <f t="shared" si="1"/>
        <v>1159.2</v>
      </c>
    </row>
    <row r="48" spans="1:10" ht="24" x14ac:dyDescent="0.25">
      <c r="A48" s="76">
        <v>42</v>
      </c>
      <c r="B48" s="76" t="s">
        <v>3478</v>
      </c>
      <c r="C48" s="76" t="s">
        <v>10544</v>
      </c>
      <c r="D48" s="77" t="str">
        <f>_xlfn.IFS(C48="","",B48="SINAPI-SP",VLOOKUP(C48,'BASE SINAPI'!$A$1:$D$7191,2,FALSE),B48="CDHU/CPOS",VLOOKUP(C48,'CDHU-CPOS'!$A$1:$F$4107,2,FALSE),B48="FDE",VLOOKUP(C48,#REF!,2,FALSE))</f>
        <v>Remoção de entulho de obra com caçamba metálica - material volumoso e misturado por alvenaria, terra, madeira, papel, plástico e metal</v>
      </c>
      <c r="E48" s="76" t="str">
        <f>_xlfn.IFS(C48="","",B48="SINAPI-SP",VLOOKUP(C48,'BASE SINAPI'!$A$1:$D$7191,3,FALSE),B48="CDHU/CPOS",VLOOKUP(C48,'CDHU-CPOS'!$A$1:$F$4107,3,FALSE))</f>
        <v>M3</v>
      </c>
      <c r="F48" s="78">
        <v>1</v>
      </c>
      <c r="G48" s="78">
        <v>50</v>
      </c>
      <c r="H48" s="79" cm="1">
        <f t="array" ref="H48">_xlfn.IFS(C48="",0,B48="SINAPI-SP",VLOOKUP(C48,'BASE SINAPI'!A46:D9045,4,FALSE),B48="CDHU/CPOS",VLOOKUP(C48,'CDHU-CPOS'!$A$1:$F$4107,6,FALSE))</f>
        <v>123.13</v>
      </c>
      <c r="I48" s="79">
        <f t="shared" si="0"/>
        <v>150.18</v>
      </c>
      <c r="J48" s="79">
        <f t="shared" si="1"/>
        <v>7509</v>
      </c>
    </row>
    <row r="49" spans="1:12" ht="12.75" x14ac:dyDescent="0.25">
      <c r="A49" s="76">
        <v>43</v>
      </c>
      <c r="B49" s="76" t="s">
        <v>3478</v>
      </c>
      <c r="C49" s="76" t="s">
        <v>10573</v>
      </c>
      <c r="D49" s="77" t="str">
        <f>_xlfn.IFS(C49="","",B49="SINAPI-SP",VLOOKUP(C49,'BASE SINAPI'!$A$1:$D$7191,2,FALSE),B49="CDHU/CPOS",VLOOKUP(C49,'CDHU-CPOS'!$A$1:$F$4107,2,FALSE),B49="FDE",VLOOKUP(C49,#REF!,2,FALSE))</f>
        <v>Escavação manual em solo de 1ª e 2ª categoria em vala ou cava até 1,5 m</v>
      </c>
      <c r="E49" s="76" t="str">
        <f>_xlfn.IFS(C49="","",B49="SINAPI-SP",VLOOKUP(C49,'BASE SINAPI'!$A$1:$D$7191,3,FALSE),B49="CDHU/CPOS",VLOOKUP(C49,'CDHU-CPOS'!$A$1:$F$4107,3,FALSE))</f>
        <v>M3</v>
      </c>
      <c r="F49" s="78">
        <v>1</v>
      </c>
      <c r="G49" s="78">
        <v>60</v>
      </c>
      <c r="H49" s="79" cm="1">
        <f t="array" ref="H49">_xlfn.IFS(C49="",0,B49="SINAPI-SP",VLOOKUP(C49,'BASE SINAPI'!A47:D9046,4,FALSE),B49="CDHU/CPOS",VLOOKUP(C49,'CDHU-CPOS'!$A$1:$F$4107,6,FALSE))</f>
        <v>64.290000000000006</v>
      </c>
      <c r="I49" s="79">
        <f t="shared" si="0"/>
        <v>78.41</v>
      </c>
      <c r="J49" s="79">
        <f t="shared" si="1"/>
        <v>4704.6000000000004</v>
      </c>
      <c r="L49" s="2" t="s">
        <v>3479</v>
      </c>
    </row>
    <row r="50" spans="1:12" ht="12.75" x14ac:dyDescent="0.25">
      <c r="A50" s="76">
        <v>44</v>
      </c>
      <c r="B50" s="76" t="s">
        <v>3478</v>
      </c>
      <c r="C50" s="76" t="s">
        <v>10575</v>
      </c>
      <c r="D50" s="77" t="str">
        <f>_xlfn.IFS(C50="","",B50="SINAPI-SP",VLOOKUP(C50,'BASE SINAPI'!$A$1:$D$7191,2,FALSE),B50="CDHU/CPOS",VLOOKUP(C50,'CDHU-CPOS'!$A$1:$F$4107,2,FALSE),B50="FDE",VLOOKUP(C50,#REF!,2,FALSE))</f>
        <v>Reaterro manual para simples regularização sem compactação</v>
      </c>
      <c r="E50" s="76" t="str">
        <f>_xlfn.IFS(C50="","",B50="SINAPI-SP",VLOOKUP(C50,'BASE SINAPI'!$A$1:$D$7191,3,FALSE),B50="CDHU/CPOS",VLOOKUP(C50,'CDHU-CPOS'!$A$1:$F$4107,3,FALSE))</f>
        <v>M3</v>
      </c>
      <c r="F50" s="78">
        <v>1</v>
      </c>
      <c r="G50" s="78">
        <v>15</v>
      </c>
      <c r="H50" s="79" cm="1">
        <f t="array" ref="H50">_xlfn.IFS(C50="",0,B50="SINAPI-SP",VLOOKUP(C50,'BASE SINAPI'!A48:D9047,4,FALSE),B50="CDHU/CPOS",VLOOKUP(C50,'CDHU-CPOS'!$A$1:$F$4107,6,FALSE))</f>
        <v>9.2100000000000009</v>
      </c>
      <c r="I50" s="79">
        <f t="shared" si="0"/>
        <v>11.23</v>
      </c>
      <c r="J50" s="79">
        <f t="shared" si="1"/>
        <v>168.45</v>
      </c>
      <c r="L50" s="2" t="s">
        <v>3478</v>
      </c>
    </row>
    <row r="51" spans="1:12" ht="12.75" x14ac:dyDescent="0.25">
      <c r="A51" s="76">
        <v>45</v>
      </c>
      <c r="B51" s="76" t="s">
        <v>3478</v>
      </c>
      <c r="C51" s="76" t="s">
        <v>10576</v>
      </c>
      <c r="D51" s="77" t="str">
        <f>_xlfn.IFS(C51="","",B51="SINAPI-SP",VLOOKUP(C51,'BASE SINAPI'!$A$1:$D$7191,2,FALSE),B51="CDHU/CPOS",VLOOKUP(C51,'CDHU-CPOS'!$A$1:$F$4107,2,FALSE),B51="FDE",VLOOKUP(C51,#REF!,2,FALSE))</f>
        <v>Reaterro manual apiloado sem controle de compactação</v>
      </c>
      <c r="E51" s="76" t="str">
        <f>_xlfn.IFS(C51="","",B51="SINAPI-SP",VLOOKUP(C51,'BASE SINAPI'!$A$1:$D$7191,3,FALSE),B51="CDHU/CPOS",VLOOKUP(C51,'CDHU-CPOS'!$A$1:$F$4107,3,FALSE))</f>
        <v>M3</v>
      </c>
      <c r="F51" s="78">
        <v>1</v>
      </c>
      <c r="G51" s="78">
        <v>40</v>
      </c>
      <c r="H51" s="79" cm="1">
        <f t="array" ref="H51">_xlfn.IFS(C51="",0,B51="SINAPI-SP",VLOOKUP(C51,'BASE SINAPI'!A49:D9048,4,FALSE),B51="CDHU/CPOS",VLOOKUP(C51,'CDHU-CPOS'!$A$1:$F$4107,6,FALSE))</f>
        <v>19.989999999999998</v>
      </c>
      <c r="I51" s="79">
        <f t="shared" si="0"/>
        <v>24.38</v>
      </c>
      <c r="J51" s="79">
        <f t="shared" si="1"/>
        <v>975.2</v>
      </c>
      <c r="L51" s="2" t="s">
        <v>3480</v>
      </c>
    </row>
    <row r="52" spans="1:12" ht="12.75" x14ac:dyDescent="0.25">
      <c r="A52" s="76">
        <v>46</v>
      </c>
      <c r="B52" s="76" t="s">
        <v>3478</v>
      </c>
      <c r="C52" s="76" t="s">
        <v>10578</v>
      </c>
      <c r="D52" s="77" t="str">
        <f>_xlfn.IFS(C52="","",B52="SINAPI-SP",VLOOKUP(C52,'BASE SINAPI'!$A$1:$D$7191,2,FALSE),B52="CDHU/CPOS",VLOOKUP(C52,'CDHU-CPOS'!$A$1:$F$4107,2,FALSE),B52="FDE",VLOOKUP(C52,#REF!,2,FALSE))</f>
        <v>Aterro manual apiloado de área interna com maço de 30 kg</v>
      </c>
      <c r="E52" s="76" t="str">
        <f>_xlfn.IFS(C52="","",B52="SINAPI-SP",VLOOKUP(C52,'BASE SINAPI'!$A$1:$D$7191,3,FALSE),B52="CDHU/CPOS",VLOOKUP(C52,'CDHU-CPOS'!$A$1:$F$4107,3,FALSE))</f>
        <v>M3</v>
      </c>
      <c r="F52" s="78">
        <v>1</v>
      </c>
      <c r="G52" s="78">
        <v>15</v>
      </c>
      <c r="H52" s="79" cm="1">
        <f t="array" ref="H52">_xlfn.IFS(C52="",0,B52="SINAPI-SP",VLOOKUP(C52,'BASE SINAPI'!A50:D9049,4,FALSE),B52="CDHU/CPOS",VLOOKUP(C52,'CDHU-CPOS'!$A$1:$F$4107,6,FALSE))</f>
        <v>66.19</v>
      </c>
      <c r="I52" s="79">
        <f t="shared" si="0"/>
        <v>80.73</v>
      </c>
      <c r="J52" s="79">
        <f t="shared" si="1"/>
        <v>1210.95</v>
      </c>
      <c r="L52" s="2" t="s">
        <v>3481</v>
      </c>
    </row>
    <row r="53" spans="1:12" ht="12.75" x14ac:dyDescent="0.25">
      <c r="A53" s="76">
        <v>47</v>
      </c>
      <c r="B53" s="76" t="s">
        <v>3478</v>
      </c>
      <c r="C53" s="76" t="s">
        <v>10627</v>
      </c>
      <c r="D53" s="77" t="str">
        <f>_xlfn.IFS(C53="","",B53="SINAPI-SP",VLOOKUP(C53,'BASE SINAPI'!$A$1:$D$7191,2,FALSE),B53="CDHU/CPOS",VLOOKUP(C53,'CDHU-CPOS'!$A$1:$F$4107,2,FALSE),B53="FDE",VLOOKUP(C53,#REF!,2,FALSE))</f>
        <v>Forma em madeira comum para fundação</v>
      </c>
      <c r="E53" s="76" t="str">
        <f>_xlfn.IFS(C53="","",B53="SINAPI-SP",VLOOKUP(C53,'BASE SINAPI'!$A$1:$D$7191,3,FALSE),B53="CDHU/CPOS",VLOOKUP(C53,'CDHU-CPOS'!$A$1:$F$4107,3,FALSE))</f>
        <v>M2</v>
      </c>
      <c r="F53" s="78">
        <v>1</v>
      </c>
      <c r="G53" s="78">
        <v>15</v>
      </c>
      <c r="H53" s="79" cm="1">
        <f t="array" ref="H53">_xlfn.IFS(C53="",0,B53="SINAPI-SP",VLOOKUP(C53,'BASE SINAPI'!A51:D9050,4,FALSE),B53="CDHU/CPOS",VLOOKUP(C53,'CDHU-CPOS'!$A$1:$F$4107,6,FALSE))</f>
        <v>105.87</v>
      </c>
      <c r="I53" s="79">
        <f t="shared" si="0"/>
        <v>129.13</v>
      </c>
      <c r="J53" s="79">
        <f t="shared" si="1"/>
        <v>1936.95</v>
      </c>
      <c r="L53" s="2" t="s">
        <v>3479</v>
      </c>
    </row>
    <row r="54" spans="1:12" ht="12.75" x14ac:dyDescent="0.25">
      <c r="A54" s="76">
        <v>48</v>
      </c>
      <c r="B54" s="76" t="s">
        <v>3478</v>
      </c>
      <c r="C54" s="76" t="s">
        <v>10628</v>
      </c>
      <c r="D54" s="77" t="str">
        <f>_xlfn.IFS(C54="","",B54="SINAPI-SP",VLOOKUP(C54,'BASE SINAPI'!$A$1:$D$7191,2,FALSE),B54="CDHU/CPOS",VLOOKUP(C54,'CDHU-CPOS'!$A$1:$F$4107,2,FALSE),B54="FDE",VLOOKUP(C54,#REF!,2,FALSE))</f>
        <v>Forma em madeira comum para estrutura</v>
      </c>
      <c r="E54" s="76" t="str">
        <f>_xlfn.IFS(C54="","",B54="SINAPI-SP",VLOOKUP(C54,'BASE SINAPI'!$A$1:$D$7191,3,FALSE),B54="CDHU/CPOS",VLOOKUP(C54,'CDHU-CPOS'!$A$1:$F$4107,3,FALSE))</f>
        <v>M2</v>
      </c>
      <c r="F54" s="78">
        <v>1</v>
      </c>
      <c r="G54" s="78">
        <v>100</v>
      </c>
      <c r="H54" s="79" cm="1">
        <f t="array" ref="H54">_xlfn.IFS(C54="",0,B54="SINAPI-SP",VLOOKUP(C54,'BASE SINAPI'!A52:D9051,4,FALSE),B54="CDHU/CPOS",VLOOKUP(C54,'CDHU-CPOS'!$A$1:$F$4107,6,FALSE))</f>
        <v>260.39999999999998</v>
      </c>
      <c r="I54" s="79">
        <f t="shared" si="0"/>
        <v>317.61</v>
      </c>
      <c r="J54" s="79">
        <f t="shared" si="1"/>
        <v>31761</v>
      </c>
      <c r="L54" s="2" t="s">
        <v>3478</v>
      </c>
    </row>
    <row r="55" spans="1:12" ht="12.75" x14ac:dyDescent="0.25">
      <c r="A55" s="76">
        <v>49</v>
      </c>
      <c r="B55" s="76" t="s">
        <v>3478</v>
      </c>
      <c r="C55" s="76" t="s">
        <v>10648</v>
      </c>
      <c r="D55" s="77" t="str">
        <f>_xlfn.IFS(C55="","",B55="SINAPI-SP",VLOOKUP(C55,'BASE SINAPI'!$A$1:$D$7191,2,FALSE),B55="CDHU/CPOS",VLOOKUP(C55,'CDHU-CPOS'!$A$1:$F$4107,2,FALSE),B55="FDE",VLOOKUP(C55,#REF!,2,FALSE))</f>
        <v>Armadura em barra de aço CA-50 (A ou B) fyk = 500 MPa</v>
      </c>
      <c r="E55" s="76" t="str">
        <f>_xlfn.IFS(C55="","",B55="SINAPI-SP",VLOOKUP(C55,'BASE SINAPI'!$A$1:$D$7191,3,FALSE),B55="CDHU/CPOS",VLOOKUP(C55,'CDHU-CPOS'!$A$1:$F$4107,3,FALSE))</f>
        <v>KG</v>
      </c>
      <c r="F55" s="78">
        <v>1</v>
      </c>
      <c r="G55" s="78">
        <v>1000</v>
      </c>
      <c r="H55" s="79" cm="1">
        <f t="array" ref="H55">_xlfn.IFS(C55="",0,B55="SINAPI-SP",VLOOKUP(C55,'BASE SINAPI'!A53:D9052,4,FALSE),B55="CDHU/CPOS",VLOOKUP(C55,'CDHU-CPOS'!$A$1:$F$4107,6,FALSE))</f>
        <v>10.87</v>
      </c>
      <c r="I55" s="79">
        <f t="shared" si="0"/>
        <v>13.26</v>
      </c>
      <c r="J55" s="79">
        <f t="shared" si="1"/>
        <v>13260</v>
      </c>
      <c r="L55" s="2" t="s">
        <v>3480</v>
      </c>
    </row>
    <row r="56" spans="1:12" ht="12.75" x14ac:dyDescent="0.25">
      <c r="A56" s="76">
        <v>50</v>
      </c>
      <c r="B56" s="76" t="s">
        <v>3478</v>
      </c>
      <c r="C56" s="76" t="s">
        <v>10649</v>
      </c>
      <c r="D56" s="77" t="str">
        <f>_xlfn.IFS(C56="","",B56="SINAPI-SP",VLOOKUP(C56,'BASE SINAPI'!$A$1:$D$7191,2,FALSE),B56="CDHU/CPOS",VLOOKUP(C56,'CDHU-CPOS'!$A$1:$F$4107,2,FALSE),B56="FDE",VLOOKUP(C56,#REF!,2,FALSE))</f>
        <v>Armadura em barra de aço CA-60 (A ou B) fyk = 600 MPa</v>
      </c>
      <c r="E56" s="76" t="str">
        <f>_xlfn.IFS(C56="","",B56="SINAPI-SP",VLOOKUP(C56,'BASE SINAPI'!$A$1:$D$7191,3,FALSE),B56="CDHU/CPOS",VLOOKUP(C56,'CDHU-CPOS'!$A$1:$F$4107,3,FALSE))</f>
        <v>KG</v>
      </c>
      <c r="F56" s="78">
        <v>1</v>
      </c>
      <c r="G56" s="78">
        <v>375</v>
      </c>
      <c r="H56" s="79" cm="1">
        <f t="array" ref="H56">_xlfn.IFS(C56="",0,B56="SINAPI-SP",VLOOKUP(C56,'BASE SINAPI'!A54:D9053,4,FALSE),B56="CDHU/CPOS",VLOOKUP(C56,'CDHU-CPOS'!$A$1:$F$4107,6,FALSE))</f>
        <v>11.23</v>
      </c>
      <c r="I56" s="79">
        <f t="shared" si="0"/>
        <v>13.7</v>
      </c>
      <c r="J56" s="79">
        <f t="shared" si="1"/>
        <v>5137.5</v>
      </c>
      <c r="L56" s="2" t="s">
        <v>3481</v>
      </c>
    </row>
    <row r="57" spans="1:12" ht="12.75" x14ac:dyDescent="0.25">
      <c r="A57" s="76">
        <v>51</v>
      </c>
      <c r="B57" s="76" t="s">
        <v>3478</v>
      </c>
      <c r="C57" s="76" t="s">
        <v>10651</v>
      </c>
      <c r="D57" s="77" t="str">
        <f>_xlfn.IFS(C57="","",B57="SINAPI-SP",VLOOKUP(C57,'BASE SINAPI'!$A$1:$D$7191,2,FALSE),B57="CDHU/CPOS",VLOOKUP(C57,'CDHU-CPOS'!$A$1:$F$4107,2,FALSE),B57="FDE",VLOOKUP(C57,#REF!,2,FALSE))</f>
        <v>Concreto usinado, fck = 20 MPa</v>
      </c>
      <c r="E57" s="76" t="str">
        <f>_xlfn.IFS(C57="","",B57="SINAPI-SP",VLOOKUP(C57,'BASE SINAPI'!$A$1:$D$7191,3,FALSE),B57="CDHU/CPOS",VLOOKUP(C57,'CDHU-CPOS'!$A$1:$F$4107,3,FALSE))</f>
        <v>M3</v>
      </c>
      <c r="F57" s="78">
        <v>1</v>
      </c>
      <c r="G57" s="78">
        <v>40</v>
      </c>
      <c r="H57" s="79" cm="1">
        <f t="array" ref="H57">_xlfn.IFS(C57="",0,B57="SINAPI-SP",VLOOKUP(C57,'BASE SINAPI'!A55:D9054,4,FALSE),B57="CDHU/CPOS",VLOOKUP(C57,'CDHU-CPOS'!$A$1:$F$4107,6,FALSE))</f>
        <v>479.85</v>
      </c>
      <c r="I57" s="79">
        <f t="shared" si="0"/>
        <v>585.27</v>
      </c>
      <c r="J57" s="79">
        <f t="shared" si="1"/>
        <v>23410.799999999999</v>
      </c>
    </row>
    <row r="58" spans="1:12" ht="12.75" x14ac:dyDescent="0.25">
      <c r="A58" s="76">
        <v>52</v>
      </c>
      <c r="B58" s="76" t="s">
        <v>3478</v>
      </c>
      <c r="C58" s="76" t="s">
        <v>10652</v>
      </c>
      <c r="D58" s="77" t="str">
        <f>_xlfn.IFS(C58="","",B58="SINAPI-SP",VLOOKUP(C58,'BASE SINAPI'!$A$1:$D$7191,2,FALSE),B58="CDHU/CPOS",VLOOKUP(C58,'CDHU-CPOS'!$A$1:$F$4107,2,FALSE),B58="FDE",VLOOKUP(C58,#REF!,2,FALSE))</f>
        <v>Concreto usinado, fck = 25 MPa</v>
      </c>
      <c r="E58" s="76" t="str">
        <f>_xlfn.IFS(C58="","",B58="SINAPI-SP",VLOOKUP(C58,'BASE SINAPI'!$A$1:$D$7191,3,FALSE),B58="CDHU/CPOS",VLOOKUP(C58,'CDHU-CPOS'!$A$1:$F$4107,3,FALSE))</f>
        <v>M3</v>
      </c>
      <c r="F58" s="78">
        <v>1</v>
      </c>
      <c r="G58" s="78">
        <v>20</v>
      </c>
      <c r="H58" s="79" cm="1">
        <f t="array" ref="H58">_xlfn.IFS(C58="",0,B58="SINAPI-SP",VLOOKUP(C58,'BASE SINAPI'!A56:D9055,4,FALSE),B58="CDHU/CPOS",VLOOKUP(C58,'CDHU-CPOS'!$A$1:$F$4107,6,FALSE))</f>
        <v>503.12</v>
      </c>
      <c r="I58" s="79">
        <f t="shared" si="0"/>
        <v>613.66</v>
      </c>
      <c r="J58" s="79">
        <f t="shared" si="1"/>
        <v>12273.2</v>
      </c>
    </row>
    <row r="59" spans="1:12" ht="12.75" x14ac:dyDescent="0.25">
      <c r="A59" s="76">
        <v>53</v>
      </c>
      <c r="B59" s="76" t="s">
        <v>3478</v>
      </c>
      <c r="C59" s="76" t="s">
        <v>10677</v>
      </c>
      <c r="D59" s="77" t="str">
        <f>_xlfn.IFS(C59="","",B59="SINAPI-SP",VLOOKUP(C59,'BASE SINAPI'!$A$1:$D$7191,2,FALSE),B59="CDHU/CPOS",VLOOKUP(C59,'CDHU-CPOS'!$A$1:$F$4107,2,FALSE),B59="FDE",VLOOKUP(C59,#REF!,2,FALSE))</f>
        <v>Lançamento e adensamento de concreto ou massa em fundação</v>
      </c>
      <c r="E59" s="76" t="str">
        <f>_xlfn.IFS(C59="","",B59="SINAPI-SP",VLOOKUP(C59,'BASE SINAPI'!$A$1:$D$7191,3,FALSE),B59="CDHU/CPOS",VLOOKUP(C59,'CDHU-CPOS'!$A$1:$F$4107,3,FALSE))</f>
        <v>M3</v>
      </c>
      <c r="F59" s="78">
        <v>1</v>
      </c>
      <c r="G59" s="78">
        <v>20</v>
      </c>
      <c r="H59" s="79" cm="1">
        <f t="array" ref="H59">_xlfn.IFS(C59="",0,B59="SINAPI-SP",VLOOKUP(C59,'BASE SINAPI'!A57:D9056,4,FALSE),B59="CDHU/CPOS",VLOOKUP(C59,'CDHU-CPOS'!$A$1:$F$4107,6,FALSE))</f>
        <v>180.76</v>
      </c>
      <c r="I59" s="79">
        <f t="shared" si="0"/>
        <v>220.47</v>
      </c>
      <c r="J59" s="79">
        <f t="shared" si="1"/>
        <v>4409.3999999999996</v>
      </c>
      <c r="L59" s="2" t="s">
        <v>3482</v>
      </c>
    </row>
    <row r="60" spans="1:12" ht="12.75" x14ac:dyDescent="0.25">
      <c r="A60" s="76">
        <v>54</v>
      </c>
      <c r="B60" s="76" t="s">
        <v>3478</v>
      </c>
      <c r="C60" s="76" t="s">
        <v>10678</v>
      </c>
      <c r="D60" s="77" t="str">
        <f>_xlfn.IFS(C60="","",B60="SINAPI-SP",VLOOKUP(C60,'BASE SINAPI'!$A$1:$D$7191,2,FALSE),B60="CDHU/CPOS",VLOOKUP(C60,'CDHU-CPOS'!$A$1:$F$4107,2,FALSE),B60="FDE",VLOOKUP(C60,#REF!,2,FALSE))</f>
        <v>Lançamento e adensamento de concreto ou massa em estrutura</v>
      </c>
      <c r="E60" s="76" t="str">
        <f>_xlfn.IFS(C60="","",B60="SINAPI-SP",VLOOKUP(C60,'BASE SINAPI'!$A$1:$D$7191,3,FALSE),B60="CDHU/CPOS",VLOOKUP(C60,'CDHU-CPOS'!$A$1:$F$4107,3,FALSE))</f>
        <v>M3</v>
      </c>
      <c r="F60" s="78">
        <v>1</v>
      </c>
      <c r="G60" s="78">
        <v>30</v>
      </c>
      <c r="H60" s="79" cm="1">
        <f t="array" ref="H60">_xlfn.IFS(C60="",0,B60="SINAPI-SP",VLOOKUP(C60,'BASE SINAPI'!A58:D9057,4,FALSE),B60="CDHU/CPOS",VLOOKUP(C60,'CDHU-CPOS'!$A$1:$F$4107,6,FALSE))</f>
        <v>124.86</v>
      </c>
      <c r="I60" s="79">
        <f t="shared" si="0"/>
        <v>152.29</v>
      </c>
      <c r="J60" s="79">
        <f t="shared" si="1"/>
        <v>4568.7</v>
      </c>
    </row>
    <row r="61" spans="1:12" ht="12.75" x14ac:dyDescent="0.25">
      <c r="A61" s="76">
        <v>55</v>
      </c>
      <c r="B61" s="76" t="s">
        <v>3478</v>
      </c>
      <c r="C61" s="76" t="s">
        <v>10682</v>
      </c>
      <c r="D61" s="77" t="str">
        <f>_xlfn.IFS(C61="","",B61="SINAPI-SP",VLOOKUP(C61,'BASE SINAPI'!$A$1:$D$7191,2,FALSE),B61="CDHU/CPOS",VLOOKUP(C61,'CDHU-CPOS'!$A$1:$F$4107,2,FALSE),B61="FDE",VLOOKUP(C61,#REF!,2,FALSE))</f>
        <v>Lastro de pedra britada</v>
      </c>
      <c r="E61" s="76" t="str">
        <f>_xlfn.IFS(C61="","",B61="SINAPI-SP",VLOOKUP(C61,'BASE SINAPI'!$A$1:$D$7191,3,FALSE),B61="CDHU/CPOS",VLOOKUP(C61,'CDHU-CPOS'!$A$1:$F$4107,3,FALSE))</f>
        <v>M3</v>
      </c>
      <c r="F61" s="78">
        <v>1</v>
      </c>
      <c r="G61" s="78">
        <v>5</v>
      </c>
      <c r="H61" s="79" cm="1">
        <f t="array" ref="H61">_xlfn.IFS(C61="",0,B61="SINAPI-SP",VLOOKUP(C61,'BASE SINAPI'!A59:D9058,4,FALSE),B61="CDHU/CPOS",VLOOKUP(C61,'CDHU-CPOS'!$A$1:$F$4107,6,FALSE))</f>
        <v>212.89</v>
      </c>
      <c r="I61" s="79">
        <f t="shared" si="0"/>
        <v>259.66000000000003</v>
      </c>
      <c r="J61" s="79">
        <f t="shared" si="1"/>
        <v>1298.3</v>
      </c>
    </row>
    <row r="62" spans="1:12" ht="12.75" x14ac:dyDescent="0.25">
      <c r="A62" s="76">
        <v>56</v>
      </c>
      <c r="B62" s="76" t="s">
        <v>3478</v>
      </c>
      <c r="C62" s="76" t="s">
        <v>10698</v>
      </c>
      <c r="D62" s="77" t="str">
        <f>_xlfn.IFS(C62="","",B62="SINAPI-SP",VLOOKUP(C62,'BASE SINAPI'!$A$1:$D$7191,2,FALSE),B62="CDHU/CPOS",VLOOKUP(C62,'CDHU-CPOS'!$A$1:$F$4107,2,FALSE),B62="FDE",VLOOKUP(C62,#REF!,2,FALSE))</f>
        <v>Broca em concreto armado diâmetro de 20 cm - completa</v>
      </c>
      <c r="E62" s="76" t="str">
        <f>_xlfn.IFS(C62="","",B62="SINAPI-SP",VLOOKUP(C62,'BASE SINAPI'!$A$1:$D$7191,3,FALSE),B62="CDHU/CPOS",VLOOKUP(C62,'CDHU-CPOS'!$A$1:$F$4107,3,FALSE))</f>
        <v>M</v>
      </c>
      <c r="F62" s="78">
        <v>1</v>
      </c>
      <c r="G62" s="78">
        <v>100</v>
      </c>
      <c r="H62" s="79" cm="1">
        <f t="array" ref="H62">_xlfn.IFS(C62="",0,B62="SINAPI-SP",VLOOKUP(C62,'BASE SINAPI'!A60:D9059,4,FALSE),B62="CDHU/CPOS",VLOOKUP(C62,'CDHU-CPOS'!$A$1:$F$4107,6,FALSE))</f>
        <v>68.92</v>
      </c>
      <c r="I62" s="79">
        <f t="shared" si="0"/>
        <v>84.06</v>
      </c>
      <c r="J62" s="79">
        <f t="shared" si="1"/>
        <v>8406</v>
      </c>
    </row>
    <row r="63" spans="1:12" ht="12.75" x14ac:dyDescent="0.25">
      <c r="A63" s="76">
        <v>57</v>
      </c>
      <c r="B63" s="76" t="s">
        <v>3478</v>
      </c>
      <c r="C63" s="76" t="s">
        <v>10699</v>
      </c>
      <c r="D63" s="77" t="str">
        <f>_xlfn.IFS(C63="","",B63="SINAPI-SP",VLOOKUP(C63,'BASE SINAPI'!$A$1:$D$7191,2,FALSE),B63="CDHU/CPOS",VLOOKUP(C63,'CDHU-CPOS'!$A$1:$F$4107,2,FALSE),B63="FDE",VLOOKUP(C63,#REF!,2,FALSE))</f>
        <v>Broca em concreto armado diâmetro de 25 cm - completa</v>
      </c>
      <c r="E63" s="76" t="str">
        <f>_xlfn.IFS(C63="","",B63="SINAPI-SP",VLOOKUP(C63,'BASE SINAPI'!$A$1:$D$7191,3,FALSE),B63="CDHU/CPOS",VLOOKUP(C63,'CDHU-CPOS'!$A$1:$F$4107,3,FALSE))</f>
        <v>M</v>
      </c>
      <c r="F63" s="78">
        <v>1</v>
      </c>
      <c r="G63" s="78">
        <v>100</v>
      </c>
      <c r="H63" s="79" cm="1">
        <f t="array" ref="H63">_xlfn.IFS(C63="",0,B63="SINAPI-SP",VLOOKUP(C63,'BASE SINAPI'!A61:D9060,4,FALSE),B63="CDHU/CPOS",VLOOKUP(C63,'CDHU-CPOS'!$A$1:$F$4107,6,FALSE))</f>
        <v>82.59</v>
      </c>
      <c r="I63" s="79">
        <f t="shared" si="0"/>
        <v>100.74</v>
      </c>
      <c r="J63" s="79">
        <f t="shared" si="1"/>
        <v>10074</v>
      </c>
    </row>
    <row r="64" spans="1:12" ht="12.75" x14ac:dyDescent="0.25">
      <c r="A64" s="76">
        <v>58</v>
      </c>
      <c r="B64" s="76" t="s">
        <v>3478</v>
      </c>
      <c r="C64" s="76" t="s">
        <v>9574</v>
      </c>
      <c r="D64" s="77" t="str">
        <f>_xlfn.IFS(C64="","",B64="SINAPI-SP",VLOOKUP(C64,'BASE SINAPI'!$A$1:$D$7191,2,FALSE),B64="CDHU/CPOS",VLOOKUP(C64,'CDHU-CPOS'!$A$1:$F$4107,2,FALSE),B64="FDE",VLOOKUP(C64,#REF!,2,FALSE))</f>
        <v>Alvenaria de embasamento em tijolo maciço comum</v>
      </c>
      <c r="E64" s="76" t="str">
        <f>_xlfn.IFS(C64="","",B64="SINAPI-SP",VLOOKUP(C64,'BASE SINAPI'!$A$1:$D$7191,3,FALSE),B64="CDHU/CPOS",VLOOKUP(C64,'CDHU-CPOS'!$A$1:$F$4107,3,FALSE))</f>
        <v>M3</v>
      </c>
      <c r="F64" s="78">
        <v>1</v>
      </c>
      <c r="G64" s="78">
        <v>15</v>
      </c>
      <c r="H64" s="79" cm="1">
        <f t="array" ref="H64">_xlfn.IFS(C64="",0,B64="SINAPI-SP",VLOOKUP(C64,'BASE SINAPI'!A62:D9061,4,FALSE),B64="CDHU/CPOS",VLOOKUP(C64,'CDHU-CPOS'!$A$1:$F$4107,6,FALSE))</f>
        <v>1023.15</v>
      </c>
      <c r="I64" s="79">
        <f t="shared" si="0"/>
        <v>1247.94</v>
      </c>
      <c r="J64" s="79">
        <f t="shared" si="1"/>
        <v>18719.099999999999</v>
      </c>
    </row>
    <row r="65" spans="1:12" ht="12.75" x14ac:dyDescent="0.25">
      <c r="A65" s="76">
        <v>59</v>
      </c>
      <c r="B65" s="76" t="s">
        <v>3478</v>
      </c>
      <c r="C65" s="76" t="s">
        <v>9578</v>
      </c>
      <c r="D65" s="77" t="str">
        <f>_xlfn.IFS(C65="","",B65="SINAPI-SP",VLOOKUP(C65,'BASE SINAPI'!$A$1:$D$7191,2,FALSE),B65="CDHU/CPOS",VLOOKUP(C65,'CDHU-CPOS'!$A$1:$F$4107,2,FALSE),B65="FDE",VLOOKUP(C65,#REF!,2,FALSE))</f>
        <v>Alvenaria de elevação de 1/2 tijolo maciço comum</v>
      </c>
      <c r="E65" s="76" t="str">
        <f>_xlfn.IFS(C65="","",B65="SINAPI-SP",VLOOKUP(C65,'BASE SINAPI'!$A$1:$D$7191,3,FALSE),B65="CDHU/CPOS",VLOOKUP(C65,'CDHU-CPOS'!$A$1:$F$4107,3,FALSE))</f>
        <v>M2</v>
      </c>
      <c r="F65" s="78">
        <v>1</v>
      </c>
      <c r="G65" s="78">
        <v>25</v>
      </c>
      <c r="H65" s="79" cm="1">
        <f t="array" ref="H65">_xlfn.IFS(C65="",0,B65="SINAPI-SP",VLOOKUP(C65,'BASE SINAPI'!A63:D9062,4,FALSE),B65="CDHU/CPOS",VLOOKUP(C65,'CDHU-CPOS'!$A$1:$F$4107,6,FALSE))</f>
        <v>130.43</v>
      </c>
      <c r="I65" s="79">
        <f t="shared" si="0"/>
        <v>159.09</v>
      </c>
      <c r="J65" s="79">
        <f t="shared" si="1"/>
        <v>3977.25</v>
      </c>
      <c r="L65" s="2" t="s">
        <v>3479</v>
      </c>
    </row>
    <row r="66" spans="1:12" ht="12.75" x14ac:dyDescent="0.25">
      <c r="A66" s="76">
        <v>60</v>
      </c>
      <c r="B66" s="76" t="s">
        <v>3478</v>
      </c>
      <c r="C66" s="76" t="s">
        <v>9579</v>
      </c>
      <c r="D66" s="77" t="str">
        <f>_xlfn.IFS(C66="","",B66="SINAPI-SP",VLOOKUP(C66,'BASE SINAPI'!$A$1:$D$7191,2,FALSE),B66="CDHU/CPOS",VLOOKUP(C66,'CDHU-CPOS'!$A$1:$F$4107,2,FALSE),B66="FDE",VLOOKUP(C66,#REF!,2,FALSE))</f>
        <v>Alvenaria de elevação de 1 tijolo maciço comum</v>
      </c>
      <c r="E66" s="76" t="str">
        <f>_xlfn.IFS(C66="","",B66="SINAPI-SP",VLOOKUP(C66,'BASE SINAPI'!$A$1:$D$7191,3,FALSE),B66="CDHU/CPOS",VLOOKUP(C66,'CDHU-CPOS'!$A$1:$F$4107,3,FALSE))</f>
        <v>M2</v>
      </c>
      <c r="F66" s="78">
        <v>1</v>
      </c>
      <c r="G66" s="78">
        <v>10</v>
      </c>
      <c r="H66" s="79" cm="1">
        <f t="array" ref="H66">_xlfn.IFS(C66="",0,B66="SINAPI-SP",VLOOKUP(C66,'BASE SINAPI'!A64:D9063,4,FALSE),B66="CDHU/CPOS",VLOOKUP(C66,'CDHU-CPOS'!$A$1:$F$4107,6,FALSE))</f>
        <v>243.07</v>
      </c>
      <c r="I66" s="79">
        <f t="shared" si="0"/>
        <v>296.47000000000003</v>
      </c>
      <c r="J66" s="79">
        <f t="shared" si="1"/>
        <v>2964.7</v>
      </c>
      <c r="L66" s="2" t="s">
        <v>3478</v>
      </c>
    </row>
    <row r="67" spans="1:12" ht="12.75" x14ac:dyDescent="0.25">
      <c r="A67" s="76">
        <v>61</v>
      </c>
      <c r="B67" s="76" t="s">
        <v>3478</v>
      </c>
      <c r="C67" s="76" t="s">
        <v>9586</v>
      </c>
      <c r="D67" s="77" t="str">
        <f>_xlfn.IFS(C67="","",B67="SINAPI-SP",VLOOKUP(C67,'BASE SINAPI'!$A$1:$D$7191,2,FALSE),B67="CDHU/CPOS",VLOOKUP(C67,'CDHU-CPOS'!$A$1:$F$4107,2,FALSE),B67="FDE",VLOOKUP(C67,#REF!,2,FALSE))</f>
        <v>Alvenaria de bloco cerâmico de vedação de 9 cm</v>
      </c>
      <c r="E67" s="76" t="str">
        <f>_xlfn.IFS(C67="","",B67="SINAPI-SP",VLOOKUP(C67,'BASE SINAPI'!$A$1:$D$7191,3,FALSE),B67="CDHU/CPOS",VLOOKUP(C67,'CDHU-CPOS'!$A$1:$F$4107,3,FALSE))</f>
        <v>M2</v>
      </c>
      <c r="F67" s="78">
        <v>1</v>
      </c>
      <c r="G67" s="78">
        <v>400</v>
      </c>
      <c r="H67" s="79" cm="1">
        <f t="array" ref="H67">_xlfn.IFS(C67="",0,B67="SINAPI-SP",VLOOKUP(C67,'BASE SINAPI'!A65:D9064,4,FALSE),B67="CDHU/CPOS",VLOOKUP(C67,'CDHU-CPOS'!$A$1:$F$4107,6,FALSE))</f>
        <v>72.63</v>
      </c>
      <c r="I67" s="79">
        <f t="shared" si="0"/>
        <v>88.59</v>
      </c>
      <c r="J67" s="79">
        <f t="shared" si="1"/>
        <v>35436</v>
      </c>
    </row>
    <row r="68" spans="1:12" ht="12.75" x14ac:dyDescent="0.25">
      <c r="A68" s="76">
        <v>62</v>
      </c>
      <c r="B68" s="76" t="s">
        <v>3478</v>
      </c>
      <c r="C68" s="76" t="s">
        <v>9587</v>
      </c>
      <c r="D68" s="77" t="str">
        <f>_xlfn.IFS(C68="","",B68="SINAPI-SP",VLOOKUP(C68,'BASE SINAPI'!$A$1:$D$7191,2,FALSE),B68="CDHU/CPOS",VLOOKUP(C68,'CDHU-CPOS'!$A$1:$F$4107,2,FALSE),B68="FDE",VLOOKUP(C68,#REF!,2,FALSE))</f>
        <v>Alvenaria de bloco cerâmico de vedação de 14 cm</v>
      </c>
      <c r="E68" s="76" t="str">
        <f>_xlfn.IFS(C68="","",B68="SINAPI-SP",VLOOKUP(C68,'BASE SINAPI'!$A$1:$D$7191,3,FALSE),B68="CDHU/CPOS",VLOOKUP(C68,'CDHU-CPOS'!$A$1:$F$4107,3,FALSE))</f>
        <v>M2</v>
      </c>
      <c r="F68" s="78">
        <v>1</v>
      </c>
      <c r="G68" s="78">
        <v>200</v>
      </c>
      <c r="H68" s="79" cm="1">
        <f t="array" ref="H68">_xlfn.IFS(C68="",0,B68="SINAPI-SP",VLOOKUP(C68,'BASE SINAPI'!A66:D9065,4,FALSE),B68="CDHU/CPOS",VLOOKUP(C68,'CDHU-CPOS'!$A$1:$F$4107,6,FALSE))</f>
        <v>84.11</v>
      </c>
      <c r="I68" s="79">
        <f t="shared" si="0"/>
        <v>102.59</v>
      </c>
      <c r="J68" s="79">
        <f t="shared" si="1"/>
        <v>20518</v>
      </c>
      <c r="L68" s="2" t="s">
        <v>3480</v>
      </c>
    </row>
    <row r="69" spans="1:12" ht="12.75" x14ac:dyDescent="0.25">
      <c r="A69" s="76">
        <v>63</v>
      </c>
      <c r="B69" s="76" t="s">
        <v>3478</v>
      </c>
      <c r="C69" s="76" t="s">
        <v>9588</v>
      </c>
      <c r="D69" s="77" t="str">
        <f>_xlfn.IFS(C69="","",B69="SINAPI-SP",VLOOKUP(C69,'BASE SINAPI'!$A$1:$D$7191,2,FALSE),B69="CDHU/CPOS",VLOOKUP(C69,'CDHU-CPOS'!$A$1:$F$4107,2,FALSE),B69="FDE",VLOOKUP(C69,#REF!,2,FALSE))</f>
        <v>Alvenaria de bloco cerâmico de vedação de 19 cm</v>
      </c>
      <c r="E69" s="76" t="str">
        <f>_xlfn.IFS(C69="","",B69="SINAPI-SP",VLOOKUP(C69,'BASE SINAPI'!$A$1:$D$7191,3,FALSE),B69="CDHU/CPOS",VLOOKUP(C69,'CDHU-CPOS'!$A$1:$F$4107,3,FALSE))</f>
        <v>M2</v>
      </c>
      <c r="F69" s="78">
        <v>1</v>
      </c>
      <c r="G69" s="78">
        <v>100</v>
      </c>
      <c r="H69" s="79" cm="1">
        <f t="array" ref="H69">_xlfn.IFS(C69="",0,B69="SINAPI-SP",VLOOKUP(C69,'BASE SINAPI'!A67:D9066,4,FALSE),B69="CDHU/CPOS",VLOOKUP(C69,'CDHU-CPOS'!$A$1:$F$4107,6,FALSE))</f>
        <v>96.4</v>
      </c>
      <c r="I69" s="79">
        <f t="shared" si="0"/>
        <v>117.58</v>
      </c>
      <c r="J69" s="79">
        <f t="shared" si="1"/>
        <v>11758</v>
      </c>
      <c r="L69" s="2" t="s">
        <v>3481</v>
      </c>
    </row>
    <row r="70" spans="1:12" ht="12.75" x14ac:dyDescent="0.25">
      <c r="A70" s="76">
        <v>64</v>
      </c>
      <c r="B70" s="76" t="s">
        <v>3478</v>
      </c>
      <c r="C70" s="76" t="s">
        <v>9591</v>
      </c>
      <c r="D70" s="77" t="str">
        <f>_xlfn.IFS(C70="","",B70="SINAPI-SP",VLOOKUP(C70,'BASE SINAPI'!$A$1:$D$7191,2,FALSE),B70="CDHU/CPOS",VLOOKUP(C70,'CDHU-CPOS'!$A$1:$F$4107,2,FALSE),B70="FDE",VLOOKUP(C70,#REF!,2,FALSE))</f>
        <v>Alvenaria de bloco de concreto de vedação de 9 cm - classe C</v>
      </c>
      <c r="E70" s="76" t="str">
        <f>_xlfn.IFS(C70="","",B70="SINAPI-SP",VLOOKUP(C70,'BASE SINAPI'!$A$1:$D$7191,3,FALSE),B70="CDHU/CPOS",VLOOKUP(C70,'CDHU-CPOS'!$A$1:$F$4107,3,FALSE))</f>
        <v>M2</v>
      </c>
      <c r="F70" s="78">
        <v>1</v>
      </c>
      <c r="G70" s="78">
        <v>250</v>
      </c>
      <c r="H70" s="79" cm="1">
        <f t="array" ref="H70">_xlfn.IFS(C70="",0,B70="SINAPI-SP",VLOOKUP(C70,'BASE SINAPI'!A68:D9067,4,FALSE),B70="CDHU/CPOS",VLOOKUP(C70,'CDHU-CPOS'!$A$1:$F$4107,6,FALSE))</f>
        <v>78.84</v>
      </c>
      <c r="I70" s="79">
        <f t="shared" si="0"/>
        <v>96.16</v>
      </c>
      <c r="J70" s="79">
        <f t="shared" si="1"/>
        <v>24040</v>
      </c>
    </row>
    <row r="71" spans="1:12" ht="12.75" x14ac:dyDescent="0.25">
      <c r="A71" s="76">
        <v>65</v>
      </c>
      <c r="B71" s="76" t="s">
        <v>3478</v>
      </c>
      <c r="C71" s="76" t="s">
        <v>9592</v>
      </c>
      <c r="D71" s="77" t="str">
        <f>_xlfn.IFS(C71="","",B71="SINAPI-SP",VLOOKUP(C71,'BASE SINAPI'!$A$1:$D$7191,2,FALSE),B71="CDHU/CPOS",VLOOKUP(C71,'CDHU-CPOS'!$A$1:$F$4107,2,FALSE),B71="FDE",VLOOKUP(C71,#REF!,2,FALSE))</f>
        <v>Alvenaria de bloco de concreto de vedação de 14 cm - classe C</v>
      </c>
      <c r="E71" s="76" t="str">
        <f>_xlfn.IFS(C71="","",B71="SINAPI-SP",VLOOKUP(C71,'BASE SINAPI'!$A$1:$D$7191,3,FALSE),B71="CDHU/CPOS",VLOOKUP(C71,'CDHU-CPOS'!$A$1:$F$4107,3,FALSE))</f>
        <v>M2</v>
      </c>
      <c r="F71" s="78">
        <v>1</v>
      </c>
      <c r="G71" s="78">
        <v>400</v>
      </c>
      <c r="H71" s="79" cm="1">
        <f t="array" ref="H71">_xlfn.IFS(C71="",0,B71="SINAPI-SP",VLOOKUP(C71,'BASE SINAPI'!A69:D9068,4,FALSE),B71="CDHU/CPOS",VLOOKUP(C71,'CDHU-CPOS'!$A$1:$F$4107,6,FALSE))</f>
        <v>94.5</v>
      </c>
      <c r="I71" s="79">
        <f t="shared" si="0"/>
        <v>115.26</v>
      </c>
      <c r="J71" s="79">
        <f t="shared" si="1"/>
        <v>46104</v>
      </c>
    </row>
    <row r="72" spans="1:12" ht="12.75" x14ac:dyDescent="0.25">
      <c r="A72" s="76">
        <v>66</v>
      </c>
      <c r="B72" s="76" t="s">
        <v>3478</v>
      </c>
      <c r="C72" s="76" t="s">
        <v>9593</v>
      </c>
      <c r="D72" s="77" t="str">
        <f>_xlfn.IFS(C72="","",B72="SINAPI-SP",VLOOKUP(C72,'BASE SINAPI'!$A$1:$D$7191,2,FALSE),B72="CDHU/CPOS",VLOOKUP(C72,'CDHU-CPOS'!$A$1:$F$4107,2,FALSE),B72="FDE",VLOOKUP(C72,#REF!,2,FALSE))</f>
        <v>Alvenaria de bloco de concreto de vedação de 19 cm - classe C</v>
      </c>
      <c r="E72" s="76" t="str">
        <f>_xlfn.IFS(C72="","",B72="SINAPI-SP",VLOOKUP(C72,'BASE SINAPI'!$A$1:$D$7191,3,FALSE),B72="CDHU/CPOS",VLOOKUP(C72,'CDHU-CPOS'!$A$1:$F$4107,3,FALSE))</f>
        <v>M2</v>
      </c>
      <c r="F72" s="78">
        <v>1</v>
      </c>
      <c r="G72" s="78">
        <v>100</v>
      </c>
      <c r="H72" s="79" cm="1">
        <f t="array" ref="H72">_xlfn.IFS(C72="",0,B72="SINAPI-SP",VLOOKUP(C72,'BASE SINAPI'!A70:D9069,4,FALSE),B72="CDHU/CPOS",VLOOKUP(C72,'CDHU-CPOS'!$A$1:$F$4107,6,FALSE))</f>
        <v>113.11</v>
      </c>
      <c r="I72" s="79">
        <f t="shared" ref="I72:I137" si="2">ROUND((H72*(1+$J$2)),2)</f>
        <v>137.96</v>
      </c>
      <c r="J72" s="79">
        <f t="shared" ref="J72:J137" si="3">ROUND((G72*I72),2)</f>
        <v>13796</v>
      </c>
    </row>
    <row r="73" spans="1:12" ht="12.75" x14ac:dyDescent="0.25">
      <c r="A73" s="76">
        <v>67</v>
      </c>
      <c r="B73" s="76" t="s">
        <v>3478</v>
      </c>
      <c r="C73" s="76" t="s">
        <v>9605</v>
      </c>
      <c r="D73" s="77" t="str">
        <f>_xlfn.IFS(C73="","",B73="SINAPI-SP",VLOOKUP(C73,'BASE SINAPI'!$A$1:$D$7191,2,FALSE),B73="CDHU/CPOS",VLOOKUP(C73,'CDHU-CPOS'!$A$1:$F$4107,2,FALSE),B73="FDE",VLOOKUP(C73,#REF!,2,FALSE))</f>
        <v>Elemento vazado em concreto, tipo veneziana de 39 x 39 x 10 cm</v>
      </c>
      <c r="E73" s="76" t="str">
        <f>_xlfn.IFS(C73="","",B73="SINAPI-SP",VLOOKUP(C73,'BASE SINAPI'!$A$1:$D$7191,3,FALSE),B73="CDHU/CPOS",VLOOKUP(C73,'CDHU-CPOS'!$A$1:$F$4107,3,FALSE))</f>
        <v>M2</v>
      </c>
      <c r="F73" s="78">
        <v>1</v>
      </c>
      <c r="G73" s="78">
        <v>10</v>
      </c>
      <c r="H73" s="79" cm="1">
        <f t="array" ref="H73">_xlfn.IFS(C73="",0,B73="SINAPI-SP",VLOOKUP(C73,'BASE SINAPI'!A71:D9070,4,FALSE),B73="CDHU/CPOS",VLOOKUP(C73,'CDHU-CPOS'!$A$1:$F$4107,6,FALSE))</f>
        <v>216.44</v>
      </c>
      <c r="I73" s="79">
        <f t="shared" si="2"/>
        <v>263.99</v>
      </c>
      <c r="J73" s="79">
        <f t="shared" si="3"/>
        <v>2639.9</v>
      </c>
    </row>
    <row r="74" spans="1:12" ht="24" x14ac:dyDescent="0.25">
      <c r="A74" s="76">
        <v>68</v>
      </c>
      <c r="B74" s="76" t="s">
        <v>3478</v>
      </c>
      <c r="C74" s="76" t="s">
        <v>9619</v>
      </c>
      <c r="D74" s="77" t="str">
        <f>_xlfn.IFS(C74="","",B74="SINAPI-SP",VLOOKUP(C74,'BASE SINAPI'!$A$1:$D$7191,2,FALSE),B74="CDHU/CPOS",VLOOKUP(C74,'CDHU-CPOS'!$A$1:$F$4107,2,FALSE),B74="FDE",VLOOKUP(C74,#REF!,2,FALSE))</f>
        <v>Divisória em placas de gesso acartonado, resistência ao fogo 30 minutos, espessura 100/70mm - 1ST / 1ST</v>
      </c>
      <c r="E74" s="76" t="str">
        <f>_xlfn.IFS(C74="","",B74="SINAPI-SP",VLOOKUP(C74,'BASE SINAPI'!$A$1:$D$7191,3,FALSE),B74="CDHU/CPOS",VLOOKUP(C74,'CDHU-CPOS'!$A$1:$F$4107,3,FALSE))</f>
        <v>M2</v>
      </c>
      <c r="F74" s="78">
        <v>1</v>
      </c>
      <c r="G74" s="78">
        <v>500</v>
      </c>
      <c r="H74" s="79" cm="1">
        <f t="array" ref="H74">_xlfn.IFS(C74="",0,B74="SINAPI-SP",VLOOKUP(C74,'BASE SINAPI'!A72:D9071,4,FALSE),B74="CDHU/CPOS",VLOOKUP(C74,'CDHU-CPOS'!$A$1:$F$4107,6,FALSE))</f>
        <v>154.33000000000001</v>
      </c>
      <c r="I74" s="79">
        <f t="shared" si="2"/>
        <v>188.24</v>
      </c>
      <c r="J74" s="79">
        <f t="shared" si="3"/>
        <v>94120</v>
      </c>
    </row>
    <row r="75" spans="1:12" ht="24" x14ac:dyDescent="0.25">
      <c r="A75" s="76">
        <v>69</v>
      </c>
      <c r="B75" s="76" t="s">
        <v>3478</v>
      </c>
      <c r="C75" s="76" t="s">
        <v>9620</v>
      </c>
      <c r="D75" s="77" t="str">
        <f>_xlfn.IFS(C75="","",B75="SINAPI-SP",VLOOKUP(C75,'BASE SINAPI'!$A$1:$D$7191,2,FALSE),B75="CDHU/CPOS",VLOOKUP(C75,'CDHU-CPOS'!$A$1:$F$4107,2,FALSE),B75="FDE",VLOOKUP(C75,#REF!,2,FALSE))</f>
        <v>Divisória em placas de gesso acartonado, resistência ao fogo 30 minutos, espessura 100/70mm - 1RU / 1RU</v>
      </c>
      <c r="E75" s="76" t="str">
        <f>_xlfn.IFS(C75="","",B75="SINAPI-SP",VLOOKUP(C75,'BASE SINAPI'!$A$1:$D$7191,3,FALSE),B75="CDHU/CPOS",VLOOKUP(C75,'CDHU-CPOS'!$A$1:$F$4107,3,FALSE))</f>
        <v>M2</v>
      </c>
      <c r="F75" s="78">
        <v>1</v>
      </c>
      <c r="G75" s="78">
        <v>100</v>
      </c>
      <c r="H75" s="79" cm="1">
        <f t="array" ref="H75">_xlfn.IFS(C75="",0,B75="SINAPI-SP",VLOOKUP(C75,'BASE SINAPI'!A73:D9072,4,FALSE),B75="CDHU/CPOS",VLOOKUP(C75,'CDHU-CPOS'!$A$1:$F$4107,6,FALSE))</f>
        <v>222.17</v>
      </c>
      <c r="I75" s="79">
        <f t="shared" si="2"/>
        <v>270.98</v>
      </c>
      <c r="J75" s="79">
        <f t="shared" ref="J75:J76" si="4">ROUND((G75*I75),2)</f>
        <v>27098</v>
      </c>
    </row>
    <row r="76" spans="1:12" ht="12.75" x14ac:dyDescent="0.25">
      <c r="A76" s="76">
        <v>70</v>
      </c>
      <c r="B76" s="76" t="s">
        <v>3478</v>
      </c>
      <c r="C76" s="76" t="s">
        <v>9632</v>
      </c>
      <c r="D76" s="77" t="str">
        <f>_xlfn.IFS(C76="","",B76="SINAPI-SP",VLOOKUP(C76,'BASE SINAPI'!$A$1:$D$7191,2,FALSE),B76="CDHU/CPOS",VLOOKUP(C76,'CDHU-CPOS'!$A$1:$F$4107,2,FALSE),B76="FDE",VLOOKUP(C76,#REF!,2,FALSE))</f>
        <v>Fechamento em placa cimentícia com espessura de 12 mm</v>
      </c>
      <c r="E76" s="76" t="str">
        <f>_xlfn.IFS(C76="","",B76="SINAPI-SP",VLOOKUP(C76,'BASE SINAPI'!$A$1:$D$7191,3,FALSE),B76="CDHU/CPOS",VLOOKUP(C76,'CDHU-CPOS'!$A$1:$F$4107,3,FALSE))</f>
        <v>M2</v>
      </c>
      <c r="F76" s="78">
        <v>1</v>
      </c>
      <c r="G76" s="78">
        <v>100</v>
      </c>
      <c r="H76" s="79" cm="1">
        <f t="array" ref="H76">_xlfn.IFS(C76="",0,B76="SINAPI-SP",VLOOKUP(C76,'BASE SINAPI'!A74:D9073,4,FALSE),B76="CDHU/CPOS",VLOOKUP(C76,'CDHU-CPOS'!$A$1:$F$4107,6,FALSE))</f>
        <v>236.34</v>
      </c>
      <c r="I76" s="79">
        <f t="shared" si="2"/>
        <v>288.26</v>
      </c>
      <c r="J76" s="79">
        <f t="shared" si="4"/>
        <v>28826</v>
      </c>
    </row>
    <row r="77" spans="1:12" ht="24" x14ac:dyDescent="0.25">
      <c r="A77" s="76">
        <v>71</v>
      </c>
      <c r="B77" s="76" t="s">
        <v>3478</v>
      </c>
      <c r="C77" s="76" t="s">
        <v>9612</v>
      </c>
      <c r="D77" s="77" t="str">
        <f>_xlfn.IFS(C77="","",B77="SINAPI-SP",VLOOKUP(C77,'BASE SINAPI'!$A$1:$D$7191,2,FALSE),B77="CDHU/CPOS",VLOOKUP(C77,'CDHU-CPOS'!$A$1:$F$4107,2,FALSE),B77="FDE",VLOOKUP(C77,#REF!,2,FALSE))</f>
        <v>Divisória cega tipo naval, acabamento em laminado fenólico melamínico, com espessura de 3,5 cm</v>
      </c>
      <c r="E77" s="76" t="str">
        <f>_xlfn.IFS(C77="","",B77="SINAPI-SP",VLOOKUP(C77,'BASE SINAPI'!$A$1:$D$7191,3,FALSE),B77="CDHU/CPOS",VLOOKUP(C77,'CDHU-CPOS'!$A$1:$F$4107,3,FALSE))</f>
        <v>M2</v>
      </c>
      <c r="F77" s="78">
        <v>1</v>
      </c>
      <c r="G77" s="78">
        <v>250</v>
      </c>
      <c r="H77" s="79" cm="1">
        <f t="array" ref="H77">_xlfn.IFS(C77="",0,B77="SINAPI-SP",VLOOKUP(C77,'BASE SINAPI'!A73:D9072,4,FALSE),B77="CDHU/CPOS",VLOOKUP(C77,'CDHU-CPOS'!$A$1:$F$4107,6,FALSE))</f>
        <v>155.19</v>
      </c>
      <c r="I77" s="79">
        <f t="shared" si="2"/>
        <v>189.29</v>
      </c>
      <c r="J77" s="79">
        <f t="shared" si="3"/>
        <v>47322.5</v>
      </c>
    </row>
    <row r="78" spans="1:12" ht="24" x14ac:dyDescent="0.25">
      <c r="A78" s="76">
        <v>72</v>
      </c>
      <c r="B78" s="76" t="s">
        <v>3478</v>
      </c>
      <c r="C78" s="76" t="s">
        <v>9615</v>
      </c>
      <c r="D78" s="77" t="str">
        <f>_xlfn.IFS(C78="","",B78="SINAPI-SP",VLOOKUP(C78,'BASE SINAPI'!$A$1:$D$7191,2,FALSE),B78="CDHU/CPOS",VLOOKUP(C78,'CDHU-CPOS'!$A$1:$F$4107,2,FALSE),B78="FDE",VLOOKUP(C78,#REF!,2,FALSE))</f>
        <v>Divisória painel/vidro/vidro tipo naval, acabamento em laminado fenólico melamínico, com espessura de 3,5 cm</v>
      </c>
      <c r="E78" s="76" t="str">
        <f>_xlfn.IFS(C78="","",B78="SINAPI-SP",VLOOKUP(C78,'BASE SINAPI'!$A$1:$D$7191,3,FALSE),B78="CDHU/CPOS",VLOOKUP(C78,'CDHU-CPOS'!$A$1:$F$4107,3,FALSE))</f>
        <v>M2</v>
      </c>
      <c r="F78" s="78">
        <v>1</v>
      </c>
      <c r="G78" s="78">
        <v>75</v>
      </c>
      <c r="H78" s="79" cm="1">
        <f t="array" ref="H78">_xlfn.IFS(C78="",0,B78="SINAPI-SP",VLOOKUP(C78,'BASE SINAPI'!A74:D9073,4,FALSE),B78="CDHU/CPOS",VLOOKUP(C78,'CDHU-CPOS'!$A$1:$F$4107,6,FALSE))</f>
        <v>194.26</v>
      </c>
      <c r="I78" s="79">
        <f t="shared" si="2"/>
        <v>236.94</v>
      </c>
      <c r="J78" s="79">
        <f t="shared" si="3"/>
        <v>17770.5</v>
      </c>
    </row>
    <row r="79" spans="1:12" ht="12.75" x14ac:dyDescent="0.25">
      <c r="A79" s="76">
        <v>73</v>
      </c>
      <c r="B79" s="76" t="s">
        <v>3478</v>
      </c>
      <c r="C79" s="76" t="s">
        <v>9608</v>
      </c>
      <c r="D79" s="77" t="str">
        <f>_xlfn.IFS(C79="","",B79="SINAPI-SP",VLOOKUP(C79,'BASE SINAPI'!$A$1:$D$7191,2,FALSE),B79="CDHU/CPOS",VLOOKUP(C79,'CDHU-CPOS'!$A$1:$F$4107,2,FALSE),B79="FDE",VLOOKUP(C79,#REF!,2,FALSE))</f>
        <v>Divisória em placas de granito com espessura de 3 cm</v>
      </c>
      <c r="E79" s="76" t="str">
        <f>_xlfn.IFS(C79="","",B79="SINAPI-SP",VLOOKUP(C79,'BASE SINAPI'!$A$1:$D$7191,3,FALSE),B79="CDHU/CPOS",VLOOKUP(C79,'CDHU-CPOS'!$A$1:$F$4107,3,FALSE))</f>
        <v>M2</v>
      </c>
      <c r="F79" s="78">
        <v>1</v>
      </c>
      <c r="G79" s="78">
        <v>10</v>
      </c>
      <c r="H79" s="79" cm="1">
        <f t="array" ref="H79">_xlfn.IFS(C79="",0,B79="SINAPI-SP",VLOOKUP(C79,'BASE SINAPI'!A75:D9074,4,FALSE),B79="CDHU/CPOS",VLOOKUP(C79,'CDHU-CPOS'!$A$1:$F$4107,6,FALSE))</f>
        <v>1179.04</v>
      </c>
      <c r="I79" s="79">
        <f t="shared" si="2"/>
        <v>1438.08</v>
      </c>
      <c r="J79" s="79">
        <f t="shared" si="3"/>
        <v>14380.8</v>
      </c>
    </row>
    <row r="80" spans="1:12" ht="12.75" x14ac:dyDescent="0.25">
      <c r="A80" s="76">
        <v>74</v>
      </c>
      <c r="B80" s="76" t="s">
        <v>3478</v>
      </c>
      <c r="C80" s="76" t="s">
        <v>9609</v>
      </c>
      <c r="D80" s="77" t="str">
        <f>_xlfn.IFS(C80="","",B80="SINAPI-SP",VLOOKUP(C80,'BASE SINAPI'!$A$1:$D$7191,2,FALSE),B80="CDHU/CPOS",VLOOKUP(C80,'CDHU-CPOS'!$A$1:$F$4107,2,FALSE),B80="FDE",VLOOKUP(C80,#REF!,2,FALSE))</f>
        <v>Divisória em placas de granilite com espessura de 3 cm</v>
      </c>
      <c r="E80" s="76" t="str">
        <f>_xlfn.IFS(C80="","",B80="SINAPI-SP",VLOOKUP(C80,'BASE SINAPI'!$A$1:$D$7191,3,FALSE),B80="CDHU/CPOS",VLOOKUP(C80,'CDHU-CPOS'!$A$1:$F$4107,3,FALSE))</f>
        <v>M2</v>
      </c>
      <c r="F80" s="78">
        <v>1</v>
      </c>
      <c r="G80" s="78">
        <v>10</v>
      </c>
      <c r="H80" s="79" cm="1">
        <f t="array" ref="H80">_xlfn.IFS(C80="",0,B80="SINAPI-SP",VLOOKUP(C80,'BASE SINAPI'!A76:D9075,4,FALSE),B80="CDHU/CPOS",VLOOKUP(C80,'CDHU-CPOS'!$A$1:$F$4107,6,FALSE))</f>
        <v>275.39</v>
      </c>
      <c r="I80" s="79">
        <f t="shared" si="2"/>
        <v>335.89</v>
      </c>
      <c r="J80" s="79">
        <f t="shared" si="3"/>
        <v>3358.9</v>
      </c>
    </row>
    <row r="81" spans="1:12" ht="12.75" x14ac:dyDescent="0.25">
      <c r="A81" s="76">
        <v>75</v>
      </c>
      <c r="B81" s="76" t="s">
        <v>3478</v>
      </c>
      <c r="C81" s="76" t="s">
        <v>9668</v>
      </c>
      <c r="D81" s="77" t="str">
        <f>_xlfn.IFS(C81="","",B81="SINAPI-SP",VLOOKUP(C81,'BASE SINAPI'!$A$1:$D$7191,2,FALSE),B81="CDHU/CPOS",VLOOKUP(C81,'CDHU-CPOS'!$A$1:$F$4107,2,FALSE),B81="FDE",VLOOKUP(C81,#REF!,2,FALSE))</f>
        <v>Telha de barro tipo romana</v>
      </c>
      <c r="E81" s="76" t="str">
        <f>_xlfn.IFS(C81="","",B81="SINAPI-SP",VLOOKUP(C81,'BASE SINAPI'!$A$1:$D$7191,3,FALSE),B81="CDHU/CPOS",VLOOKUP(C81,'CDHU-CPOS'!$A$1:$F$4107,3,FALSE))</f>
        <v>M2</v>
      </c>
      <c r="F81" s="78">
        <v>1</v>
      </c>
      <c r="G81" s="78">
        <v>800</v>
      </c>
      <c r="H81" s="79" cm="1">
        <f t="array" ref="H81">_xlfn.IFS(C81="",0,B81="SINAPI-SP",VLOOKUP(C81,'BASE SINAPI'!A77:D9076,4,FALSE),B81="CDHU/CPOS",VLOOKUP(C81,'CDHU-CPOS'!$A$1:$F$4107,6,FALSE))</f>
        <v>70.64</v>
      </c>
      <c r="I81" s="79">
        <f t="shared" si="2"/>
        <v>86.16</v>
      </c>
      <c r="J81" s="79">
        <f t="shared" si="3"/>
        <v>68928</v>
      </c>
      <c r="L81" s="2" t="s">
        <v>3479</v>
      </c>
    </row>
    <row r="82" spans="1:12" ht="12.75" x14ac:dyDescent="0.25">
      <c r="A82" s="76">
        <v>76</v>
      </c>
      <c r="B82" s="76" t="s">
        <v>3478</v>
      </c>
      <c r="C82" s="76" t="s">
        <v>9672</v>
      </c>
      <c r="D82" s="77" t="str">
        <f>_xlfn.IFS(C82="","",B82="SINAPI-SP",VLOOKUP(C82,'BASE SINAPI'!$A$1:$D$7191,2,FALSE),B82="CDHU/CPOS",VLOOKUP(C82,'CDHU-CPOS'!$A$1:$F$4107,2,FALSE),B82="FDE",VLOOKUP(C82,#REF!,2,FALSE))</f>
        <v>Cumeeira de barro emboçado tipos: plan, romana, italiana, francesa e paulistinha</v>
      </c>
      <c r="E82" s="76" t="str">
        <f>_xlfn.IFS(C82="","",B82="SINAPI-SP",VLOOKUP(C82,'BASE SINAPI'!$A$1:$D$7191,3,FALSE),B82="CDHU/CPOS",VLOOKUP(C82,'CDHU-CPOS'!$A$1:$F$4107,3,FALSE))</f>
        <v>M</v>
      </c>
      <c r="F82" s="78">
        <v>1</v>
      </c>
      <c r="G82" s="78">
        <v>100</v>
      </c>
      <c r="H82" s="79" cm="1">
        <f t="array" ref="H82">_xlfn.IFS(C82="",0,B82="SINAPI-SP",VLOOKUP(C82,'BASE SINAPI'!A78:D9077,4,FALSE),B82="CDHU/CPOS",VLOOKUP(C82,'CDHU-CPOS'!$A$1:$F$4107,6,FALSE))</f>
        <v>32.46</v>
      </c>
      <c r="I82" s="79">
        <f t="shared" si="2"/>
        <v>39.590000000000003</v>
      </c>
      <c r="J82" s="79">
        <f t="shared" si="3"/>
        <v>3959</v>
      </c>
      <c r="L82" s="2" t="s">
        <v>3478</v>
      </c>
    </row>
    <row r="83" spans="1:12" ht="12.75" x14ac:dyDescent="0.25">
      <c r="A83" s="76">
        <v>77</v>
      </c>
      <c r="B83" s="76" t="s">
        <v>3478</v>
      </c>
      <c r="C83" s="76" t="s">
        <v>9674</v>
      </c>
      <c r="D83" s="77" t="str">
        <f>_xlfn.IFS(C83="","",B83="SINAPI-SP",VLOOKUP(C83,'BASE SINAPI'!$A$1:$D$7191,2,FALSE),B83="CDHU/CPOS",VLOOKUP(C83,'CDHU-CPOS'!$A$1:$F$4107,2,FALSE),B83="FDE",VLOOKUP(C83,#REF!,2,FALSE))</f>
        <v>Telhamento em cimento reforçado com fio sintético CRFS - perfil ondulado de 6 mm</v>
      </c>
      <c r="E83" s="76" t="str">
        <f>_xlfn.IFS(C83="","",B83="SINAPI-SP",VLOOKUP(C83,'BASE SINAPI'!$A$1:$D$7191,3,FALSE),B83="CDHU/CPOS",VLOOKUP(C83,'CDHU-CPOS'!$A$1:$F$4107,3,FALSE))</f>
        <v>M2</v>
      </c>
      <c r="F83" s="78">
        <v>1</v>
      </c>
      <c r="G83" s="78">
        <v>450</v>
      </c>
      <c r="H83" s="79" cm="1">
        <f t="array" ref="H83">_xlfn.IFS(C83="",0,B83="SINAPI-SP",VLOOKUP(C83,'BASE SINAPI'!A79:D9078,4,FALSE),B83="CDHU/CPOS",VLOOKUP(C83,'CDHU-CPOS'!$A$1:$F$4107,6,FALSE))</f>
        <v>59.25</v>
      </c>
      <c r="I83" s="79">
        <f t="shared" si="2"/>
        <v>72.27</v>
      </c>
      <c r="J83" s="79">
        <f t="shared" si="3"/>
        <v>32521.5</v>
      </c>
      <c r="L83" s="2" t="s">
        <v>3480</v>
      </c>
    </row>
    <row r="84" spans="1:12" ht="12.75" x14ac:dyDescent="0.25">
      <c r="A84" s="76">
        <v>78</v>
      </c>
      <c r="B84" s="76" t="s">
        <v>3478</v>
      </c>
      <c r="C84" s="76" t="s">
        <v>9679</v>
      </c>
      <c r="D84" s="77" t="str">
        <f>_xlfn.IFS(C84="","",B84="SINAPI-SP",VLOOKUP(C84,'BASE SINAPI'!$A$1:$D$7191,2,FALSE),B84="CDHU/CPOS",VLOOKUP(C84,'CDHU-CPOS'!$A$1:$F$4107,2,FALSE),B84="FDE",VLOOKUP(C84,#REF!,2,FALSE))</f>
        <v>Cumeeira universal em cimento reforçado com fio sintético CRFS - perfil ondulado</v>
      </c>
      <c r="E84" s="76" t="str">
        <f>_xlfn.IFS(C84="","",B84="SINAPI-SP",VLOOKUP(C84,'BASE SINAPI'!$A$1:$D$7191,3,FALSE),B84="CDHU/CPOS",VLOOKUP(C84,'CDHU-CPOS'!$A$1:$F$4107,3,FALSE))</f>
        <v>M</v>
      </c>
      <c r="F84" s="78">
        <v>1</v>
      </c>
      <c r="G84" s="78">
        <v>25</v>
      </c>
      <c r="H84" s="79" cm="1">
        <f t="array" ref="H84">_xlfn.IFS(C84="",0,B84="SINAPI-SP",VLOOKUP(C84,'BASE SINAPI'!A80:D9079,4,FALSE),B84="CDHU/CPOS",VLOOKUP(C84,'CDHU-CPOS'!$A$1:$F$4107,6,FALSE))</f>
        <v>88.3</v>
      </c>
      <c r="I84" s="79">
        <f t="shared" si="2"/>
        <v>107.7</v>
      </c>
      <c r="J84" s="79">
        <f t="shared" si="3"/>
        <v>2692.5</v>
      </c>
      <c r="L84" s="2" t="s">
        <v>3482</v>
      </c>
    </row>
    <row r="85" spans="1:12" ht="12.75" x14ac:dyDescent="0.25">
      <c r="A85" s="76">
        <v>79</v>
      </c>
      <c r="B85" s="76" t="s">
        <v>3478</v>
      </c>
      <c r="C85" s="76" t="s">
        <v>9685</v>
      </c>
      <c r="D85" s="77" t="str">
        <f>_xlfn.IFS(C85="","",B85="SINAPI-SP",VLOOKUP(C85,'BASE SINAPI'!$A$1:$D$7191,2,FALSE),B85="CDHU/CPOS",VLOOKUP(C85,'CDHU-CPOS'!$A$1:$F$4107,2,FALSE),B85="FDE",VLOOKUP(C85,#REF!,2,FALSE))</f>
        <v>Telha em fibra vegetal, perfil ondulado, com espessura de 3 mm</v>
      </c>
      <c r="E85" s="76" t="str">
        <f>_xlfn.IFS(C85="","",B85="SINAPI-SP",VLOOKUP(C85,'BASE SINAPI'!$A$1:$D$7191,3,FALSE),B85="CDHU/CPOS",VLOOKUP(C85,'CDHU-CPOS'!$A$1:$F$4107,3,FALSE))</f>
        <v>M2</v>
      </c>
      <c r="F85" s="78">
        <v>1</v>
      </c>
      <c r="G85" s="78">
        <v>5</v>
      </c>
      <c r="H85" s="79" cm="1">
        <f t="array" ref="H85">_xlfn.IFS(C85="",0,B85="SINAPI-SP",VLOOKUP(C85,'BASE SINAPI'!A81:D9080,4,FALSE),B85="CDHU/CPOS",VLOOKUP(C85,'CDHU-CPOS'!$A$1:$F$4107,6,FALSE))</f>
        <v>110.97</v>
      </c>
      <c r="I85" s="79">
        <f t="shared" si="2"/>
        <v>135.35</v>
      </c>
      <c r="J85" s="79">
        <f t="shared" si="3"/>
        <v>676.75</v>
      </c>
    </row>
    <row r="86" spans="1:12" ht="24" x14ac:dyDescent="0.25">
      <c r="A86" s="76">
        <v>80</v>
      </c>
      <c r="B86" s="76" t="s">
        <v>3478</v>
      </c>
      <c r="C86" s="76" t="s">
        <v>9687</v>
      </c>
      <c r="D86" s="77" t="str">
        <f>_xlfn.IFS(C86="","",B86="SINAPI-SP",VLOOKUP(C86,'BASE SINAPI'!$A$1:$D$7191,2,FALSE),B86="CDHU/CPOS",VLOOKUP(C86,'CDHU-CPOS'!$A$1:$F$4107,2,FALSE),B86="FDE",VLOOKUP(C86,#REF!,2,FALSE))</f>
        <v>Telhamento em chapa de aço pré-pintada com epóxi e poliéster, perfil ondulado, com espessura de 0,50 mm</v>
      </c>
      <c r="E86" s="76" t="str">
        <f>_xlfn.IFS(C86="","",B86="SINAPI-SP",VLOOKUP(C86,'BASE SINAPI'!$A$1:$D$7191,3,FALSE),B86="CDHU/CPOS",VLOOKUP(C86,'CDHU-CPOS'!$A$1:$F$4107,3,FALSE))</f>
        <v>M2</v>
      </c>
      <c r="F86" s="78">
        <v>1</v>
      </c>
      <c r="G86" s="78">
        <v>250</v>
      </c>
      <c r="H86" s="79" cm="1">
        <f t="array" ref="H86">_xlfn.IFS(C86="",0,B86="SINAPI-SP",VLOOKUP(C86,'BASE SINAPI'!A82:D9081,4,FALSE),B86="CDHU/CPOS",VLOOKUP(C86,'CDHU-CPOS'!$A$1:$F$4107,6,FALSE))</f>
        <v>104.29</v>
      </c>
      <c r="I86" s="79">
        <f t="shared" si="2"/>
        <v>127.2</v>
      </c>
      <c r="J86" s="79">
        <f t="shared" si="3"/>
        <v>31800</v>
      </c>
    </row>
    <row r="87" spans="1:12" ht="24" x14ac:dyDescent="0.25">
      <c r="A87" s="76">
        <v>81</v>
      </c>
      <c r="B87" s="76" t="s">
        <v>3478</v>
      </c>
      <c r="C87" s="76" t="s">
        <v>9690</v>
      </c>
      <c r="D87" s="77" t="str">
        <f>_xlfn.IFS(C87="","",B87="SINAPI-SP",VLOOKUP(C87,'BASE SINAPI'!$A$1:$D$7191,2,FALSE),B87="CDHU/CPOS",VLOOKUP(C87,'CDHU-CPOS'!$A$1:$F$4107,2,FALSE),B87="FDE",VLOOKUP(C87,#REF!,2,FALSE))</f>
        <v>Telhamento em chapa de aço pré-pintada com epóxi e poliéster, perfil trapezoidal, com espessura de 0,50 mm e altura de 40 mm</v>
      </c>
      <c r="E87" s="76" t="str">
        <f>_xlfn.IFS(C87="","",B87="SINAPI-SP",VLOOKUP(C87,'BASE SINAPI'!$A$1:$D$7191,3,FALSE),B87="CDHU/CPOS",VLOOKUP(C87,'CDHU-CPOS'!$A$1:$F$4107,3,FALSE))</f>
        <v>M2</v>
      </c>
      <c r="F87" s="78">
        <v>1</v>
      </c>
      <c r="G87" s="78">
        <v>800</v>
      </c>
      <c r="H87" s="79" cm="1">
        <f t="array" ref="H87">_xlfn.IFS(C87="",0,B87="SINAPI-SP",VLOOKUP(C87,'BASE SINAPI'!A83:D9082,4,FALSE),B87="CDHU/CPOS",VLOOKUP(C87,'CDHU-CPOS'!$A$1:$F$4107,6,FALSE))</f>
        <v>100.86</v>
      </c>
      <c r="I87" s="79">
        <f t="shared" si="2"/>
        <v>123.02</v>
      </c>
      <c r="J87" s="79">
        <f t="shared" si="3"/>
        <v>98416</v>
      </c>
    </row>
    <row r="88" spans="1:12" ht="24" x14ac:dyDescent="0.25">
      <c r="A88" s="76">
        <v>82</v>
      </c>
      <c r="B88" s="76" t="s">
        <v>3478</v>
      </c>
      <c r="C88" s="76" t="s">
        <v>9691</v>
      </c>
      <c r="D88" s="77" t="str">
        <f>_xlfn.IFS(C88="","",B88="SINAPI-SP",VLOOKUP(C88,'BASE SINAPI'!$A$1:$D$7191,2,FALSE),B88="CDHU/CPOS",VLOOKUP(C88,'CDHU-CPOS'!$A$1:$F$4107,2,FALSE),B88="FDE",VLOOKUP(C88,#REF!,2,FALSE))</f>
        <v>Cumeeira em chapa de aço pré-pintada com epóxi e poliéster, perfil trapezoidal, com espessura de 0,50 mm</v>
      </c>
      <c r="E88" s="76" t="str">
        <f>_xlfn.IFS(C88="","",B88="SINAPI-SP",VLOOKUP(C88,'BASE SINAPI'!$A$1:$D$7191,3,FALSE),B88="CDHU/CPOS",VLOOKUP(C88,'CDHU-CPOS'!$A$1:$F$4107,3,FALSE))</f>
        <v>M</v>
      </c>
      <c r="F88" s="78">
        <v>1</v>
      </c>
      <c r="G88" s="78">
        <v>35</v>
      </c>
      <c r="H88" s="79" cm="1">
        <f t="array" ref="H88">_xlfn.IFS(C88="",0,B88="SINAPI-SP",VLOOKUP(C88,'BASE SINAPI'!A84:D9083,4,FALSE),B88="CDHU/CPOS",VLOOKUP(C88,'CDHU-CPOS'!$A$1:$F$4107,6,FALSE))</f>
        <v>76.22</v>
      </c>
      <c r="I88" s="79">
        <f t="shared" si="2"/>
        <v>92.97</v>
      </c>
      <c r="J88" s="79">
        <f t="shared" si="3"/>
        <v>3253.95</v>
      </c>
    </row>
    <row r="89" spans="1:12" ht="24" x14ac:dyDescent="0.25">
      <c r="A89" s="76">
        <v>83</v>
      </c>
      <c r="B89" s="76" t="s">
        <v>3478</v>
      </c>
      <c r="C89" s="76" t="s">
        <v>9692</v>
      </c>
      <c r="D89" s="77" t="str">
        <f>_xlfn.IFS(C89="","",B89="SINAPI-SP",VLOOKUP(C89,'BASE SINAPI'!$A$1:$D$7191,2,FALSE),B89="CDHU/CPOS",VLOOKUP(C89,'CDHU-CPOS'!$A$1:$F$4107,2,FALSE),B89="FDE",VLOOKUP(C89,#REF!,2,FALSE))</f>
        <v>Cumeeira em chapa de aço pré-pintada com epóxi e poliéster, perfil ondulado, com espessura de 0,50 mm</v>
      </c>
      <c r="E89" s="76" t="str">
        <f>_xlfn.IFS(C89="","",B89="SINAPI-SP",VLOOKUP(C89,'BASE SINAPI'!$A$1:$D$7191,3,FALSE),B89="CDHU/CPOS",VLOOKUP(C89,'CDHU-CPOS'!$A$1:$F$4107,3,FALSE))</f>
        <v>M</v>
      </c>
      <c r="F89" s="78">
        <v>1</v>
      </c>
      <c r="G89" s="78">
        <v>15</v>
      </c>
      <c r="H89" s="79" cm="1">
        <f t="array" ref="H89">_xlfn.IFS(C89="",0,B89="SINAPI-SP",VLOOKUP(C89,'BASE SINAPI'!A85:D9084,4,FALSE),B89="CDHU/CPOS",VLOOKUP(C89,'CDHU-CPOS'!$A$1:$F$4107,6,FALSE))</f>
        <v>89.16</v>
      </c>
      <c r="I89" s="79">
        <f t="shared" si="2"/>
        <v>108.75</v>
      </c>
      <c r="J89" s="79">
        <f t="shared" si="3"/>
        <v>1631.25</v>
      </c>
    </row>
    <row r="90" spans="1:12" ht="24" x14ac:dyDescent="0.25">
      <c r="A90" s="76">
        <v>84</v>
      </c>
      <c r="B90" s="76" t="s">
        <v>3478</v>
      </c>
      <c r="C90" s="76" t="s">
        <v>9695</v>
      </c>
      <c r="D90" s="77" t="str">
        <f>_xlfn.IFS(C90="","",B90="SINAPI-SP",VLOOKUP(C90,'BASE SINAPI'!$A$1:$D$7191,2,FALSE),B90="CDHU/CPOS",VLOOKUP(C90,'CDHU-CPOS'!$A$1:$F$4107,2,FALSE),B90="FDE",VLOOKUP(C90,#REF!,2,FALSE))</f>
        <v>Telhamento em chapa de aço com pintura poliéster, tipo sanduíche, espessura de 0,50 mm, com poliestireno expandido</v>
      </c>
      <c r="E90" s="76" t="str">
        <f>_xlfn.IFS(C90="","",B90="SINAPI-SP",VLOOKUP(C90,'BASE SINAPI'!$A$1:$D$7191,3,FALSE),B90="CDHU/CPOS",VLOOKUP(C90,'CDHU-CPOS'!$A$1:$F$4107,3,FALSE))</f>
        <v>M2</v>
      </c>
      <c r="F90" s="78">
        <v>1</v>
      </c>
      <c r="G90" s="78">
        <v>200</v>
      </c>
      <c r="H90" s="79" cm="1">
        <f t="array" ref="H90">_xlfn.IFS(C90="",0,B90="SINAPI-SP",VLOOKUP(C90,'BASE SINAPI'!A86:D9085,4,FALSE),B90="CDHU/CPOS",VLOOKUP(C90,'CDHU-CPOS'!$A$1:$F$4107,6,FALSE))</f>
        <v>153.79</v>
      </c>
      <c r="I90" s="79">
        <f t="shared" si="2"/>
        <v>187.58</v>
      </c>
      <c r="J90" s="79">
        <f t="shared" si="3"/>
        <v>37516</v>
      </c>
    </row>
    <row r="91" spans="1:12" ht="12.75" x14ac:dyDescent="0.25">
      <c r="A91" s="76">
        <v>85</v>
      </c>
      <c r="B91" s="76" t="s">
        <v>3478</v>
      </c>
      <c r="C91" s="76" t="s">
        <v>7576</v>
      </c>
      <c r="D91" s="77" t="str">
        <f>_xlfn.IFS(C91="","",B91="SINAPI-SP",VLOOKUP(C91,'BASE SINAPI'!$A$1:$D$7191,2,FALSE),B91="CDHU/CPOS",VLOOKUP(C91,'CDHU-CPOS'!$A$1:$F$4107,2,FALSE),B91="FDE",VLOOKUP(C91,#REF!,2,FALSE))</f>
        <v>Chapa de policarbonato alveolar de 6 mm</v>
      </c>
      <c r="E91" s="76" t="str">
        <f>_xlfn.IFS(C91="","",B91="SINAPI-SP",VLOOKUP(C91,'BASE SINAPI'!$A$1:$D$7191,3,FALSE),B91="CDHU/CPOS",VLOOKUP(C91,'CDHU-CPOS'!$A$1:$F$4107,3,FALSE))</f>
        <v>M2</v>
      </c>
      <c r="F91" s="78">
        <v>1</v>
      </c>
      <c r="G91" s="78">
        <v>150</v>
      </c>
      <c r="H91" s="79" cm="1">
        <f t="array" ref="H91">_xlfn.IFS(C91="",0,B91="SINAPI-SP",VLOOKUP(C91,'BASE SINAPI'!A87:D9086,4,FALSE),B91="CDHU/CPOS",VLOOKUP(C91,'CDHU-CPOS'!$A$1:$F$4107,6,FALSE))</f>
        <v>176.49</v>
      </c>
      <c r="I91" s="79">
        <f t="shared" si="2"/>
        <v>215.26</v>
      </c>
      <c r="J91" s="79">
        <f t="shared" si="3"/>
        <v>32289</v>
      </c>
    </row>
    <row r="92" spans="1:12" ht="12.75" x14ac:dyDescent="0.25">
      <c r="A92" s="76">
        <v>86</v>
      </c>
      <c r="B92" s="76" t="s">
        <v>3478</v>
      </c>
      <c r="C92" s="76" t="s">
        <v>9639</v>
      </c>
      <c r="D92" s="77" t="str">
        <f>_xlfn.IFS(C92="","",B92="SINAPI-SP",VLOOKUP(C92,'BASE SINAPI'!$A$1:$D$7191,2,FALSE),B92="CDHU/CPOS",VLOOKUP(C92,'CDHU-CPOS'!$A$1:$F$4107,2,FALSE),B92="FDE",VLOOKUP(C92,#REF!,2,FALSE))</f>
        <v>Estrutura de madeira tesourada para telha de barro - vãos até 7,00 m</v>
      </c>
      <c r="E92" s="76" t="str">
        <f>_xlfn.IFS(C92="","",B92="SINAPI-SP",VLOOKUP(C92,'BASE SINAPI'!$A$1:$D$7191,3,FALSE),B92="CDHU/CPOS",VLOOKUP(C92,'CDHU-CPOS'!$A$1:$F$4107,3,FALSE))</f>
        <v>M2</v>
      </c>
      <c r="F92" s="78">
        <v>1</v>
      </c>
      <c r="G92" s="78">
        <v>65</v>
      </c>
      <c r="H92" s="79" cm="1">
        <f t="array" ref="H92">_xlfn.IFS(C92="",0,B92="SINAPI-SP",VLOOKUP(C92,'BASE SINAPI'!A88:D9087,4,FALSE),B92="CDHU/CPOS",VLOOKUP(C92,'CDHU-CPOS'!$A$1:$F$4107,6,FALSE))</f>
        <v>180.96</v>
      </c>
      <c r="I92" s="79">
        <f t="shared" si="2"/>
        <v>220.72</v>
      </c>
      <c r="J92" s="79">
        <f t="shared" si="3"/>
        <v>14346.8</v>
      </c>
    </row>
    <row r="93" spans="1:12" ht="12.75" x14ac:dyDescent="0.25">
      <c r="A93" s="76">
        <v>87</v>
      </c>
      <c r="B93" s="76" t="s">
        <v>3478</v>
      </c>
      <c r="C93" s="76" t="s">
        <v>9640</v>
      </c>
      <c r="D93" s="77" t="str">
        <f>_xlfn.IFS(C93="","",B93="SINAPI-SP",VLOOKUP(C93,'BASE SINAPI'!$A$1:$D$7191,2,FALSE),B93="CDHU/CPOS",VLOOKUP(C93,'CDHU-CPOS'!$A$1:$F$4107,2,FALSE),B93="FDE",VLOOKUP(C93,#REF!,2,FALSE))</f>
        <v>Estrutura de madeira tesourada para telha de barro - vãos de 7,01 a 10,00 m</v>
      </c>
      <c r="E93" s="76" t="str">
        <f>_xlfn.IFS(C93="","",B93="SINAPI-SP",VLOOKUP(C93,'BASE SINAPI'!$A$1:$D$7191,3,FALSE),B93="CDHU/CPOS",VLOOKUP(C93,'CDHU-CPOS'!$A$1:$F$4107,3,FALSE))</f>
        <v>M2</v>
      </c>
      <c r="F93" s="78">
        <v>1</v>
      </c>
      <c r="G93" s="78">
        <v>25</v>
      </c>
      <c r="H93" s="79" cm="1">
        <f t="array" ref="H93">_xlfn.IFS(C93="",0,B93="SINAPI-SP",VLOOKUP(C93,'BASE SINAPI'!A89:D9088,4,FALSE),B93="CDHU/CPOS",VLOOKUP(C93,'CDHU-CPOS'!$A$1:$F$4107,6,FALSE))</f>
        <v>192.19</v>
      </c>
      <c r="I93" s="79">
        <f t="shared" si="2"/>
        <v>234.41</v>
      </c>
      <c r="J93" s="79">
        <f t="shared" si="3"/>
        <v>5860.25</v>
      </c>
    </row>
    <row r="94" spans="1:12" ht="12.75" x14ac:dyDescent="0.25">
      <c r="A94" s="76">
        <v>88</v>
      </c>
      <c r="B94" s="76" t="s">
        <v>3478</v>
      </c>
      <c r="C94" s="76" t="s">
        <v>9647</v>
      </c>
      <c r="D94" s="77" t="str">
        <f>_xlfn.IFS(C94="","",B94="SINAPI-SP",VLOOKUP(C94,'BASE SINAPI'!$A$1:$D$7191,2,FALSE),B94="CDHU/CPOS",VLOOKUP(C94,'CDHU-CPOS'!$A$1:$F$4107,2,FALSE),B94="FDE",VLOOKUP(C94,#REF!,2,FALSE))</f>
        <v>Estrutura pontaletada para telhas de barro</v>
      </c>
      <c r="E94" s="76" t="str">
        <f>_xlfn.IFS(C94="","",B94="SINAPI-SP",VLOOKUP(C94,'BASE SINAPI'!$A$1:$D$7191,3,FALSE),B94="CDHU/CPOS",VLOOKUP(C94,'CDHU-CPOS'!$A$1:$F$4107,3,FALSE))</f>
        <v>M2</v>
      </c>
      <c r="F94" s="78">
        <v>1</v>
      </c>
      <c r="G94" s="78">
        <v>50</v>
      </c>
      <c r="H94" s="79" cm="1">
        <f t="array" ref="H94">_xlfn.IFS(C94="",0,B94="SINAPI-SP",VLOOKUP(C94,'BASE SINAPI'!A90:D9089,4,FALSE),B94="CDHU/CPOS",VLOOKUP(C94,'CDHU-CPOS'!$A$1:$F$4107,6,FALSE))</f>
        <v>148.74</v>
      </c>
      <c r="I94" s="79">
        <f t="shared" si="2"/>
        <v>181.42</v>
      </c>
      <c r="J94" s="79">
        <f t="shared" si="3"/>
        <v>9071</v>
      </c>
    </row>
    <row r="95" spans="1:12" ht="12.75" x14ac:dyDescent="0.25">
      <c r="A95" s="76">
        <v>89</v>
      </c>
      <c r="B95" s="76" t="s">
        <v>3478</v>
      </c>
      <c r="C95" s="76" t="s">
        <v>9648</v>
      </c>
      <c r="D95" s="77" t="str">
        <f>_xlfn.IFS(C95="","",B95="SINAPI-SP",VLOOKUP(C95,'BASE SINAPI'!$A$1:$D$7191,2,FALSE),B95="CDHU/CPOS",VLOOKUP(C95,'CDHU-CPOS'!$A$1:$F$4107,2,FALSE),B95="FDE",VLOOKUP(C95,#REF!,2,FALSE))</f>
        <v>Estrutura pontaletada para telhas onduladas</v>
      </c>
      <c r="E95" s="76" t="str">
        <f>_xlfn.IFS(C95="","",B95="SINAPI-SP",VLOOKUP(C95,'BASE SINAPI'!$A$1:$D$7191,3,FALSE),B95="CDHU/CPOS",VLOOKUP(C95,'CDHU-CPOS'!$A$1:$F$4107,3,FALSE))</f>
        <v>M2</v>
      </c>
      <c r="F95" s="78">
        <v>1</v>
      </c>
      <c r="G95" s="78">
        <v>150</v>
      </c>
      <c r="H95" s="79" cm="1">
        <f t="array" ref="H95">_xlfn.IFS(C95="",0,B95="SINAPI-SP",VLOOKUP(C95,'BASE SINAPI'!A91:D9090,4,FALSE),B95="CDHU/CPOS",VLOOKUP(C95,'CDHU-CPOS'!$A$1:$F$4107,6,FALSE))</f>
        <v>111.93</v>
      </c>
      <c r="I95" s="79">
        <f t="shared" si="2"/>
        <v>136.52000000000001</v>
      </c>
      <c r="J95" s="79">
        <f t="shared" si="3"/>
        <v>20478</v>
      </c>
    </row>
    <row r="96" spans="1:12" ht="12.75" x14ac:dyDescent="0.25">
      <c r="A96" s="76">
        <v>90</v>
      </c>
      <c r="B96" s="76" t="s">
        <v>3478</v>
      </c>
      <c r="C96" s="76" t="s">
        <v>9649</v>
      </c>
      <c r="D96" s="77" t="str">
        <f>_xlfn.IFS(C96="","",B96="SINAPI-SP",VLOOKUP(C96,'BASE SINAPI'!$A$1:$D$7191,2,FALSE),B96="CDHU/CPOS",VLOOKUP(C96,'CDHU-CPOS'!$A$1:$F$4107,2,FALSE),B96="FDE",VLOOKUP(C96,#REF!,2,FALSE))</f>
        <v>Estrutura em terças para telhas de barro</v>
      </c>
      <c r="E96" s="76" t="str">
        <f>_xlfn.IFS(C96="","",B96="SINAPI-SP",VLOOKUP(C96,'BASE SINAPI'!$A$1:$D$7191,3,FALSE),B96="CDHU/CPOS",VLOOKUP(C96,'CDHU-CPOS'!$A$1:$F$4107,3,FALSE))</f>
        <v>M2</v>
      </c>
      <c r="F96" s="78">
        <v>1</v>
      </c>
      <c r="G96" s="78">
        <v>150</v>
      </c>
      <c r="H96" s="79" cm="1">
        <f t="array" ref="H96">_xlfn.IFS(C96="",0,B96="SINAPI-SP",VLOOKUP(C96,'BASE SINAPI'!A92:D9091,4,FALSE),B96="CDHU/CPOS",VLOOKUP(C96,'CDHU-CPOS'!$A$1:$F$4107,6,FALSE))</f>
        <v>116.31</v>
      </c>
      <c r="I96" s="79">
        <f t="shared" si="2"/>
        <v>141.86000000000001</v>
      </c>
      <c r="J96" s="79">
        <f t="shared" si="3"/>
        <v>21279</v>
      </c>
    </row>
    <row r="97" spans="1:10" ht="12.75" x14ac:dyDescent="0.25">
      <c r="A97" s="76">
        <v>91</v>
      </c>
      <c r="B97" s="76" t="s">
        <v>3478</v>
      </c>
      <c r="C97" s="76" t="s">
        <v>9650</v>
      </c>
      <c r="D97" s="77" t="str">
        <f>_xlfn.IFS(C97="","",B97="SINAPI-SP",VLOOKUP(C97,'BASE SINAPI'!$A$1:$D$7191,2,FALSE),B97="CDHU/CPOS",VLOOKUP(C97,'CDHU-CPOS'!$A$1:$F$4107,2,FALSE),B97="FDE",VLOOKUP(C97,#REF!,2,FALSE))</f>
        <v>Estrutura em terças para telhas perfil e material qualquer, exceto barro</v>
      </c>
      <c r="E97" s="76" t="str">
        <f>_xlfn.IFS(C97="","",B97="SINAPI-SP",VLOOKUP(C97,'BASE SINAPI'!$A$1:$D$7191,3,FALSE),B97="CDHU/CPOS",VLOOKUP(C97,'CDHU-CPOS'!$A$1:$F$4107,3,FALSE))</f>
        <v>M2</v>
      </c>
      <c r="F97" s="78">
        <v>1</v>
      </c>
      <c r="G97" s="78">
        <v>50</v>
      </c>
      <c r="H97" s="79" cm="1">
        <f t="array" ref="H97">_xlfn.IFS(C97="",0,B97="SINAPI-SP",VLOOKUP(C97,'BASE SINAPI'!A93:D9092,4,FALSE),B97="CDHU/CPOS",VLOOKUP(C97,'CDHU-CPOS'!$A$1:$F$4107,6,FALSE))</f>
        <v>32.04</v>
      </c>
      <c r="I97" s="79">
        <f t="shared" si="2"/>
        <v>39.08</v>
      </c>
      <c r="J97" s="79">
        <f t="shared" si="3"/>
        <v>1954</v>
      </c>
    </row>
    <row r="98" spans="1:10" ht="12.75" x14ac:dyDescent="0.25">
      <c r="A98" s="76">
        <v>92</v>
      </c>
      <c r="B98" s="76" t="s">
        <v>3478</v>
      </c>
      <c r="C98" s="76" t="s">
        <v>9706</v>
      </c>
      <c r="D98" s="77" t="str">
        <f>_xlfn.IFS(C98="","",B98="SINAPI-SP",VLOOKUP(C98,'BASE SINAPI'!$A$1:$D$7191,2,FALSE),B98="CDHU/CPOS",VLOOKUP(C98,'CDHU-CPOS'!$A$1:$F$4107,2,FALSE),B98="FDE",VLOOKUP(C98,#REF!,2,FALSE))</f>
        <v>Calha, rufo, afins em chapa galvanizada nº 24 - corte 0,33 m</v>
      </c>
      <c r="E98" s="76" t="str">
        <f>_xlfn.IFS(C98="","",B98="SINAPI-SP",VLOOKUP(C98,'BASE SINAPI'!$A$1:$D$7191,3,FALSE),B98="CDHU/CPOS",VLOOKUP(C98,'CDHU-CPOS'!$A$1:$F$4107,3,FALSE))</f>
        <v>M</v>
      </c>
      <c r="F98" s="78">
        <v>1</v>
      </c>
      <c r="G98" s="78">
        <v>400</v>
      </c>
      <c r="H98" s="79" cm="1">
        <f t="array" ref="H98">_xlfn.IFS(C98="",0,B98="SINAPI-SP",VLOOKUP(C98,'BASE SINAPI'!A94:D9093,4,FALSE),B98="CDHU/CPOS",VLOOKUP(C98,'CDHU-CPOS'!$A$1:$F$4107,6,FALSE))</f>
        <v>115.42</v>
      </c>
      <c r="I98" s="79">
        <f t="shared" si="2"/>
        <v>140.78</v>
      </c>
      <c r="J98" s="79">
        <f t="shared" si="3"/>
        <v>56312</v>
      </c>
    </row>
    <row r="99" spans="1:10" ht="12.75" x14ac:dyDescent="0.25">
      <c r="A99" s="76">
        <v>93</v>
      </c>
      <c r="B99" s="76" t="s">
        <v>3478</v>
      </c>
      <c r="C99" s="76" t="s">
        <v>9707</v>
      </c>
      <c r="D99" s="77" t="str">
        <f>_xlfn.IFS(C99="","",B99="SINAPI-SP",VLOOKUP(C99,'BASE SINAPI'!$A$1:$D$7191,2,FALSE),B99="CDHU/CPOS",VLOOKUP(C99,'CDHU-CPOS'!$A$1:$F$4107,2,FALSE),B99="FDE",VLOOKUP(C99,#REF!,2,FALSE))</f>
        <v>Calha, rufo, afins em chapa galvanizada nº 24 - corte 0,50 m</v>
      </c>
      <c r="E99" s="76" t="str">
        <f>_xlfn.IFS(C99="","",B99="SINAPI-SP",VLOOKUP(C99,'BASE SINAPI'!$A$1:$D$7191,3,FALSE),B99="CDHU/CPOS",VLOOKUP(C99,'CDHU-CPOS'!$A$1:$F$4107,3,FALSE))</f>
        <v>M</v>
      </c>
      <c r="F99" s="78">
        <v>1</v>
      </c>
      <c r="G99" s="78">
        <v>300</v>
      </c>
      <c r="H99" s="79" cm="1">
        <f t="array" ref="H99">_xlfn.IFS(C99="",0,B99="SINAPI-SP",VLOOKUP(C99,'BASE SINAPI'!A95:D9094,4,FALSE),B99="CDHU/CPOS",VLOOKUP(C99,'CDHU-CPOS'!$A$1:$F$4107,6,FALSE))</f>
        <v>157.49</v>
      </c>
      <c r="I99" s="79">
        <f t="shared" si="2"/>
        <v>192.09</v>
      </c>
      <c r="J99" s="79">
        <f t="shared" si="3"/>
        <v>57627</v>
      </c>
    </row>
    <row r="100" spans="1:10" ht="12.75" x14ac:dyDescent="0.25">
      <c r="A100" s="76">
        <v>94</v>
      </c>
      <c r="B100" s="76" t="s">
        <v>3478</v>
      </c>
      <c r="C100" s="76" t="s">
        <v>9708</v>
      </c>
      <c r="D100" s="77" t="str">
        <f>_xlfn.IFS(C100="","",B100="SINAPI-SP",VLOOKUP(C100,'BASE SINAPI'!$A$1:$D$7191,2,FALSE),B100="CDHU/CPOS",VLOOKUP(C100,'CDHU-CPOS'!$A$1:$F$4107,2,FALSE),B100="FDE",VLOOKUP(C100,#REF!,2,FALSE))</f>
        <v>Calha, rufo, afins em chapa galvanizada nº 24 - corte 1,00 m</v>
      </c>
      <c r="E100" s="76" t="str">
        <f>_xlfn.IFS(C100="","",B100="SINAPI-SP",VLOOKUP(C100,'BASE SINAPI'!$A$1:$D$7191,3,FALSE),B100="CDHU/CPOS",VLOOKUP(C100,'CDHU-CPOS'!$A$1:$F$4107,3,FALSE))</f>
        <v>M</v>
      </c>
      <c r="F100" s="78">
        <v>1</v>
      </c>
      <c r="G100" s="78">
        <v>50</v>
      </c>
      <c r="H100" s="79" cm="1">
        <f t="array" ref="H100">_xlfn.IFS(C100="",0,B100="SINAPI-SP",VLOOKUP(C100,'BASE SINAPI'!A96:D9095,4,FALSE),B100="CDHU/CPOS",VLOOKUP(C100,'CDHU-CPOS'!$A$1:$F$4107,6,FALSE))</f>
        <v>238.3</v>
      </c>
      <c r="I100" s="79">
        <f t="shared" si="2"/>
        <v>290.64999999999998</v>
      </c>
      <c r="J100" s="79">
        <f t="shared" si="3"/>
        <v>14532.5</v>
      </c>
    </row>
    <row r="101" spans="1:10" ht="12.75" x14ac:dyDescent="0.25">
      <c r="A101" s="76">
        <v>95</v>
      </c>
      <c r="B101" s="76" t="s">
        <v>3478</v>
      </c>
      <c r="C101" s="76" t="s">
        <v>9652</v>
      </c>
      <c r="D101" s="77" t="str">
        <f>_xlfn.IFS(C101="","",B101="SINAPI-SP",VLOOKUP(C101,'BASE SINAPI'!$A$1:$D$7191,2,FALSE),B101="CDHU/CPOS",VLOOKUP(C101,'CDHU-CPOS'!$A$1:$F$4107,2,FALSE),B101="FDE",VLOOKUP(C101,#REF!,2,FALSE))</f>
        <v>Fornecimento e montagem de estrutura em aço ASTM-A36, sem pintura</v>
      </c>
      <c r="E101" s="76" t="str">
        <f>_xlfn.IFS(C101="","",B101="SINAPI-SP",VLOOKUP(C101,'BASE SINAPI'!$A$1:$D$7191,3,FALSE),B101="CDHU/CPOS",VLOOKUP(C101,'CDHU-CPOS'!$A$1:$F$4107,3,FALSE))</f>
        <v>KG</v>
      </c>
      <c r="F101" s="78">
        <v>1</v>
      </c>
      <c r="G101" s="78">
        <v>1200</v>
      </c>
      <c r="H101" s="79" cm="1">
        <f t="array" ref="H101">_xlfn.IFS(C101="",0,B101="SINAPI-SP",VLOOKUP(C101,'BASE SINAPI'!A97:D9096,4,FALSE),B101="CDHU/CPOS",VLOOKUP(C101,'CDHU-CPOS'!$A$1:$F$4107,6,FALSE))</f>
        <v>26.85</v>
      </c>
      <c r="I101" s="79">
        <f t="shared" si="2"/>
        <v>32.75</v>
      </c>
      <c r="J101" s="79">
        <f t="shared" si="3"/>
        <v>39300</v>
      </c>
    </row>
    <row r="102" spans="1:10" ht="12.75" x14ac:dyDescent="0.25">
      <c r="A102" s="76">
        <v>96</v>
      </c>
      <c r="B102" s="76" t="s">
        <v>3478</v>
      </c>
      <c r="C102" s="76" t="s">
        <v>9653</v>
      </c>
      <c r="D102" s="77" t="str">
        <f>_xlfn.IFS(C102="","",B102="SINAPI-SP",VLOOKUP(C102,'BASE SINAPI'!$A$1:$D$7191,2,FALSE),B102="CDHU/CPOS",VLOOKUP(C102,'CDHU-CPOS'!$A$1:$F$4107,2,FALSE),B102="FDE",VLOOKUP(C102,#REF!,2,FALSE))</f>
        <v>Montagem de estrutura metálica em aço, sem pintura</v>
      </c>
      <c r="E102" s="76" t="str">
        <f>_xlfn.IFS(C102="","",B102="SINAPI-SP",VLOOKUP(C102,'BASE SINAPI'!$A$1:$D$7191,3,FALSE),B102="CDHU/CPOS",VLOOKUP(C102,'CDHU-CPOS'!$A$1:$F$4107,3,FALSE))</f>
        <v>KG</v>
      </c>
      <c r="F102" s="78">
        <v>1</v>
      </c>
      <c r="G102" s="78">
        <v>1000</v>
      </c>
      <c r="H102" s="79" cm="1">
        <f t="array" ref="H102">_xlfn.IFS(C102="",0,B102="SINAPI-SP",VLOOKUP(C102,'BASE SINAPI'!A98:D9097,4,FALSE),B102="CDHU/CPOS",VLOOKUP(C102,'CDHU-CPOS'!$A$1:$F$4107,6,FALSE))</f>
        <v>6.1</v>
      </c>
      <c r="I102" s="79">
        <f t="shared" si="2"/>
        <v>7.44</v>
      </c>
      <c r="J102" s="79">
        <f t="shared" si="3"/>
        <v>7440</v>
      </c>
    </row>
    <row r="103" spans="1:10" ht="12.75" x14ac:dyDescent="0.25">
      <c r="A103" s="76">
        <v>97</v>
      </c>
      <c r="B103" s="76" t="s">
        <v>3478</v>
      </c>
      <c r="C103" s="76" t="s">
        <v>9900</v>
      </c>
      <c r="D103" s="77" t="str">
        <f>_xlfn.IFS(C103="","",B103="SINAPI-SP",VLOOKUP(C103,'BASE SINAPI'!$A$1:$D$7191,2,FALSE),B103="CDHU/CPOS",VLOOKUP(C103,'CDHU-CPOS'!$A$1:$F$4107,2,FALSE),B103="FDE",VLOOKUP(C103,#REF!,2,FALSE))</f>
        <v>Forro em tábuas aparelhadas macho e fêmea de pinus</v>
      </c>
      <c r="E103" s="76" t="str">
        <f>_xlfn.IFS(C103="","",B103="SINAPI-SP",VLOOKUP(C103,'BASE SINAPI'!$A$1:$D$7191,3,FALSE),B103="CDHU/CPOS",VLOOKUP(C103,'CDHU-CPOS'!$A$1:$F$4107,3,FALSE))</f>
        <v>M2</v>
      </c>
      <c r="F103" s="78">
        <v>1</v>
      </c>
      <c r="G103" s="78">
        <v>50</v>
      </c>
      <c r="H103" s="79" cm="1">
        <f t="array" ref="H103">_xlfn.IFS(C103="",0,B103="SINAPI-SP",VLOOKUP(C103,'BASE SINAPI'!A99:D9098,4,FALSE),B103="CDHU/CPOS",VLOOKUP(C103,'CDHU-CPOS'!$A$1:$F$4107,6,FALSE))</f>
        <v>86.43</v>
      </c>
      <c r="I103" s="79">
        <f t="shared" si="2"/>
        <v>105.42</v>
      </c>
      <c r="J103" s="79">
        <f t="shared" si="3"/>
        <v>5271</v>
      </c>
    </row>
    <row r="104" spans="1:10" ht="12.75" x14ac:dyDescent="0.25">
      <c r="A104" s="76">
        <v>98</v>
      </c>
      <c r="B104" s="76" t="s">
        <v>3478</v>
      </c>
      <c r="C104" s="76" t="s">
        <v>9907</v>
      </c>
      <c r="D104" s="77" t="str">
        <f>_xlfn.IFS(C104="","",B104="SINAPI-SP",VLOOKUP(C104,'BASE SINAPI'!$A$1:$D$7191,2,FALSE),B104="CDHU/CPOS",VLOOKUP(C104,'CDHU-CPOS'!$A$1:$F$4107,2,FALSE),B104="FDE",VLOOKUP(C104,#REF!,2,FALSE))</f>
        <v>Forro em painéis de gesso acartonado, espessura de 12,5mm, fixo</v>
      </c>
      <c r="E104" s="76" t="str">
        <f>_xlfn.IFS(C104="","",B104="SINAPI-SP",VLOOKUP(C104,'BASE SINAPI'!$A$1:$D$7191,3,FALSE),B104="CDHU/CPOS",VLOOKUP(C104,'CDHU-CPOS'!$A$1:$F$4107,3,FALSE))</f>
        <v>M2</v>
      </c>
      <c r="F104" s="78">
        <v>1</v>
      </c>
      <c r="G104" s="78">
        <v>500</v>
      </c>
      <c r="H104" s="79" cm="1">
        <f t="array" ref="H104">_xlfn.IFS(C104="",0,B104="SINAPI-SP",VLOOKUP(C104,'BASE SINAPI'!A100:D9099,4,FALSE),B104="CDHU/CPOS",VLOOKUP(C104,'CDHU-CPOS'!$A$1:$F$4107,6,FALSE))</f>
        <v>105.06</v>
      </c>
      <c r="I104" s="79">
        <f t="shared" si="2"/>
        <v>128.13999999999999</v>
      </c>
      <c r="J104" s="79">
        <f t="shared" si="3"/>
        <v>64070</v>
      </c>
    </row>
    <row r="105" spans="1:10" ht="12.75" x14ac:dyDescent="0.25">
      <c r="A105" s="76">
        <v>99</v>
      </c>
      <c r="B105" s="76" t="s">
        <v>3478</v>
      </c>
      <c r="C105" s="76" t="s">
        <v>9913</v>
      </c>
      <c r="D105" s="77" t="str">
        <f>_xlfn.IFS(C105="","",B105="SINAPI-SP",VLOOKUP(C105,'BASE SINAPI'!$A$1:$D$7191,2,FALSE),B105="CDHU/CPOS",VLOOKUP(C105,'CDHU-CPOS'!$A$1:$F$4107,2,FALSE),B105="FDE",VLOOKUP(C105,#REF!,2,FALSE))</f>
        <v>Forro em lâmina de PVC</v>
      </c>
      <c r="E105" s="76" t="str">
        <f>_xlfn.IFS(C105="","",B105="SINAPI-SP",VLOOKUP(C105,'BASE SINAPI'!$A$1:$D$7191,3,FALSE),B105="CDHU/CPOS",VLOOKUP(C105,'CDHU-CPOS'!$A$1:$F$4107,3,FALSE))</f>
        <v>M2</v>
      </c>
      <c r="F105" s="78">
        <v>1</v>
      </c>
      <c r="G105" s="78">
        <v>400</v>
      </c>
      <c r="H105" s="79" cm="1">
        <f t="array" ref="H105">_xlfn.IFS(C105="",0,B105="SINAPI-SP",VLOOKUP(C105,'BASE SINAPI'!A101:D9100,4,FALSE),B105="CDHU/CPOS",VLOOKUP(C105,'CDHU-CPOS'!$A$1:$F$4107,6,FALSE))</f>
        <v>93.44</v>
      </c>
      <c r="I105" s="79">
        <f t="shared" si="2"/>
        <v>113.97</v>
      </c>
      <c r="J105" s="79">
        <f t="shared" si="3"/>
        <v>45588</v>
      </c>
    </row>
    <row r="106" spans="1:10" ht="12.75" x14ac:dyDescent="0.25">
      <c r="A106" s="76">
        <v>100</v>
      </c>
      <c r="B106" s="76" t="s">
        <v>3478</v>
      </c>
      <c r="C106" s="76" t="s">
        <v>9922</v>
      </c>
      <c r="D106" s="77" t="str">
        <f>_xlfn.IFS(C106="","",B106="SINAPI-SP",VLOOKUP(C106,'BASE SINAPI'!$A$1:$D$7191,2,FALSE),B106="CDHU/CPOS",VLOOKUP(C106,'CDHU-CPOS'!$A$1:$F$4107,2,FALSE),B106="FDE",VLOOKUP(C106,#REF!,2,FALSE))</f>
        <v>Recolocação de forros fixados</v>
      </c>
      <c r="E106" s="76" t="str">
        <f>_xlfn.IFS(C106="","",B106="SINAPI-SP",VLOOKUP(C106,'BASE SINAPI'!$A$1:$D$7191,3,FALSE),B106="CDHU/CPOS",VLOOKUP(C106,'CDHU-CPOS'!$A$1:$F$4107,3,FALSE))</f>
        <v>M2</v>
      </c>
      <c r="F106" s="78">
        <v>1</v>
      </c>
      <c r="G106" s="78">
        <v>300</v>
      </c>
      <c r="H106" s="79" cm="1">
        <f t="array" ref="H106">_xlfn.IFS(C106="",0,B106="SINAPI-SP",VLOOKUP(C106,'BASE SINAPI'!A102:D9101,4,FALSE),B106="CDHU/CPOS",VLOOKUP(C106,'CDHU-CPOS'!$A$1:$F$4107,6,FALSE))</f>
        <v>15.17</v>
      </c>
      <c r="I106" s="79">
        <f t="shared" si="2"/>
        <v>18.5</v>
      </c>
      <c r="J106" s="79">
        <f t="shared" si="3"/>
        <v>5550</v>
      </c>
    </row>
    <row r="107" spans="1:10" ht="12.75" x14ac:dyDescent="0.25">
      <c r="A107" s="76">
        <v>101</v>
      </c>
      <c r="B107" s="76" t="s">
        <v>3478</v>
      </c>
      <c r="C107" s="76" t="s">
        <v>9923</v>
      </c>
      <c r="D107" s="77" t="str">
        <f>_xlfn.IFS(C107="","",B107="SINAPI-SP",VLOOKUP(C107,'BASE SINAPI'!$A$1:$D$7191,2,FALSE),B107="CDHU/CPOS",VLOOKUP(C107,'CDHU-CPOS'!$A$1:$F$4107,2,FALSE),B107="FDE",VLOOKUP(C107,#REF!,2,FALSE))</f>
        <v>Recolocação de forros apoiados ou encaixados</v>
      </c>
      <c r="E107" s="76" t="str">
        <f>_xlfn.IFS(C107="","",B107="SINAPI-SP",VLOOKUP(C107,'BASE SINAPI'!$A$1:$D$7191,3,FALSE),B107="CDHU/CPOS",VLOOKUP(C107,'CDHU-CPOS'!$A$1:$F$4107,3,FALSE))</f>
        <v>M2</v>
      </c>
      <c r="F107" s="78">
        <v>1</v>
      </c>
      <c r="G107" s="78">
        <v>100</v>
      </c>
      <c r="H107" s="79" cm="1">
        <f t="array" ref="H107">_xlfn.IFS(C107="",0,B107="SINAPI-SP",VLOOKUP(C107,'BASE SINAPI'!A103:D9102,4,FALSE),B107="CDHU/CPOS",VLOOKUP(C107,'CDHU-CPOS'!$A$1:$F$4107,6,FALSE))</f>
        <v>7.12</v>
      </c>
      <c r="I107" s="79">
        <f t="shared" si="2"/>
        <v>8.68</v>
      </c>
      <c r="J107" s="79">
        <f t="shared" si="3"/>
        <v>868</v>
      </c>
    </row>
    <row r="108" spans="1:10" ht="12.75" x14ac:dyDescent="0.25">
      <c r="A108" s="76">
        <v>102</v>
      </c>
      <c r="B108" s="76" t="s">
        <v>3478</v>
      </c>
      <c r="C108" s="76" t="s">
        <v>9924</v>
      </c>
      <c r="D108" s="77" t="str">
        <f>_xlfn.IFS(C108="","",B108="SINAPI-SP",VLOOKUP(C108,'BASE SINAPI'!$A$1:$D$7191,2,FALSE),B108="CDHU/CPOS",VLOOKUP(C108,'CDHU-CPOS'!$A$1:$F$4107,2,FALSE),B108="FDE",VLOOKUP(C108,#REF!,2,FALSE))</f>
        <v>Moldura de gesso simples, largura até 6,0cm</v>
      </c>
      <c r="E108" s="76" t="str">
        <f>_xlfn.IFS(C108="","",B108="SINAPI-SP",VLOOKUP(C108,'BASE SINAPI'!$A$1:$D$7191,3,FALSE),B108="CDHU/CPOS",VLOOKUP(C108,'CDHU-CPOS'!$A$1:$F$4107,3,FALSE))</f>
        <v>M</v>
      </c>
      <c r="F108" s="78">
        <v>1</v>
      </c>
      <c r="G108" s="78">
        <v>100</v>
      </c>
      <c r="H108" s="79" cm="1">
        <f t="array" ref="H108">_xlfn.IFS(C108="",0,B108="SINAPI-SP",VLOOKUP(C108,'BASE SINAPI'!A104:D9103,4,FALSE),B108="CDHU/CPOS",VLOOKUP(C108,'CDHU-CPOS'!$A$1:$F$4107,6,FALSE))</f>
        <v>21.6</v>
      </c>
      <c r="I108" s="79">
        <f t="shared" si="2"/>
        <v>26.35</v>
      </c>
      <c r="J108" s="79">
        <f t="shared" si="3"/>
        <v>2635</v>
      </c>
    </row>
    <row r="109" spans="1:10" ht="12.75" x14ac:dyDescent="0.25">
      <c r="A109" s="76">
        <v>103</v>
      </c>
      <c r="B109" s="76" t="s">
        <v>3478</v>
      </c>
      <c r="C109" s="76" t="s">
        <v>7750</v>
      </c>
      <c r="D109" s="77" t="str">
        <f>_xlfn.IFS(C109="","",B109="SINAPI-SP",VLOOKUP(C109,'BASE SINAPI'!$A$1:$D$7191,2,FALSE),B109="CDHU/CPOS",VLOOKUP(C109,'CDHU-CPOS'!$A$1:$F$4107,2,FALSE),B109="FDE",VLOOKUP(C109,#REF!,2,FALSE))</f>
        <v>Impermeabilização em manta asfáltica com armadura, tipo III-B, espessura de 3 mm</v>
      </c>
      <c r="E109" s="76" t="str">
        <f>_xlfn.IFS(C109="","",B109="SINAPI-SP",VLOOKUP(C109,'BASE SINAPI'!$A$1:$D$7191,3,FALSE),B109="CDHU/CPOS",VLOOKUP(C109,'CDHU-CPOS'!$A$1:$F$4107,3,FALSE))</f>
        <v>M2</v>
      </c>
      <c r="F109" s="78">
        <v>1</v>
      </c>
      <c r="G109" s="78">
        <v>30</v>
      </c>
      <c r="H109" s="79" cm="1">
        <f t="array" ref="H109">_xlfn.IFS(C109="",0,B109="SINAPI-SP",VLOOKUP(C109,'BASE SINAPI'!A105:D9104,4,FALSE),B109="CDHU/CPOS",VLOOKUP(C109,'CDHU-CPOS'!$A$1:$F$4107,6,FALSE))</f>
        <v>84.94</v>
      </c>
      <c r="I109" s="79">
        <f t="shared" si="2"/>
        <v>103.6</v>
      </c>
      <c r="J109" s="79">
        <f t="shared" si="3"/>
        <v>3108</v>
      </c>
    </row>
    <row r="110" spans="1:10" ht="12.75" x14ac:dyDescent="0.25">
      <c r="A110" s="76">
        <v>104</v>
      </c>
      <c r="B110" s="76" t="s">
        <v>3478</v>
      </c>
      <c r="C110" s="76" t="s">
        <v>7764</v>
      </c>
      <c r="D110" s="77" t="str">
        <f>_xlfn.IFS(C110="","",B110="SINAPI-SP",VLOOKUP(C110,'BASE SINAPI'!$A$1:$D$7191,2,FALSE),B110="CDHU/CPOS",VLOOKUP(C110,'CDHU-CPOS'!$A$1:$F$4107,2,FALSE),B110="FDE",VLOOKUP(C110,#REF!,2,FALSE))</f>
        <v>Impermeabilização em argamassa polimérica para umidade e água de percolação</v>
      </c>
      <c r="E110" s="76" t="str">
        <f>_xlfn.IFS(C110="","",B110="SINAPI-SP",VLOOKUP(C110,'BASE SINAPI'!$A$1:$D$7191,3,FALSE),B110="CDHU/CPOS",VLOOKUP(C110,'CDHU-CPOS'!$A$1:$F$4107,3,FALSE))</f>
        <v>M2</v>
      </c>
      <c r="F110" s="78">
        <v>1</v>
      </c>
      <c r="G110" s="78">
        <v>120</v>
      </c>
      <c r="H110" s="79" cm="1">
        <f t="array" ref="H110">_xlfn.IFS(C110="",0,B110="SINAPI-SP",VLOOKUP(C110,'BASE SINAPI'!A106:D9105,4,FALSE),B110="CDHU/CPOS",VLOOKUP(C110,'CDHU-CPOS'!$A$1:$F$4107,6,FALSE))</f>
        <v>14.54</v>
      </c>
      <c r="I110" s="79">
        <f t="shared" si="2"/>
        <v>17.73</v>
      </c>
      <c r="J110" s="79">
        <f t="shared" si="3"/>
        <v>2127.6</v>
      </c>
    </row>
    <row r="111" spans="1:10" ht="12.75" x14ac:dyDescent="0.25">
      <c r="A111" s="76">
        <v>105</v>
      </c>
      <c r="B111" s="76" t="s">
        <v>3478</v>
      </c>
      <c r="C111" s="76" t="s">
        <v>7755</v>
      </c>
      <c r="D111" s="77" t="str">
        <f>_xlfn.IFS(C111="","",B111="SINAPI-SP",VLOOKUP(C111,'BASE SINAPI'!$A$1:$D$7191,2,FALSE),B111="CDHU/CPOS",VLOOKUP(C111,'CDHU-CPOS'!$A$1:$F$4107,2,FALSE),B111="FDE",VLOOKUP(C111,#REF!,2,FALSE))</f>
        <v>Impermeabilização em pintura de asfalto oxidado com solventes orgânicos, sobre massa</v>
      </c>
      <c r="E111" s="76" t="str">
        <f>_xlfn.IFS(C111="","",B111="SINAPI-SP",VLOOKUP(C111,'BASE SINAPI'!$A$1:$D$7191,3,FALSE),B111="CDHU/CPOS",VLOOKUP(C111,'CDHU-CPOS'!$A$1:$F$4107,3,FALSE))</f>
        <v>M2</v>
      </c>
      <c r="F111" s="78">
        <v>1</v>
      </c>
      <c r="G111" s="78">
        <v>40</v>
      </c>
      <c r="H111" s="79" cm="1">
        <f t="array" ref="H111">_xlfn.IFS(C111="",0,B111="SINAPI-SP",VLOOKUP(C111,'BASE SINAPI'!A107:D9106,4,FALSE),B111="CDHU/CPOS",VLOOKUP(C111,'CDHU-CPOS'!$A$1:$F$4107,6,FALSE))</f>
        <v>20.13</v>
      </c>
      <c r="I111" s="79">
        <f t="shared" si="2"/>
        <v>24.55</v>
      </c>
      <c r="J111" s="79">
        <f t="shared" si="3"/>
        <v>982</v>
      </c>
    </row>
    <row r="112" spans="1:10" ht="12.75" x14ac:dyDescent="0.25">
      <c r="A112" s="76">
        <v>106</v>
      </c>
      <c r="B112" s="76" t="s">
        <v>3478</v>
      </c>
      <c r="C112" s="76" t="s">
        <v>7759</v>
      </c>
      <c r="D112" s="77" t="str">
        <f>_xlfn.IFS(C112="","",B112="SINAPI-SP",VLOOKUP(C112,'BASE SINAPI'!$A$1:$D$7191,2,FALSE),B112="CDHU/CPOS",VLOOKUP(C112,'CDHU-CPOS'!$A$1:$F$4107,2,FALSE),B112="FDE",VLOOKUP(C112,#REF!,2,FALSE))</f>
        <v>Impermeabilização em membrana à base de polímeros acrílicos, na cor branca</v>
      </c>
      <c r="E112" s="76" t="str">
        <f>_xlfn.IFS(C112="","",B112="SINAPI-SP",VLOOKUP(C112,'BASE SINAPI'!$A$1:$D$7191,3,FALSE),B112="CDHU/CPOS",VLOOKUP(C112,'CDHU-CPOS'!$A$1:$F$4107,3,FALSE))</f>
        <v>M2</v>
      </c>
      <c r="F112" s="78">
        <v>1</v>
      </c>
      <c r="G112" s="78">
        <v>15</v>
      </c>
      <c r="H112" s="79" cm="1">
        <f t="array" ref="H112">_xlfn.IFS(C112="",0,B112="SINAPI-SP",VLOOKUP(C112,'BASE SINAPI'!A108:D9107,4,FALSE),B112="CDHU/CPOS",VLOOKUP(C112,'CDHU-CPOS'!$A$1:$F$4107,6,FALSE))</f>
        <v>58.37</v>
      </c>
      <c r="I112" s="79">
        <f t="shared" si="2"/>
        <v>71.19</v>
      </c>
      <c r="J112" s="79">
        <f t="shared" si="3"/>
        <v>1067.8499999999999</v>
      </c>
    </row>
    <row r="113" spans="1:12" ht="12.75" x14ac:dyDescent="0.25">
      <c r="A113" s="76">
        <v>107</v>
      </c>
      <c r="B113" s="76" t="s">
        <v>3478</v>
      </c>
      <c r="C113" s="76" t="s">
        <v>9727</v>
      </c>
      <c r="D113" s="77" t="str">
        <f>_xlfn.IFS(C113="","",B113="SINAPI-SP",VLOOKUP(C113,'BASE SINAPI'!$A$1:$D$7191,2,FALSE),B113="CDHU/CPOS",VLOOKUP(C113,'CDHU-CPOS'!$A$1:$F$4107,2,FALSE),B113="FDE",VLOOKUP(C113,#REF!,2,FALSE))</f>
        <v>Chapisco</v>
      </c>
      <c r="E113" s="76" t="str">
        <f>_xlfn.IFS(C113="","",B113="SINAPI-SP",VLOOKUP(C113,'BASE SINAPI'!$A$1:$D$7191,3,FALSE),B113="CDHU/CPOS",VLOOKUP(C113,'CDHU-CPOS'!$A$1:$F$4107,3,FALSE))</f>
        <v>M2</v>
      </c>
      <c r="F113" s="78">
        <v>1</v>
      </c>
      <c r="G113" s="78">
        <v>1000</v>
      </c>
      <c r="H113" s="79" cm="1">
        <f t="array" ref="H113">_xlfn.IFS(C113="",0,B113="SINAPI-SP",VLOOKUP(C113,'BASE SINAPI'!A109:D9108,4,FALSE),B113="CDHU/CPOS",VLOOKUP(C113,'CDHU-CPOS'!$A$1:$F$4107,6,FALSE))</f>
        <v>7.36</v>
      </c>
      <c r="I113" s="79">
        <f t="shared" si="2"/>
        <v>8.98</v>
      </c>
      <c r="J113" s="79">
        <f t="shared" si="3"/>
        <v>8980</v>
      </c>
      <c r="L113" s="2" t="s">
        <v>3479</v>
      </c>
    </row>
    <row r="114" spans="1:12" ht="12.75" x14ac:dyDescent="0.25">
      <c r="A114" s="76">
        <v>108</v>
      </c>
      <c r="B114" s="76" t="s">
        <v>3478</v>
      </c>
      <c r="C114" s="76" t="s">
        <v>9732</v>
      </c>
      <c r="D114" s="77" t="str">
        <f>_xlfn.IFS(C114="","",B114="SINAPI-SP",VLOOKUP(C114,'BASE SINAPI'!$A$1:$D$7191,2,FALSE),B114="CDHU/CPOS",VLOOKUP(C114,'CDHU-CPOS'!$A$1:$F$4107,2,FALSE),B114="FDE",VLOOKUP(C114,#REF!,2,FALSE))</f>
        <v>Emboço comum</v>
      </c>
      <c r="E114" s="76" t="str">
        <f>_xlfn.IFS(C114="","",B114="SINAPI-SP",VLOOKUP(C114,'BASE SINAPI'!$A$1:$D$7191,3,FALSE),B114="CDHU/CPOS",VLOOKUP(C114,'CDHU-CPOS'!$A$1:$F$4107,3,FALSE))</f>
        <v>M2</v>
      </c>
      <c r="F114" s="78">
        <v>1</v>
      </c>
      <c r="G114" s="78">
        <v>250</v>
      </c>
      <c r="H114" s="79" cm="1">
        <f t="array" ref="H114">_xlfn.IFS(C114="",0,B114="SINAPI-SP",VLOOKUP(C114,'BASE SINAPI'!A110:D9109,4,FALSE),B114="CDHU/CPOS",VLOOKUP(C114,'CDHU-CPOS'!$A$1:$F$4107,6,FALSE))</f>
        <v>23.71</v>
      </c>
      <c r="I114" s="79">
        <f t="shared" si="2"/>
        <v>28.92</v>
      </c>
      <c r="J114" s="79">
        <f t="shared" si="3"/>
        <v>7230</v>
      </c>
      <c r="L114" s="2" t="s">
        <v>3478</v>
      </c>
    </row>
    <row r="115" spans="1:12" ht="12.75" x14ac:dyDescent="0.25">
      <c r="A115" s="76">
        <v>109</v>
      </c>
      <c r="B115" s="76" t="s">
        <v>3478</v>
      </c>
      <c r="C115" s="76" t="s">
        <v>9733</v>
      </c>
      <c r="D115" s="77" t="str">
        <f>_xlfn.IFS(C115="","",B115="SINAPI-SP",VLOOKUP(C115,'BASE SINAPI'!$A$1:$D$7191,2,FALSE),B115="CDHU/CPOS",VLOOKUP(C115,'CDHU-CPOS'!$A$1:$F$4107,2,FALSE),B115="FDE",VLOOKUP(C115,#REF!,2,FALSE))</f>
        <v>Emboço desempenado com espuma de poliéster</v>
      </c>
      <c r="E115" s="76" t="str">
        <f>_xlfn.IFS(C115="","",B115="SINAPI-SP",VLOOKUP(C115,'BASE SINAPI'!$A$1:$D$7191,3,FALSE),B115="CDHU/CPOS",VLOOKUP(C115,'CDHU-CPOS'!$A$1:$F$4107,3,FALSE))</f>
        <v>M2</v>
      </c>
      <c r="F115" s="78">
        <v>1</v>
      </c>
      <c r="G115" s="78">
        <v>1000</v>
      </c>
      <c r="H115" s="79" cm="1">
        <f t="array" ref="H115">_xlfn.IFS(C115="",0,B115="SINAPI-SP",VLOOKUP(C115,'BASE SINAPI'!A111:D9110,4,FALSE),B115="CDHU/CPOS",VLOOKUP(C115,'CDHU-CPOS'!$A$1:$F$4107,6,FALSE))</f>
        <v>28.93</v>
      </c>
      <c r="I115" s="79">
        <f t="shared" si="2"/>
        <v>35.29</v>
      </c>
      <c r="J115" s="79">
        <f t="shared" si="3"/>
        <v>35290</v>
      </c>
    </row>
    <row r="116" spans="1:12" ht="12.75" x14ac:dyDescent="0.25">
      <c r="A116" s="76">
        <v>110</v>
      </c>
      <c r="B116" s="76" t="s">
        <v>3478</v>
      </c>
      <c r="C116" s="76" t="s">
        <v>9747</v>
      </c>
      <c r="D116" s="77" t="str">
        <f>_xlfn.IFS(C116="","",B116="SINAPI-SP",VLOOKUP(C116,'BASE SINAPI'!$A$1:$D$7191,2,FALSE),B116="CDHU/CPOS",VLOOKUP(C116,'CDHU-CPOS'!$A$1:$F$4107,2,FALSE),B116="FDE",VLOOKUP(C116,#REF!,2,FALSE))</f>
        <v>Revestimento em gesso liso desempenado sobre emboço</v>
      </c>
      <c r="E116" s="76" t="str">
        <f>_xlfn.IFS(C116="","",B116="SINAPI-SP",VLOOKUP(C116,'BASE SINAPI'!$A$1:$D$7191,3,FALSE),B116="CDHU/CPOS",VLOOKUP(C116,'CDHU-CPOS'!$A$1:$F$4107,3,FALSE))</f>
        <v>M2</v>
      </c>
      <c r="F116" s="78">
        <v>1</v>
      </c>
      <c r="G116" s="78">
        <v>100</v>
      </c>
      <c r="H116" s="79" cm="1">
        <f t="array" ref="H116">_xlfn.IFS(C116="",0,B116="SINAPI-SP",VLOOKUP(C116,'BASE SINAPI'!A112:D9111,4,FALSE),B116="CDHU/CPOS",VLOOKUP(C116,'CDHU-CPOS'!$A$1:$F$4107,6,FALSE))</f>
        <v>20.75</v>
      </c>
      <c r="I116" s="79">
        <f t="shared" si="2"/>
        <v>25.31</v>
      </c>
      <c r="J116" s="79">
        <f t="shared" si="3"/>
        <v>2531</v>
      </c>
      <c r="L116" s="2" t="s">
        <v>3480</v>
      </c>
    </row>
    <row r="117" spans="1:12" ht="24" x14ac:dyDescent="0.25">
      <c r="A117" s="76">
        <v>111</v>
      </c>
      <c r="B117" s="76" t="s">
        <v>3478</v>
      </c>
      <c r="C117" s="76" t="s">
        <v>9788</v>
      </c>
      <c r="D117" s="77" t="str">
        <f>_xlfn.IFS(C117="","",B117="SINAPI-SP",VLOOKUP(C117,'BASE SINAPI'!$A$1:$D$7191,2,FALSE),B117="CDHU/CPOS",VLOOKUP(C117,'CDHU-CPOS'!$A$1:$F$4107,2,FALSE),B117="FDE",VLOOKUP(C117,#REF!,2,FALSE))</f>
        <v>Rejuntamento em placas cerâmicas com argamassa industrializada para rejunte, juntas acima de 3 até 5 mm</v>
      </c>
      <c r="E117" s="76" t="str">
        <f>_xlfn.IFS(C117="","",B117="SINAPI-SP",VLOOKUP(C117,'BASE SINAPI'!$A$1:$D$7191,3,FALSE),B117="CDHU/CPOS",VLOOKUP(C117,'CDHU-CPOS'!$A$1:$F$4107,3,FALSE))</f>
        <v>M2</v>
      </c>
      <c r="F117" s="78">
        <v>1</v>
      </c>
      <c r="G117" s="78">
        <v>300</v>
      </c>
      <c r="H117" s="79" cm="1">
        <f t="array" ref="H117">_xlfn.IFS(C117="",0,B117="SINAPI-SP",VLOOKUP(C117,'BASE SINAPI'!A113:D9112,4,FALSE),B117="CDHU/CPOS",VLOOKUP(C117,'CDHU-CPOS'!$A$1:$F$4107,6,FALSE))</f>
        <v>13.73</v>
      </c>
      <c r="I117" s="79">
        <f t="shared" si="2"/>
        <v>16.75</v>
      </c>
      <c r="J117" s="79">
        <f t="shared" si="3"/>
        <v>5025</v>
      </c>
    </row>
    <row r="118" spans="1:12" ht="24" x14ac:dyDescent="0.25">
      <c r="A118" s="76">
        <v>112</v>
      </c>
      <c r="B118" s="76" t="s">
        <v>3478</v>
      </c>
      <c r="C118" s="76" t="s">
        <v>9822</v>
      </c>
      <c r="D118" s="77" t="str">
        <f>_xlfn.IFS(C118="","",B118="SINAPI-SP",VLOOKUP(C118,'BASE SINAPI'!$A$1:$D$7191,2,FALSE),B118="CDHU/CPOS",VLOOKUP(C118,'CDHU-CPOS'!$A$1:$F$4107,2,FALSE),B118="FDE",VLOOKUP(C118,#REF!,2,FALSE))</f>
        <v>Revestimento em placa cerâmica esmaltada de 15x15 cm, tipo monocolor, assentado e rejuntado com argamassa industrializada</v>
      </c>
      <c r="E118" s="76" t="str">
        <f>_xlfn.IFS(C118="","",B118="SINAPI-SP",VLOOKUP(C118,'BASE SINAPI'!$A$1:$D$7191,3,FALSE),B118="CDHU/CPOS",VLOOKUP(C118,'CDHU-CPOS'!$A$1:$F$4107,3,FALSE))</f>
        <v>M2</v>
      </c>
      <c r="F118" s="78">
        <v>1</v>
      </c>
      <c r="G118" s="78">
        <v>200</v>
      </c>
      <c r="H118" s="79" cm="1">
        <f t="array" ref="H118">_xlfn.IFS(C118="",0,B118="SINAPI-SP",VLOOKUP(C118,'BASE SINAPI'!A114:D9113,4,FALSE),B118="CDHU/CPOS",VLOOKUP(C118,'CDHU-CPOS'!$A$1:$F$4107,6,FALSE))</f>
        <v>97.01</v>
      </c>
      <c r="I118" s="79">
        <f t="shared" si="2"/>
        <v>118.32</v>
      </c>
      <c r="J118" s="79">
        <f t="shared" si="3"/>
        <v>23664</v>
      </c>
    </row>
    <row r="119" spans="1:12" ht="24" x14ac:dyDescent="0.25">
      <c r="A119" s="76">
        <v>113</v>
      </c>
      <c r="B119" s="76" t="s">
        <v>3478</v>
      </c>
      <c r="C119" s="76" t="s">
        <v>9823</v>
      </c>
      <c r="D119" s="77" t="str">
        <f>_xlfn.IFS(C119="","",B119="SINAPI-SP",VLOOKUP(C119,'BASE SINAPI'!$A$1:$D$7191,2,FALSE),B119="CDHU/CPOS",VLOOKUP(C119,'CDHU-CPOS'!$A$1:$F$4107,2,FALSE),B119="FDE",VLOOKUP(C119,#REF!,2,FALSE))</f>
        <v>Revestimento em placa cerâmica esmaltada de 20x20 cm, tipo monocolor, assentado e rejuntado com argamassa industrializada</v>
      </c>
      <c r="E119" s="76" t="str">
        <f>_xlfn.IFS(C119="","",B119="SINAPI-SP",VLOOKUP(C119,'BASE SINAPI'!$A$1:$D$7191,3,FALSE),B119="CDHU/CPOS",VLOOKUP(C119,'CDHU-CPOS'!$A$1:$F$4107,3,FALSE))</f>
        <v>M2</v>
      </c>
      <c r="F119" s="78">
        <v>1</v>
      </c>
      <c r="G119" s="78">
        <v>300</v>
      </c>
      <c r="H119" s="79" cm="1">
        <f t="array" ref="H119">_xlfn.IFS(C119="",0,B119="SINAPI-SP",VLOOKUP(C119,'BASE SINAPI'!A115:D9114,4,FALSE),B119="CDHU/CPOS",VLOOKUP(C119,'CDHU-CPOS'!$A$1:$F$4107,6,FALSE))</f>
        <v>94.37</v>
      </c>
      <c r="I119" s="79">
        <f t="shared" si="2"/>
        <v>115.1</v>
      </c>
      <c r="J119" s="79">
        <f t="shared" si="3"/>
        <v>34530</v>
      </c>
    </row>
    <row r="120" spans="1:12" ht="24" x14ac:dyDescent="0.25">
      <c r="A120" s="76">
        <v>114</v>
      </c>
      <c r="B120" s="76" t="s">
        <v>3478</v>
      </c>
      <c r="C120" s="76" t="s">
        <v>9824</v>
      </c>
      <c r="D120" s="77" t="str">
        <f>_xlfn.IFS(C120="","",B120="SINAPI-SP",VLOOKUP(C120,'BASE SINAPI'!$A$1:$D$7191,2,FALSE),B120="CDHU/CPOS",VLOOKUP(C120,'CDHU-CPOS'!$A$1:$F$4107,2,FALSE),B120="FDE",VLOOKUP(C120,#REF!,2,FALSE))</f>
        <v>Revestimento em placa cerâmica esmaltada, tipo monoporosa, assentado e rejuntado com argamassa industrializada</v>
      </c>
      <c r="E120" s="76" t="str">
        <f>_xlfn.IFS(C120="","",B120="SINAPI-SP",VLOOKUP(C120,'BASE SINAPI'!$A$1:$D$7191,3,FALSE),B120="CDHU/CPOS",VLOOKUP(C120,'CDHU-CPOS'!$A$1:$F$4107,3,FALSE))</f>
        <v>M2</v>
      </c>
      <c r="F120" s="78">
        <v>1</v>
      </c>
      <c r="G120" s="78">
        <v>100</v>
      </c>
      <c r="H120" s="79" cm="1">
        <f t="array" ref="H120">_xlfn.IFS(C120="",0,B120="SINAPI-SP",VLOOKUP(C120,'BASE SINAPI'!A116:D9115,4,FALSE),B120="CDHU/CPOS",VLOOKUP(C120,'CDHU-CPOS'!$A$1:$F$4107,6,FALSE))</f>
        <v>85.91</v>
      </c>
      <c r="I120" s="79">
        <f t="shared" si="2"/>
        <v>104.78</v>
      </c>
      <c r="J120" s="79">
        <f t="shared" si="3"/>
        <v>10478</v>
      </c>
    </row>
    <row r="121" spans="1:12" ht="24" x14ac:dyDescent="0.25">
      <c r="A121" s="76">
        <v>115</v>
      </c>
      <c r="B121" s="76" t="s">
        <v>3478</v>
      </c>
      <c r="C121" s="76" t="s">
        <v>9825</v>
      </c>
      <c r="D121" s="77" t="str">
        <f>_xlfn.IFS(C121="","",B121="SINAPI-SP",VLOOKUP(C121,'BASE SINAPI'!$A$1:$D$7191,2,FALSE),B121="CDHU/CPOS",VLOOKUP(C121,'CDHU-CPOS'!$A$1:$F$4107,2,FALSE),B121="FDE",VLOOKUP(C121,#REF!,2,FALSE))</f>
        <v>Revestimento em pastilha de porcelana natural ou esmaltada de 5x5 cm, assentado e rejuntado com argamassa colante industrializada</v>
      </c>
      <c r="E121" s="76" t="str">
        <f>_xlfn.IFS(C121="","",B121="SINAPI-SP",VLOOKUP(C121,'BASE SINAPI'!$A$1:$D$7191,3,FALSE),B121="CDHU/CPOS",VLOOKUP(C121,'CDHU-CPOS'!$A$1:$F$4107,3,FALSE))</f>
        <v>M2</v>
      </c>
      <c r="F121" s="78">
        <v>1</v>
      </c>
      <c r="G121" s="78">
        <v>10</v>
      </c>
      <c r="H121" s="79" cm="1">
        <f t="array" ref="H121">_xlfn.IFS(C121="",0,B121="SINAPI-SP",VLOOKUP(C121,'BASE SINAPI'!A117:D9116,4,FALSE),B121="CDHU/CPOS",VLOOKUP(C121,'CDHU-CPOS'!$A$1:$F$4107,6,FALSE))</f>
        <v>187.27</v>
      </c>
      <c r="I121" s="79">
        <f t="shared" si="2"/>
        <v>228.41</v>
      </c>
      <c r="J121" s="79">
        <f t="shared" si="3"/>
        <v>2284.1</v>
      </c>
    </row>
    <row r="122" spans="1:12" ht="24" x14ac:dyDescent="0.25">
      <c r="A122" s="76">
        <v>116</v>
      </c>
      <c r="B122" s="76" t="s">
        <v>3478</v>
      </c>
      <c r="C122" s="76" t="s">
        <v>9826</v>
      </c>
      <c r="D122" s="77" t="str">
        <f>_xlfn.IFS(C122="","",B122="SINAPI-SP",VLOOKUP(C122,'BASE SINAPI'!$A$1:$D$7191,2,FALSE),B122="CDHU/CPOS",VLOOKUP(C122,'CDHU-CPOS'!$A$1:$F$4107,2,FALSE),B122="FDE",VLOOKUP(C122,#REF!,2,FALSE))</f>
        <v>Revestimento em pastilha de porcelana natural ou esmaltada de 2,5x2,5 cm, assentado e rejuntado com argamassa colante industrializada</v>
      </c>
      <c r="E122" s="76" t="str">
        <f>_xlfn.IFS(C122="","",B122="SINAPI-SP",VLOOKUP(C122,'BASE SINAPI'!$A$1:$D$7191,3,FALSE),B122="CDHU/CPOS",VLOOKUP(C122,'CDHU-CPOS'!$A$1:$F$4107,3,FALSE))</f>
        <v>M2</v>
      </c>
      <c r="F122" s="78">
        <v>1</v>
      </c>
      <c r="G122" s="78">
        <v>10</v>
      </c>
      <c r="H122" s="79" cm="1">
        <f t="array" ref="H122">_xlfn.IFS(C122="",0,B122="SINAPI-SP",VLOOKUP(C122,'BASE SINAPI'!A118:D9117,4,FALSE),B122="CDHU/CPOS",VLOOKUP(C122,'CDHU-CPOS'!$A$1:$F$4107,6,FALSE))</f>
        <v>379.61</v>
      </c>
      <c r="I122" s="79">
        <f t="shared" si="2"/>
        <v>463.01</v>
      </c>
      <c r="J122" s="79">
        <f t="shared" si="3"/>
        <v>4630.1000000000004</v>
      </c>
    </row>
    <row r="123" spans="1:12" ht="24" x14ac:dyDescent="0.25">
      <c r="A123" s="76">
        <v>117</v>
      </c>
      <c r="B123" s="76" t="s">
        <v>3478</v>
      </c>
      <c r="C123" s="76" t="s">
        <v>9784</v>
      </c>
      <c r="D123" s="77" t="str">
        <f>_xlfn.IFS(C123="","",B123="SINAPI-SP",VLOOKUP(C123,'BASE SINAPI'!$A$1:$D$7191,2,FALSE),B123="CDHU/CPOS",VLOOKUP(C123,'CDHU-CPOS'!$A$1:$F$4107,2,FALSE),B123="FDE",VLOOKUP(C123,#REF!,2,FALSE))</f>
        <v>Placa cerâmica esmaltada rústica PEI-5 para área interna com saída para o exterior, grupo de absorção BIIb, resistência química B, assentado com argamassa colante industrializada</v>
      </c>
      <c r="E123" s="76" t="str">
        <f>_xlfn.IFS(C123="","",B123="SINAPI-SP",VLOOKUP(C123,'BASE SINAPI'!$A$1:$D$7191,3,FALSE),B123="CDHU/CPOS",VLOOKUP(C123,'CDHU-CPOS'!$A$1:$F$4107,3,FALSE))</f>
        <v>M2</v>
      </c>
      <c r="F123" s="78">
        <v>1</v>
      </c>
      <c r="G123" s="78">
        <v>200</v>
      </c>
      <c r="H123" s="79" cm="1">
        <f t="array" ref="H123">_xlfn.IFS(C123="",0,B123="SINAPI-SP",VLOOKUP(C123,'BASE SINAPI'!A119:D9118,4,FALSE),B123="CDHU/CPOS",VLOOKUP(C123,'CDHU-CPOS'!$A$1:$F$4107,6,FALSE))</f>
        <v>50.13</v>
      </c>
      <c r="I123" s="79">
        <f t="shared" si="2"/>
        <v>61.14</v>
      </c>
      <c r="J123" s="79">
        <f t="shared" si="3"/>
        <v>12228</v>
      </c>
    </row>
    <row r="124" spans="1:12" ht="36" x14ac:dyDescent="0.25">
      <c r="A124" s="76">
        <v>118</v>
      </c>
      <c r="B124" s="76" t="s">
        <v>3478</v>
      </c>
      <c r="C124" s="76" t="s">
        <v>9785</v>
      </c>
      <c r="D124" s="77" t="str">
        <f>_xlfn.IFS(C124="","",B124="SINAPI-SP",VLOOKUP(C124,'BASE SINAPI'!$A$1:$D$7191,2,FALSE),B124="CDHU/CPOS",VLOOKUP(C124,'CDHU-CPOS'!$A$1:$F$4107,2,FALSE),B124="FDE",VLOOKUP(C124,#REF!,2,FALSE))</f>
        <v>Rodapé em placa cerâmica esmaltada rústica PEI-5 para área interna com saída para o exterior, grupo de absorção BIIb, resistência química B, assentado com argamassa colante industrializada</v>
      </c>
      <c r="E124" s="76" t="str">
        <f>_xlfn.IFS(C124="","",B124="SINAPI-SP",VLOOKUP(C124,'BASE SINAPI'!$A$1:$D$7191,3,FALSE),B124="CDHU/CPOS",VLOOKUP(C124,'CDHU-CPOS'!$A$1:$F$4107,3,FALSE))</f>
        <v>M</v>
      </c>
      <c r="F124" s="78">
        <v>1</v>
      </c>
      <c r="G124" s="78">
        <v>400</v>
      </c>
      <c r="H124" s="79" cm="1">
        <f t="array" ref="H124">_xlfn.IFS(C124="",0,B124="SINAPI-SP",VLOOKUP(C124,'BASE SINAPI'!A120:D9119,4,FALSE),B124="CDHU/CPOS",VLOOKUP(C124,'CDHU-CPOS'!$A$1:$F$4107,6,FALSE))</f>
        <v>6.68</v>
      </c>
      <c r="I124" s="79">
        <f t="shared" si="2"/>
        <v>8.15</v>
      </c>
      <c r="J124" s="79">
        <f t="shared" si="3"/>
        <v>3260</v>
      </c>
    </row>
    <row r="125" spans="1:12" ht="24" x14ac:dyDescent="0.25">
      <c r="A125" s="76">
        <v>119</v>
      </c>
      <c r="B125" s="76" t="s">
        <v>3478</v>
      </c>
      <c r="C125" s="76" t="s">
        <v>9808</v>
      </c>
      <c r="D125" s="77" t="str">
        <f>_xlfn.IFS(C125="","",B125="SINAPI-SP",VLOOKUP(C125,'BASE SINAPI'!$A$1:$D$7191,2,FALSE),B125="CDHU/CPOS",VLOOKUP(C125,'CDHU-CPOS'!$A$1:$F$4107,2,FALSE),B125="FDE",VLOOKUP(C125,#REF!,2,FALSE))</f>
        <v>Revestimento em porcelanato esmaltado antiderrapante para área externa e ambiente com alto tráfego, grupo de absorção BIa, assentado com argamassa colante industrializada, rejuntado</v>
      </c>
      <c r="E125" s="76" t="str">
        <f>_xlfn.IFS(C125="","",B125="SINAPI-SP",VLOOKUP(C125,'BASE SINAPI'!$A$1:$D$7191,3,FALSE),B125="CDHU/CPOS",VLOOKUP(C125,'CDHU-CPOS'!$A$1:$F$4107,3,FALSE))</f>
        <v>M2</v>
      </c>
      <c r="F125" s="78">
        <v>1</v>
      </c>
      <c r="G125" s="78">
        <v>400</v>
      </c>
      <c r="H125" s="79" cm="1">
        <f t="array" ref="H125">_xlfn.IFS(C125="",0,B125="SINAPI-SP",VLOOKUP(C125,'BASE SINAPI'!A121:D9120,4,FALSE),B125="CDHU/CPOS",VLOOKUP(C125,'CDHU-CPOS'!$A$1:$F$4107,6,FALSE))</f>
        <v>136.27000000000001</v>
      </c>
      <c r="I125" s="79">
        <f t="shared" si="2"/>
        <v>166.21</v>
      </c>
      <c r="J125" s="79">
        <f t="shared" si="3"/>
        <v>66484</v>
      </c>
    </row>
    <row r="126" spans="1:12" ht="24" x14ac:dyDescent="0.25">
      <c r="A126" s="76">
        <v>120</v>
      </c>
      <c r="B126" s="76" t="s">
        <v>3478</v>
      </c>
      <c r="C126" s="76" t="s">
        <v>9809</v>
      </c>
      <c r="D126" s="77" t="str">
        <f>_xlfn.IFS(C126="","",B126="SINAPI-SP",VLOOKUP(C126,'BASE SINAPI'!$A$1:$D$7191,2,FALSE),B126="CDHU/CPOS",VLOOKUP(C126,'CDHU-CPOS'!$A$1:$F$4107,2,FALSE),B126="FDE",VLOOKUP(C126,#REF!,2,FALSE))</f>
        <v>Rodapé em porcelanato esmaltado antiderrapante para área externa e ambiente com alto tráfego, grupo de absorção BIa, assentado com argamassa colante industrializada, rejuntado</v>
      </c>
      <c r="E126" s="76" t="str">
        <f>_xlfn.IFS(C126="","",B126="SINAPI-SP",VLOOKUP(C126,'BASE SINAPI'!$A$1:$D$7191,3,FALSE),B126="CDHU/CPOS",VLOOKUP(C126,'CDHU-CPOS'!$A$1:$F$4107,3,FALSE))</f>
        <v>M</v>
      </c>
      <c r="F126" s="78">
        <v>1</v>
      </c>
      <c r="G126" s="78">
        <v>400</v>
      </c>
      <c r="H126" s="79" cm="1">
        <f t="array" ref="H126">_xlfn.IFS(C126="",0,B126="SINAPI-SP",VLOOKUP(C126,'BASE SINAPI'!A122:D9121,4,FALSE),B126="CDHU/CPOS",VLOOKUP(C126,'CDHU-CPOS'!$A$1:$F$4107,6,FALSE))</f>
        <v>28.64</v>
      </c>
      <c r="I126" s="79">
        <f t="shared" si="2"/>
        <v>34.93</v>
      </c>
      <c r="J126" s="79">
        <f t="shared" si="3"/>
        <v>13972</v>
      </c>
    </row>
    <row r="127" spans="1:12" ht="36" x14ac:dyDescent="0.25">
      <c r="A127" s="76">
        <v>121</v>
      </c>
      <c r="B127" s="76" t="s">
        <v>3478</v>
      </c>
      <c r="C127" s="76" t="s">
        <v>9812</v>
      </c>
      <c r="D127" s="77" t="str">
        <f>_xlfn.IFS(C127="","",B127="SINAPI-SP",VLOOKUP(C127,'BASE SINAPI'!$A$1:$D$7191,2,FALSE),B127="CDHU/CPOS",VLOOKUP(C127,'CDHU-CPOS'!$A$1:$F$4107,2,FALSE),B127="FDE",VLOOKUP(C127,#REF!,2,FALSE))</f>
        <v>Revestimento em porcelanato esmaltado acetinado para área interna e ambiente com acesso ao exterior, grupo de absorção BIa, resistência química B, assentado com argamassa colante industrializada, rejuntado</v>
      </c>
      <c r="E127" s="76" t="str">
        <f>_xlfn.IFS(C127="","",B127="SINAPI-SP",VLOOKUP(C127,'BASE SINAPI'!$A$1:$D$7191,3,FALSE),B127="CDHU/CPOS",VLOOKUP(C127,'CDHU-CPOS'!$A$1:$F$4107,3,FALSE))</f>
        <v>M2</v>
      </c>
      <c r="F127" s="78">
        <v>1</v>
      </c>
      <c r="G127" s="78">
        <v>500</v>
      </c>
      <c r="H127" s="79" cm="1">
        <f t="array" ref="H127">_xlfn.IFS(C127="",0,B127="SINAPI-SP",VLOOKUP(C127,'BASE SINAPI'!A123:D9122,4,FALSE),B127="CDHU/CPOS",VLOOKUP(C127,'CDHU-CPOS'!$A$1:$F$4107,6,FALSE))</f>
        <v>146.88</v>
      </c>
      <c r="I127" s="79">
        <f t="shared" si="2"/>
        <v>179.15</v>
      </c>
      <c r="J127" s="79">
        <f t="shared" si="3"/>
        <v>89575</v>
      </c>
    </row>
    <row r="128" spans="1:12" ht="36" x14ac:dyDescent="0.25">
      <c r="A128" s="76">
        <v>122</v>
      </c>
      <c r="B128" s="76" t="s">
        <v>3478</v>
      </c>
      <c r="C128" s="76" t="s">
        <v>9813</v>
      </c>
      <c r="D128" s="77" t="str">
        <f>_xlfn.IFS(C128="","",B128="SINAPI-SP",VLOOKUP(C128,'BASE SINAPI'!$A$1:$D$7191,2,FALSE),B128="CDHU/CPOS",VLOOKUP(C128,'CDHU-CPOS'!$A$1:$F$4107,2,FALSE),B128="FDE",VLOOKUP(C128,#REF!,2,FALSE))</f>
        <v>Rodapé em porcelanato esmaltado acetinado para área interna e ambiente com acesso ao exterior, grupo de absorção BIa, resistência química B, assentado com argamassa colante industrializada, rejuntado</v>
      </c>
      <c r="E128" s="76" t="str">
        <f>_xlfn.IFS(C128="","",B128="SINAPI-SP",VLOOKUP(C128,'BASE SINAPI'!$A$1:$D$7191,3,FALSE),B128="CDHU/CPOS",VLOOKUP(C128,'CDHU-CPOS'!$A$1:$F$4107,3,FALSE))</f>
        <v>M</v>
      </c>
      <c r="F128" s="78">
        <v>1</v>
      </c>
      <c r="G128" s="78">
        <v>300</v>
      </c>
      <c r="H128" s="79" cm="1">
        <f t="array" ref="H128">_xlfn.IFS(C128="",0,B128="SINAPI-SP",VLOOKUP(C128,'BASE SINAPI'!A124:D9123,4,FALSE),B128="CDHU/CPOS",VLOOKUP(C128,'CDHU-CPOS'!$A$1:$F$4107,6,FALSE))</f>
        <v>30.49</v>
      </c>
      <c r="I128" s="79">
        <f t="shared" si="2"/>
        <v>37.19</v>
      </c>
      <c r="J128" s="79">
        <f t="shared" si="3"/>
        <v>11157</v>
      </c>
    </row>
    <row r="129" spans="1:10" ht="24" x14ac:dyDescent="0.25">
      <c r="A129" s="76">
        <v>123</v>
      </c>
      <c r="B129" s="76" t="s">
        <v>3478</v>
      </c>
      <c r="C129" s="76" t="s">
        <v>9788</v>
      </c>
      <c r="D129" s="77" t="str">
        <f>_xlfn.IFS(C129="","",B129="SINAPI-SP",VLOOKUP(C129,'BASE SINAPI'!$A$1:$D$7191,2,FALSE),B129="CDHU/CPOS",VLOOKUP(C129,'CDHU-CPOS'!$A$1:$F$4107,2,FALSE),B129="FDE",VLOOKUP(C129,#REF!,2,FALSE))</f>
        <v>Rejuntamento em placas cerâmicas com argamassa industrializada para rejunte, juntas acima de 3 até 5 mm</v>
      </c>
      <c r="E129" s="76" t="str">
        <f>_xlfn.IFS(C129="","",B129="SINAPI-SP",VLOOKUP(C129,'BASE SINAPI'!$A$1:$D$7191,3,FALSE),B129="CDHU/CPOS",VLOOKUP(C129,'CDHU-CPOS'!$A$1:$F$4107,3,FALSE))</f>
        <v>M2</v>
      </c>
      <c r="F129" s="78">
        <v>1</v>
      </c>
      <c r="G129" s="78">
        <v>50</v>
      </c>
      <c r="H129" s="79" cm="1">
        <f t="array" ref="H129">_xlfn.IFS(C129="",0,B129="SINAPI-SP",VLOOKUP(C129,'BASE SINAPI'!A125:D9124,4,FALSE),B129="CDHU/CPOS",VLOOKUP(C129,'CDHU-CPOS'!$A$1:$F$4107,6,FALSE))</f>
        <v>13.73</v>
      </c>
      <c r="I129" s="79">
        <f t="shared" si="2"/>
        <v>16.75</v>
      </c>
      <c r="J129" s="79">
        <f t="shared" si="3"/>
        <v>837.5</v>
      </c>
    </row>
    <row r="130" spans="1:10" ht="24" x14ac:dyDescent="0.25">
      <c r="A130" s="76">
        <v>124</v>
      </c>
      <c r="B130" s="76" t="s">
        <v>3478</v>
      </c>
      <c r="C130" s="76" t="s">
        <v>9864</v>
      </c>
      <c r="D130" s="77" t="str">
        <f>_xlfn.IFS(C130="","",B130="SINAPI-SP",VLOOKUP(C130,'BASE SINAPI'!$A$1:$D$7191,2,FALSE),B130="CDHU/CPOS",VLOOKUP(C130,'CDHU-CPOS'!$A$1:$F$4107,2,FALSE),B130="FDE",VLOOKUP(C130,#REF!,2,FALSE))</f>
        <v>Revestimento vinílico, espessura de 3,2 mm, para tráfego intenso, com impermeabilizante acrílico</v>
      </c>
      <c r="E130" s="76" t="str">
        <f>_xlfn.IFS(C130="","",B130="SINAPI-SP",VLOOKUP(C130,'BASE SINAPI'!$A$1:$D$7191,3,FALSE),B130="CDHU/CPOS",VLOOKUP(C130,'CDHU-CPOS'!$A$1:$F$4107,3,FALSE))</f>
        <v>M2</v>
      </c>
      <c r="F130" s="78">
        <v>1</v>
      </c>
      <c r="G130" s="78">
        <v>30</v>
      </c>
      <c r="H130" s="79" cm="1">
        <f t="array" ref="H130">_xlfn.IFS(C130="",0,B130="SINAPI-SP",VLOOKUP(C130,'BASE SINAPI'!A126:D9125,4,FALSE),B130="CDHU/CPOS",VLOOKUP(C130,'CDHU-CPOS'!$A$1:$F$4107,6,FALSE))</f>
        <v>262.92</v>
      </c>
      <c r="I130" s="79">
        <f t="shared" si="2"/>
        <v>320.68</v>
      </c>
      <c r="J130" s="79">
        <f t="shared" si="3"/>
        <v>9620.4</v>
      </c>
    </row>
    <row r="131" spans="1:10" ht="12.75" x14ac:dyDescent="0.25">
      <c r="A131" s="76">
        <v>125</v>
      </c>
      <c r="B131" s="76" t="s">
        <v>3478</v>
      </c>
      <c r="C131" s="76" t="s">
        <v>9832</v>
      </c>
      <c r="D131" s="77" t="str">
        <f>_xlfn.IFS(C131="","",B131="SINAPI-SP",VLOOKUP(C131,'BASE SINAPI'!$A$1:$D$7191,2,FALSE),B131="CDHU/CPOS",VLOOKUP(C131,'CDHU-CPOS'!$A$1:$F$4107,2,FALSE),B131="FDE",VLOOKUP(C131,#REF!,2,FALSE))</f>
        <v>Peitoril e/ou soleira em granito, espessura de 2 cm e largura até 20 cm, acabamento polido</v>
      </c>
      <c r="E131" s="76" t="str">
        <f>_xlfn.IFS(C131="","",B131="SINAPI-SP",VLOOKUP(C131,'BASE SINAPI'!$A$1:$D$7191,3,FALSE),B131="CDHU/CPOS",VLOOKUP(C131,'CDHU-CPOS'!$A$1:$F$4107,3,FALSE))</f>
        <v>M</v>
      </c>
      <c r="F131" s="78">
        <v>1</v>
      </c>
      <c r="G131" s="78">
        <v>20</v>
      </c>
      <c r="H131" s="79" cm="1">
        <f t="array" ref="H131">_xlfn.IFS(C131="",0,B131="SINAPI-SP",VLOOKUP(C131,'BASE SINAPI'!A127:D9126,4,FALSE),B131="CDHU/CPOS",VLOOKUP(C131,'CDHU-CPOS'!$A$1:$F$4107,6,FALSE))</f>
        <v>168.86</v>
      </c>
      <c r="I131" s="79">
        <f t="shared" si="2"/>
        <v>205.96</v>
      </c>
      <c r="J131" s="79">
        <f t="shared" si="3"/>
        <v>4119.2</v>
      </c>
    </row>
    <row r="132" spans="1:10" ht="12.75" x14ac:dyDescent="0.25">
      <c r="A132" s="76">
        <v>126</v>
      </c>
      <c r="B132" s="76" t="s">
        <v>3478</v>
      </c>
      <c r="C132" s="76" t="s">
        <v>9854</v>
      </c>
      <c r="D132" s="77" t="str">
        <f>_xlfn.IFS(C132="","",B132="SINAPI-SP",VLOOKUP(C132,'BASE SINAPI'!$A$1:$D$7191,2,FALSE),B132="CDHU/CPOS",VLOOKUP(C132,'CDHU-CPOS'!$A$1:$F$4107,2,FALSE),B132="FDE",VLOOKUP(C132,#REF!,2,FALSE))</f>
        <v>Piso em tacos de Ipê colado</v>
      </c>
      <c r="E132" s="76" t="str">
        <f>_xlfn.IFS(C132="","",B132="SINAPI-SP",VLOOKUP(C132,'BASE SINAPI'!$A$1:$D$7191,3,FALSE),B132="CDHU/CPOS",VLOOKUP(C132,'CDHU-CPOS'!$A$1:$F$4107,3,FALSE))</f>
        <v>M2</v>
      </c>
      <c r="F132" s="78">
        <v>1</v>
      </c>
      <c r="G132" s="78">
        <v>15</v>
      </c>
      <c r="H132" s="79" cm="1">
        <f t="array" ref="H132">_xlfn.IFS(C132="",0,B132="SINAPI-SP",VLOOKUP(C132,'BASE SINAPI'!A128:D9127,4,FALSE),B132="CDHU/CPOS",VLOOKUP(C132,'CDHU-CPOS'!$A$1:$F$4107,6,FALSE))</f>
        <v>385.4</v>
      </c>
      <c r="I132" s="79">
        <f t="shared" si="2"/>
        <v>470.07</v>
      </c>
      <c r="J132" s="79">
        <f t="shared" si="3"/>
        <v>7051.05</v>
      </c>
    </row>
    <row r="133" spans="1:10" ht="12.75" x14ac:dyDescent="0.25">
      <c r="A133" s="76">
        <v>127</v>
      </c>
      <c r="B133" s="76" t="s">
        <v>3478</v>
      </c>
      <c r="C133" s="76" t="s">
        <v>9855</v>
      </c>
      <c r="D133" s="77" t="str">
        <f>_xlfn.IFS(C133="","",B133="SINAPI-SP",VLOOKUP(C133,'BASE SINAPI'!$A$1:$D$7191,2,FALSE),B133="CDHU/CPOS",VLOOKUP(C133,'CDHU-CPOS'!$A$1:$F$4107,2,FALSE),B133="FDE",VLOOKUP(C133,#REF!,2,FALSE))</f>
        <v>Rodapé de madeira de 7 x 1,5 cm</v>
      </c>
      <c r="E133" s="76" t="str">
        <f>_xlfn.IFS(C133="","",B133="SINAPI-SP",VLOOKUP(C133,'BASE SINAPI'!$A$1:$D$7191,3,FALSE),B133="CDHU/CPOS",VLOOKUP(C133,'CDHU-CPOS'!$A$1:$F$4107,3,FALSE))</f>
        <v>M</v>
      </c>
      <c r="F133" s="78">
        <v>1</v>
      </c>
      <c r="G133" s="78">
        <v>15</v>
      </c>
      <c r="H133" s="79" cm="1">
        <f t="array" ref="H133">_xlfn.IFS(C133="",0,B133="SINAPI-SP",VLOOKUP(C133,'BASE SINAPI'!A129:D9128,4,FALSE),B133="CDHU/CPOS",VLOOKUP(C133,'CDHU-CPOS'!$A$1:$F$4107,6,FALSE))</f>
        <v>39.33</v>
      </c>
      <c r="I133" s="79">
        <f t="shared" si="2"/>
        <v>47.97</v>
      </c>
      <c r="J133" s="79">
        <f t="shared" si="3"/>
        <v>719.55</v>
      </c>
    </row>
    <row r="134" spans="1:10" ht="12.75" x14ac:dyDescent="0.25">
      <c r="A134" s="76">
        <v>128</v>
      </c>
      <c r="B134" s="76" t="s">
        <v>3478</v>
      </c>
      <c r="C134" s="76" t="s">
        <v>9858</v>
      </c>
      <c r="D134" s="77" t="str">
        <f>_xlfn.IFS(C134="","",B134="SINAPI-SP",VLOOKUP(C134,'BASE SINAPI'!$A$1:$D$7191,2,FALSE),B134="CDHU/CPOS",VLOOKUP(C134,'CDHU-CPOS'!$A$1:$F$4107,2,FALSE),B134="FDE",VLOOKUP(C134,#REF!,2,FALSE))</f>
        <v>Recolocação de tacos soltos com cola</v>
      </c>
      <c r="E134" s="76" t="str">
        <f>_xlfn.IFS(C134="","",B134="SINAPI-SP",VLOOKUP(C134,'BASE SINAPI'!$A$1:$D$7191,3,FALSE),B134="CDHU/CPOS",VLOOKUP(C134,'CDHU-CPOS'!$A$1:$F$4107,3,FALSE))</f>
        <v>M2</v>
      </c>
      <c r="F134" s="78">
        <v>1</v>
      </c>
      <c r="G134" s="78">
        <v>150</v>
      </c>
      <c r="H134" s="79" cm="1">
        <f t="array" ref="H134">_xlfn.IFS(C134="",0,B134="SINAPI-SP",VLOOKUP(C134,'BASE SINAPI'!A130:D9129,4,FALSE),B134="CDHU/CPOS",VLOOKUP(C134,'CDHU-CPOS'!$A$1:$F$4107,6,FALSE))</f>
        <v>51.99</v>
      </c>
      <c r="I134" s="79">
        <f t="shared" si="2"/>
        <v>63.41</v>
      </c>
      <c r="J134" s="79">
        <f t="shared" si="3"/>
        <v>9511.5</v>
      </c>
    </row>
    <row r="135" spans="1:10" ht="12.75" x14ac:dyDescent="0.25">
      <c r="A135" s="76">
        <v>129</v>
      </c>
      <c r="B135" s="76" t="s">
        <v>3478</v>
      </c>
      <c r="C135" s="76" t="s">
        <v>9859</v>
      </c>
      <c r="D135" s="77" t="str">
        <f>_xlfn.IFS(C135="","",B135="SINAPI-SP",VLOOKUP(C135,'BASE SINAPI'!$A$1:$D$7191,2,FALSE),B135="CDHU/CPOS",VLOOKUP(C135,'CDHU-CPOS'!$A$1:$F$4107,2,FALSE),B135="FDE",VLOOKUP(C135,#REF!,2,FALSE))</f>
        <v>Recolocação de rodapé e cordão de madeira</v>
      </c>
      <c r="E135" s="76" t="str">
        <f>_xlfn.IFS(C135="","",B135="SINAPI-SP",VLOOKUP(C135,'BASE SINAPI'!$A$1:$D$7191,3,FALSE),B135="CDHU/CPOS",VLOOKUP(C135,'CDHU-CPOS'!$A$1:$F$4107,3,FALSE))</f>
        <v>M</v>
      </c>
      <c r="F135" s="78">
        <v>1</v>
      </c>
      <c r="G135" s="78">
        <v>50</v>
      </c>
      <c r="H135" s="79" cm="1">
        <f t="array" ref="H135">_xlfn.IFS(C135="",0,B135="SINAPI-SP",VLOOKUP(C135,'BASE SINAPI'!A131:D9130,4,FALSE),B135="CDHU/CPOS",VLOOKUP(C135,'CDHU-CPOS'!$A$1:$F$4107,6,FALSE))</f>
        <v>12.58</v>
      </c>
      <c r="I135" s="79">
        <f t="shared" si="2"/>
        <v>15.34</v>
      </c>
      <c r="J135" s="79">
        <f t="shared" si="3"/>
        <v>767</v>
      </c>
    </row>
    <row r="136" spans="1:10" ht="12.75" x14ac:dyDescent="0.25">
      <c r="A136" s="76">
        <v>130</v>
      </c>
      <c r="B136" s="76" t="s">
        <v>3478</v>
      </c>
      <c r="C136" s="76" t="s">
        <v>9725</v>
      </c>
      <c r="D136" s="77" t="str">
        <f>_xlfn.IFS(C136="","",B136="SINAPI-SP",VLOOKUP(C136,'BASE SINAPI'!$A$1:$D$7191,2,FALSE),B136="CDHU/CPOS",VLOOKUP(C136,'CDHU-CPOS'!$A$1:$F$4107,2,FALSE),B136="FDE",VLOOKUP(C136,#REF!,2,FALSE))</f>
        <v>Regularização de piso com nata de cimento e adesivo de alto desempenho</v>
      </c>
      <c r="E136" s="76" t="str">
        <f>_xlfn.IFS(C136="","",B136="SINAPI-SP",VLOOKUP(C136,'BASE SINAPI'!$A$1:$D$7191,3,FALSE),B136="CDHU/CPOS",VLOOKUP(C136,'CDHU-CPOS'!$A$1:$F$4107,3,FALSE))</f>
        <v>M2</v>
      </c>
      <c r="F136" s="78">
        <v>1</v>
      </c>
      <c r="G136" s="78">
        <v>100</v>
      </c>
      <c r="H136" s="79" cm="1">
        <f t="array" ref="H136">_xlfn.IFS(C136="",0,B136="SINAPI-SP",VLOOKUP(C136,'BASE SINAPI'!A132:D9131,4,FALSE),B136="CDHU/CPOS",VLOOKUP(C136,'CDHU-CPOS'!$A$1:$F$4107,6,FALSE))</f>
        <v>34.96</v>
      </c>
      <c r="I136" s="79">
        <f t="shared" si="2"/>
        <v>42.64</v>
      </c>
      <c r="J136" s="79">
        <f t="shared" si="3"/>
        <v>4264</v>
      </c>
    </row>
    <row r="137" spans="1:10" ht="12.75" x14ac:dyDescent="0.25">
      <c r="A137" s="76">
        <v>131</v>
      </c>
      <c r="B137" s="76" t="s">
        <v>3478</v>
      </c>
      <c r="C137" s="76" t="s">
        <v>9749</v>
      </c>
      <c r="D137" s="77" t="str">
        <f>_xlfn.IFS(C137="","",B137="SINAPI-SP",VLOOKUP(C137,'BASE SINAPI'!$A$1:$D$7191,2,FALSE),B137="CDHU/CPOS",VLOOKUP(C137,'CDHU-CPOS'!$A$1:$F$4107,2,FALSE),B137="FDE",VLOOKUP(C137,#REF!,2,FALSE))</f>
        <v>Piso com requadro em concreto simples sem controle de fck</v>
      </c>
      <c r="E137" s="76" t="str">
        <f>_xlfn.IFS(C137="","",B137="SINAPI-SP",VLOOKUP(C137,'BASE SINAPI'!$A$1:$D$7191,3,FALSE),B137="CDHU/CPOS",VLOOKUP(C137,'CDHU-CPOS'!$A$1:$F$4107,3,FALSE))</f>
        <v>M3</v>
      </c>
      <c r="F137" s="78">
        <v>1</v>
      </c>
      <c r="G137" s="78">
        <v>35</v>
      </c>
      <c r="H137" s="79" cm="1">
        <f t="array" ref="H137">_xlfn.IFS(C137="",0,B137="SINAPI-SP",VLOOKUP(C137,'BASE SINAPI'!A133:D9132,4,FALSE),B137="CDHU/CPOS",VLOOKUP(C137,'CDHU-CPOS'!$A$1:$F$4107,6,FALSE))</f>
        <v>933.64</v>
      </c>
      <c r="I137" s="79">
        <f t="shared" si="2"/>
        <v>1138.76</v>
      </c>
      <c r="J137" s="79">
        <f t="shared" si="3"/>
        <v>39856.6</v>
      </c>
    </row>
    <row r="138" spans="1:10" ht="12.75" x14ac:dyDescent="0.25">
      <c r="A138" s="76">
        <v>132</v>
      </c>
      <c r="B138" s="76" t="s">
        <v>3478</v>
      </c>
      <c r="C138" s="76" t="s">
        <v>9750</v>
      </c>
      <c r="D138" s="77" t="str">
        <f>_xlfn.IFS(C138="","",B138="SINAPI-SP",VLOOKUP(C138,'BASE SINAPI'!$A$1:$D$7191,2,FALSE),B138="CDHU/CPOS",VLOOKUP(C138,'CDHU-CPOS'!$A$1:$F$4107,2,FALSE),B138="FDE",VLOOKUP(C138,#REF!,2,FALSE))</f>
        <v>Piso com requadro em concreto simples com controle de fck= 20 MPa</v>
      </c>
      <c r="E138" s="76" t="str">
        <f>_xlfn.IFS(C138="","",B138="SINAPI-SP",VLOOKUP(C138,'BASE SINAPI'!$A$1:$D$7191,3,FALSE),B138="CDHU/CPOS",VLOOKUP(C138,'CDHU-CPOS'!$A$1:$F$4107,3,FALSE))</f>
        <v>M3</v>
      </c>
      <c r="F138" s="78">
        <v>1</v>
      </c>
      <c r="G138" s="78">
        <v>70</v>
      </c>
      <c r="H138" s="79" cm="1">
        <f t="array" ref="H138">_xlfn.IFS(C138="",0,B138="SINAPI-SP",VLOOKUP(C138,'BASE SINAPI'!A134:D9133,4,FALSE),B138="CDHU/CPOS",VLOOKUP(C138,'CDHU-CPOS'!$A$1:$F$4107,6,FALSE))</f>
        <v>1005.78</v>
      </c>
      <c r="I138" s="79">
        <f t="shared" ref="I138:I201" si="5">ROUND((H138*(1+$J$2)),2)</f>
        <v>1226.75</v>
      </c>
      <c r="J138" s="79">
        <f t="shared" ref="J138:J201" si="6">ROUND((G138*I138),2)</f>
        <v>85872.5</v>
      </c>
    </row>
    <row r="139" spans="1:10" ht="12.75" x14ac:dyDescent="0.25">
      <c r="A139" s="76">
        <v>133</v>
      </c>
      <c r="B139" s="76" t="s">
        <v>3478</v>
      </c>
      <c r="C139" s="76" t="s">
        <v>9722</v>
      </c>
      <c r="D139" s="77" t="str">
        <f>_xlfn.IFS(C139="","",B139="SINAPI-SP",VLOOKUP(C139,'BASE SINAPI'!$A$1:$D$7191,2,FALSE),B139="CDHU/CPOS",VLOOKUP(C139,'CDHU-CPOS'!$A$1:$F$4107,2,FALSE),B139="FDE",VLOOKUP(C139,#REF!,2,FALSE))</f>
        <v>Argamassa de regularização e/ou proteção</v>
      </c>
      <c r="E139" s="76" t="str">
        <f>_xlfn.IFS(C139="","",B139="SINAPI-SP",VLOOKUP(C139,'BASE SINAPI'!$A$1:$D$7191,3,FALSE),B139="CDHU/CPOS",VLOOKUP(C139,'CDHU-CPOS'!$A$1:$F$4107,3,FALSE))</f>
        <v>M3</v>
      </c>
      <c r="F139" s="78">
        <v>1</v>
      </c>
      <c r="G139" s="78">
        <v>30</v>
      </c>
      <c r="H139" s="79" cm="1">
        <f t="array" ref="H139">_xlfn.IFS(C139="",0,B139="SINAPI-SP",VLOOKUP(C139,'BASE SINAPI'!A135:D9134,4,FALSE),B139="CDHU/CPOS",VLOOKUP(C139,'CDHU-CPOS'!$A$1:$F$4107,6,FALSE))</f>
        <v>808.23</v>
      </c>
      <c r="I139" s="79">
        <f t="shared" si="5"/>
        <v>985.8</v>
      </c>
      <c r="J139" s="79">
        <f t="shared" si="6"/>
        <v>29574</v>
      </c>
    </row>
    <row r="140" spans="1:10" ht="12.75" x14ac:dyDescent="0.25">
      <c r="A140" s="76">
        <v>134</v>
      </c>
      <c r="B140" s="76" t="s">
        <v>3478</v>
      </c>
      <c r="C140" s="76" t="s">
        <v>10694</v>
      </c>
      <c r="D140" s="77" t="str">
        <f>_xlfn.IFS(C140="","",B140="SINAPI-SP",VLOOKUP(C140,'BASE SINAPI'!$A$1:$D$7191,2,FALSE),B140="CDHU/CPOS",VLOOKUP(C140,'CDHU-CPOS'!$A$1:$F$4107,2,FALSE),B140="FDE",VLOOKUP(C140,#REF!,2,FALSE))</f>
        <v>Corte de junta de dilatação, com serra de disco diamantado para pisos</v>
      </c>
      <c r="E140" s="76" t="str">
        <f>_xlfn.IFS(C140="","",B140="SINAPI-SP",VLOOKUP(C140,'BASE SINAPI'!$A$1:$D$7191,3,FALSE),B140="CDHU/CPOS",VLOOKUP(C140,'CDHU-CPOS'!$A$1:$F$4107,3,FALSE))</f>
        <v>M</v>
      </c>
      <c r="F140" s="78">
        <v>1</v>
      </c>
      <c r="G140" s="78">
        <v>200</v>
      </c>
      <c r="H140" s="79" cm="1">
        <f t="array" ref="H140">_xlfn.IFS(C140="",0,B140="SINAPI-SP",VLOOKUP(C140,'BASE SINAPI'!A136:D9135,4,FALSE),B140="CDHU/CPOS",VLOOKUP(C140,'CDHU-CPOS'!$A$1:$F$4107,6,FALSE))</f>
        <v>11.9</v>
      </c>
      <c r="I140" s="79">
        <f t="shared" si="5"/>
        <v>14.51</v>
      </c>
      <c r="J140" s="79">
        <f t="shared" si="6"/>
        <v>2902</v>
      </c>
    </row>
    <row r="141" spans="1:10" ht="12.75" x14ac:dyDescent="0.25">
      <c r="A141" s="76">
        <v>135</v>
      </c>
      <c r="B141" s="76" t="s">
        <v>3478</v>
      </c>
      <c r="C141" s="76" t="s">
        <v>9738</v>
      </c>
      <c r="D141" s="77" t="str">
        <f>_xlfn.IFS(C141="","",B141="SINAPI-SP",VLOOKUP(C141,'BASE SINAPI'!$A$1:$D$7191,2,FALSE),B141="CDHU/CPOS",VLOOKUP(C141,'CDHU-CPOS'!$A$1:$F$4107,2,FALSE),B141="FDE",VLOOKUP(C141,#REF!,2,FALSE))</f>
        <v>Cimentado desempenado e alisado (queimado)</v>
      </c>
      <c r="E141" s="76" t="str">
        <f>_xlfn.IFS(C141="","",B141="SINAPI-SP",VLOOKUP(C141,'BASE SINAPI'!$A$1:$D$7191,3,FALSE),B141="CDHU/CPOS",VLOOKUP(C141,'CDHU-CPOS'!$A$1:$F$4107,3,FALSE))</f>
        <v>M2</v>
      </c>
      <c r="F141" s="78">
        <v>1</v>
      </c>
      <c r="G141" s="78">
        <v>100</v>
      </c>
      <c r="H141" s="79" cm="1">
        <f t="array" ref="H141">_xlfn.IFS(C141="",0,B141="SINAPI-SP",VLOOKUP(C141,'BASE SINAPI'!A137:D9136,4,FALSE),B141="CDHU/CPOS",VLOOKUP(C141,'CDHU-CPOS'!$A$1:$F$4107,6,FALSE))</f>
        <v>40.909999999999997</v>
      </c>
      <c r="I141" s="79">
        <f t="shared" si="5"/>
        <v>49.9</v>
      </c>
      <c r="J141" s="79">
        <f t="shared" si="6"/>
        <v>4990</v>
      </c>
    </row>
    <row r="142" spans="1:10" ht="12.75" x14ac:dyDescent="0.25">
      <c r="A142" s="76">
        <v>136</v>
      </c>
      <c r="B142" s="76" t="s">
        <v>3478</v>
      </c>
      <c r="C142" s="76" t="s">
        <v>6509</v>
      </c>
      <c r="D142" s="77" t="str">
        <f>_xlfn.IFS(C142="","",B142="SINAPI-SP",VLOOKUP(C142,'BASE SINAPI'!$A$1:$D$7191,2,FALSE),B142="CDHU/CPOS",VLOOKUP(C142,'CDHU-CPOS'!$A$1:$F$4107,2,FALSE),B142="FDE",VLOOKUP(C142,#REF!,2,FALSE))</f>
        <v>Passeio em mosaico português</v>
      </c>
      <c r="E142" s="76" t="str">
        <f>_xlfn.IFS(C142="","",B142="SINAPI-SP",VLOOKUP(C142,'BASE SINAPI'!$A$1:$D$7191,3,FALSE),B142="CDHU/CPOS",VLOOKUP(C142,'CDHU-CPOS'!$A$1:$F$4107,3,FALSE))</f>
        <v>M2</v>
      </c>
      <c r="F142" s="78">
        <v>1</v>
      </c>
      <c r="G142" s="78">
        <v>20</v>
      </c>
      <c r="H142" s="79" cm="1">
        <f t="array" ref="H142">_xlfn.IFS(C142="",0,B142="SINAPI-SP",VLOOKUP(C142,'BASE SINAPI'!A138:D9137,4,FALSE),B142="CDHU/CPOS",VLOOKUP(C142,'CDHU-CPOS'!$A$1:$F$4107,6,FALSE))</f>
        <v>364.19</v>
      </c>
      <c r="I142" s="79">
        <f t="shared" si="5"/>
        <v>444.2</v>
      </c>
      <c r="J142" s="79">
        <f t="shared" si="6"/>
        <v>8884</v>
      </c>
    </row>
    <row r="143" spans="1:10" ht="24" x14ac:dyDescent="0.25">
      <c r="A143" s="76">
        <v>137</v>
      </c>
      <c r="B143" s="76" t="s">
        <v>3478</v>
      </c>
      <c r="C143" s="76" t="s">
        <v>7661</v>
      </c>
      <c r="D143" s="77" t="str">
        <f>_xlfn.IFS(C143="","",B143="SINAPI-SP",VLOOKUP(C143,'BASE SINAPI'!$A$1:$D$7191,2,FALSE),B143="CDHU/CPOS",VLOOKUP(C143,'CDHU-CPOS'!$A$1:$F$4107,2,FALSE),B143="FDE",VLOOKUP(C143,#REF!,2,FALSE))</f>
        <v>Revestimento sintético de borracha ou PVC colorido, para sinalização tátil de alerta / direcional - colado</v>
      </c>
      <c r="E143" s="76" t="str">
        <f>_xlfn.IFS(C143="","",B143="SINAPI-SP",VLOOKUP(C143,'BASE SINAPI'!$A$1:$D$7191,3,FALSE),B143="CDHU/CPOS",VLOOKUP(C143,'CDHU-CPOS'!$A$1:$F$4107,3,FALSE))</f>
        <v>M2</v>
      </c>
      <c r="F143" s="78">
        <v>1</v>
      </c>
      <c r="G143" s="78">
        <v>20</v>
      </c>
      <c r="H143" s="79" cm="1">
        <f t="array" ref="H143">_xlfn.IFS(C143="",0,B143="SINAPI-SP",VLOOKUP(C143,'BASE SINAPI'!A139:D9138,4,FALSE),B143="CDHU/CPOS",VLOOKUP(C143,'CDHU-CPOS'!$A$1:$F$4107,6,FALSE))</f>
        <v>197.68</v>
      </c>
      <c r="I143" s="79">
        <f t="shared" si="5"/>
        <v>241.11</v>
      </c>
      <c r="J143" s="79">
        <f t="shared" si="6"/>
        <v>4822.2</v>
      </c>
    </row>
    <row r="144" spans="1:10" ht="12.75" x14ac:dyDescent="0.25">
      <c r="A144" s="76">
        <v>138</v>
      </c>
      <c r="B144" s="76" t="s">
        <v>3478</v>
      </c>
      <c r="C144" s="76" t="s">
        <v>7662</v>
      </c>
      <c r="D144" s="77" t="str">
        <f>_xlfn.IFS(C144="","",B144="SINAPI-SP",VLOOKUP(C144,'BASE SINAPI'!$A$1:$D$7191,2,FALSE),B144="CDHU/CPOS",VLOOKUP(C144,'CDHU-CPOS'!$A$1:$F$4107,2,FALSE),B144="FDE",VLOOKUP(C144,#REF!,2,FALSE))</f>
        <v>Piso em ladrilho hidráulico podotátil várias cores (25x25cm), assentado com argamassa mista</v>
      </c>
      <c r="E144" s="76" t="str">
        <f>_xlfn.IFS(C144="","",B144="SINAPI-SP",VLOOKUP(C144,'BASE SINAPI'!$A$1:$D$7191,3,FALSE),B144="CDHU/CPOS",VLOOKUP(C144,'CDHU-CPOS'!$A$1:$F$4107,3,FALSE))</f>
        <v>M2</v>
      </c>
      <c r="F144" s="78">
        <v>1</v>
      </c>
      <c r="G144" s="78">
        <v>10</v>
      </c>
      <c r="H144" s="79" cm="1">
        <f t="array" ref="H144">_xlfn.IFS(C144="",0,B144="SINAPI-SP",VLOOKUP(C144,'BASE SINAPI'!A140:D9139,4,FALSE),B144="CDHU/CPOS",VLOOKUP(C144,'CDHU-CPOS'!$A$1:$F$4107,6,FALSE))</f>
        <v>134.21</v>
      </c>
      <c r="I144" s="79">
        <f t="shared" si="5"/>
        <v>163.69999999999999</v>
      </c>
      <c r="J144" s="79">
        <f t="shared" si="6"/>
        <v>1637</v>
      </c>
    </row>
    <row r="145" spans="1:10" ht="12.75" x14ac:dyDescent="0.25">
      <c r="A145" s="76">
        <v>139</v>
      </c>
      <c r="B145" s="76" t="s">
        <v>3478</v>
      </c>
      <c r="C145" s="76" t="s">
        <v>9754</v>
      </c>
      <c r="D145" s="77" t="str">
        <f>_xlfn.IFS(C145="","",B145="SINAPI-SP",VLOOKUP(C145,'BASE SINAPI'!$A$1:$D$7191,2,FALSE),B145="CDHU/CPOS",VLOOKUP(C145,'CDHU-CPOS'!$A$1:$F$4107,2,FALSE),B145="FDE",VLOOKUP(C145,#REF!,2,FALSE))</f>
        <v>Piso em granilite moldado no local</v>
      </c>
      <c r="E145" s="76" t="str">
        <f>_xlfn.IFS(C145="","",B145="SINAPI-SP",VLOOKUP(C145,'BASE SINAPI'!$A$1:$D$7191,3,FALSE),B145="CDHU/CPOS",VLOOKUP(C145,'CDHU-CPOS'!$A$1:$F$4107,3,FALSE))</f>
        <v>M2</v>
      </c>
      <c r="F145" s="78">
        <v>1</v>
      </c>
      <c r="G145" s="78">
        <v>800</v>
      </c>
      <c r="H145" s="79" cm="1">
        <f t="array" ref="H145">_xlfn.IFS(C145="",0,B145="SINAPI-SP",VLOOKUP(C145,'BASE SINAPI'!A141:D9140,4,FALSE),B145="CDHU/CPOS",VLOOKUP(C145,'CDHU-CPOS'!$A$1:$F$4107,6,FALSE))</f>
        <v>97.51</v>
      </c>
      <c r="I145" s="79">
        <f t="shared" si="5"/>
        <v>118.93</v>
      </c>
      <c r="J145" s="79">
        <f t="shared" si="6"/>
        <v>95144</v>
      </c>
    </row>
    <row r="146" spans="1:10" ht="12.75" x14ac:dyDescent="0.25">
      <c r="A146" s="76">
        <v>140</v>
      </c>
      <c r="B146" s="76" t="s">
        <v>3478</v>
      </c>
      <c r="C146" s="76" t="s">
        <v>9757</v>
      </c>
      <c r="D146" s="77" t="str">
        <f>_xlfn.IFS(C146="","",B146="SINAPI-SP",VLOOKUP(C146,'BASE SINAPI'!$A$1:$D$7191,2,FALSE),B146="CDHU/CPOS",VLOOKUP(C146,'CDHU-CPOS'!$A$1:$F$4107,2,FALSE),B146="FDE",VLOOKUP(C146,#REF!,2,FALSE))</f>
        <v>Rodapé qualquer em granilite moldado no local até 10 cm</v>
      </c>
      <c r="E146" s="76" t="str">
        <f>_xlfn.IFS(C146="","",B146="SINAPI-SP",VLOOKUP(C146,'BASE SINAPI'!$A$1:$D$7191,3,FALSE),B146="CDHU/CPOS",VLOOKUP(C146,'CDHU-CPOS'!$A$1:$F$4107,3,FALSE))</f>
        <v>M</v>
      </c>
      <c r="F146" s="78">
        <v>1</v>
      </c>
      <c r="G146" s="78">
        <v>150</v>
      </c>
      <c r="H146" s="79" cm="1">
        <f t="array" ref="H146">_xlfn.IFS(C146="",0,B146="SINAPI-SP",VLOOKUP(C146,'BASE SINAPI'!A142:D9141,4,FALSE),B146="CDHU/CPOS",VLOOKUP(C146,'CDHU-CPOS'!$A$1:$F$4107,6,FALSE))</f>
        <v>52.48</v>
      </c>
      <c r="I146" s="79">
        <f t="shared" si="5"/>
        <v>64.010000000000005</v>
      </c>
      <c r="J146" s="79">
        <f t="shared" si="6"/>
        <v>9601.5</v>
      </c>
    </row>
    <row r="147" spans="1:10" ht="12.75" x14ac:dyDescent="0.25">
      <c r="A147" s="76">
        <v>141</v>
      </c>
      <c r="B147" s="76" t="s">
        <v>3478</v>
      </c>
      <c r="C147" s="76" t="s">
        <v>9770</v>
      </c>
      <c r="D147" s="77" t="str">
        <f>_xlfn.IFS(C147="","",B147="SINAPI-SP",VLOOKUP(C147,'BASE SINAPI'!$A$1:$D$7191,2,FALSE),B147="CDHU/CPOS",VLOOKUP(C147,'CDHU-CPOS'!$A$1:$F$4107,2,FALSE),B147="FDE",VLOOKUP(C147,#REF!,2,FALSE))</f>
        <v>Reparos em piso de granilite - estucamento e polimento</v>
      </c>
      <c r="E147" s="76" t="str">
        <f>_xlfn.IFS(C147="","",B147="SINAPI-SP",VLOOKUP(C147,'BASE SINAPI'!$A$1:$D$7191,3,FALSE),B147="CDHU/CPOS",VLOOKUP(C147,'CDHU-CPOS'!$A$1:$F$4107,3,FALSE))</f>
        <v>M2</v>
      </c>
      <c r="F147" s="78">
        <v>1</v>
      </c>
      <c r="G147" s="78">
        <v>800</v>
      </c>
      <c r="H147" s="79" cm="1">
        <f t="array" ref="H147">_xlfn.IFS(C147="",0,B147="SINAPI-SP",VLOOKUP(C147,'BASE SINAPI'!A143:D9142,4,FALSE),B147="CDHU/CPOS",VLOOKUP(C147,'CDHU-CPOS'!$A$1:$F$4107,6,FALSE))</f>
        <v>48.14</v>
      </c>
      <c r="I147" s="79">
        <f t="shared" si="5"/>
        <v>58.72</v>
      </c>
      <c r="J147" s="79">
        <f t="shared" si="6"/>
        <v>46976</v>
      </c>
    </row>
    <row r="148" spans="1:10" ht="12.75" x14ac:dyDescent="0.25">
      <c r="A148" s="76">
        <v>142</v>
      </c>
      <c r="B148" s="76" t="s">
        <v>3478</v>
      </c>
      <c r="C148" s="76" t="s">
        <v>9775</v>
      </c>
      <c r="D148" s="77" t="str">
        <f>_xlfn.IFS(C148="","",B148="SINAPI-SP",VLOOKUP(C148,'BASE SINAPI'!$A$1:$D$7191,2,FALSE),B148="CDHU/CPOS",VLOOKUP(C148,'CDHU-CPOS'!$A$1:$F$4107,2,FALSE),B148="FDE",VLOOKUP(C148,#REF!,2,FALSE))</f>
        <v>Resina acrílica para piso de granilite</v>
      </c>
      <c r="E148" s="76" t="str">
        <f>_xlfn.IFS(C148="","",B148="SINAPI-SP",VLOOKUP(C148,'BASE SINAPI'!$A$1:$D$7191,3,FALSE),B148="CDHU/CPOS",VLOOKUP(C148,'CDHU-CPOS'!$A$1:$F$4107,3,FALSE))</f>
        <v>M2</v>
      </c>
      <c r="F148" s="78">
        <v>1</v>
      </c>
      <c r="G148" s="78">
        <v>800</v>
      </c>
      <c r="H148" s="79" cm="1">
        <f t="array" ref="H148">_xlfn.IFS(C148="",0,B148="SINAPI-SP",VLOOKUP(C148,'BASE SINAPI'!A144:D9143,4,FALSE),B148="CDHU/CPOS",VLOOKUP(C148,'CDHU-CPOS'!$A$1:$F$4107,6,FALSE))</f>
        <v>35.76</v>
      </c>
      <c r="I148" s="79">
        <f t="shared" si="5"/>
        <v>43.62</v>
      </c>
      <c r="J148" s="79">
        <f t="shared" si="6"/>
        <v>34896</v>
      </c>
    </row>
    <row r="149" spans="1:10" ht="24" x14ac:dyDescent="0.25">
      <c r="A149" s="76">
        <v>143</v>
      </c>
      <c r="B149" s="76" t="s">
        <v>3479</v>
      </c>
      <c r="C149" s="76">
        <v>91306</v>
      </c>
      <c r="D149" s="77" t="str">
        <f>_xlfn.IFS(C149="","",B149="SINAPI-SP",VLOOKUP(C149,'BASE SINAPI'!$A$1:$D$7191,2,FALSE),B149="CDHU/CPOS",VLOOKUP(C149,'CDHU-CPOS'!$A$1:$F$4107,2,FALSE),B149="FDE",VLOOKUP(C149,#REF!,2,FALSE))</f>
        <v>FECHADURA DE EMBUTIR PARA PORTAS INTERNAS, COMPLETA, ACABAMENTO PADRÃO MÉDIO, COM EXECUÇÃO DE FURO - FORNECIMENTO E INSTALAÇÃO. AF_12/2019</v>
      </c>
      <c r="E149" s="76" t="str">
        <f>_xlfn.IFS(C149="","",B149="SINAPI-SP",VLOOKUP(C149,'BASE SINAPI'!$A$1:$D$7191,3,FALSE),B149="CDHU/CPOS",VLOOKUP(C149,'CDHU-CPOS'!$A$1:$F$4107,3,FALSE))</f>
        <v>UN</v>
      </c>
      <c r="F149" s="78">
        <v>1</v>
      </c>
      <c r="G149" s="78">
        <v>50</v>
      </c>
      <c r="H149" s="79" cm="1">
        <f t="array" ref="H149">_xlfn.IFS(C149="",0,B149="SINAPI-SP",VLOOKUP(C149,'BASE SINAPI'!A145:D9144,4,FALSE),B149="CDHU/CPOS",VLOOKUP(C149,'CDHU-CPOS'!$A$1:$F$4107,6,FALSE))</f>
        <v>176.66</v>
      </c>
      <c r="I149" s="79">
        <f t="shared" si="5"/>
        <v>215.47</v>
      </c>
      <c r="J149" s="79">
        <f t="shared" si="6"/>
        <v>10773.5</v>
      </c>
    </row>
    <row r="150" spans="1:10" ht="12.75" x14ac:dyDescent="0.25">
      <c r="A150" s="76">
        <v>144</v>
      </c>
      <c r="B150" s="76" t="s">
        <v>3478</v>
      </c>
      <c r="C150" s="76" t="s">
        <v>9996</v>
      </c>
      <c r="D150" s="77" t="str">
        <f>_xlfn.IFS(C150="","",B150="SINAPI-SP",VLOOKUP(C150,'BASE SINAPI'!$A$1:$D$7191,2,FALSE),B150="CDHU/CPOS",VLOOKUP(C150,'CDHU-CPOS'!$A$1:$F$4107,2,FALSE),B150="FDE",VLOOKUP(C150,#REF!,2,FALSE))</f>
        <v>Batente de madeira para porta</v>
      </c>
      <c r="E150" s="76" t="str">
        <f>_xlfn.IFS(C150="","",B150="SINAPI-SP",VLOOKUP(C150,'BASE SINAPI'!$A$1:$D$7191,3,FALSE),B150="CDHU/CPOS",VLOOKUP(C150,'CDHU-CPOS'!$A$1:$F$4107,3,FALSE))</f>
        <v>M</v>
      </c>
      <c r="F150" s="78">
        <v>1</v>
      </c>
      <c r="G150" s="78">
        <v>20</v>
      </c>
      <c r="H150" s="79" cm="1">
        <f t="array" ref="H150">_xlfn.IFS(C150="",0,B150="SINAPI-SP",VLOOKUP(C150,'BASE SINAPI'!A146:D9145,4,FALSE),B150="CDHU/CPOS",VLOOKUP(C150,'CDHU-CPOS'!$A$1:$F$4107,6,FALSE))</f>
        <v>55.16</v>
      </c>
      <c r="I150" s="79">
        <f t="shared" si="5"/>
        <v>67.28</v>
      </c>
      <c r="J150" s="79">
        <f t="shared" si="6"/>
        <v>1345.6</v>
      </c>
    </row>
    <row r="151" spans="1:10" ht="12.75" x14ac:dyDescent="0.25">
      <c r="A151" s="76">
        <v>145</v>
      </c>
      <c r="B151" s="76" t="s">
        <v>3478</v>
      </c>
      <c r="C151" s="76" t="s">
        <v>9998</v>
      </c>
      <c r="D151" s="77" t="str">
        <f>_xlfn.IFS(C151="","",B151="SINAPI-SP",VLOOKUP(C151,'BASE SINAPI'!$A$1:$D$7191,2,FALSE),B151="CDHU/CPOS",VLOOKUP(C151,'CDHU-CPOS'!$A$1:$F$4107,2,FALSE),B151="FDE",VLOOKUP(C151,#REF!,2,FALSE))</f>
        <v>Guarnição de madeira</v>
      </c>
      <c r="E151" s="76" t="str">
        <f>_xlfn.IFS(C151="","",B151="SINAPI-SP",VLOOKUP(C151,'BASE SINAPI'!$A$1:$D$7191,3,FALSE),B151="CDHU/CPOS",VLOOKUP(C151,'CDHU-CPOS'!$A$1:$F$4107,3,FALSE))</f>
        <v>M</v>
      </c>
      <c r="F151" s="78">
        <v>1</v>
      </c>
      <c r="G151" s="78">
        <v>50</v>
      </c>
      <c r="H151" s="79" cm="1">
        <f t="array" ref="H151">_xlfn.IFS(C151="",0,B151="SINAPI-SP",VLOOKUP(C151,'BASE SINAPI'!A147:D9146,4,FALSE),B151="CDHU/CPOS",VLOOKUP(C151,'CDHU-CPOS'!$A$1:$F$4107,6,FALSE))</f>
        <v>9.06</v>
      </c>
      <c r="I151" s="79">
        <f t="shared" si="5"/>
        <v>11.05</v>
      </c>
      <c r="J151" s="79">
        <f t="shared" si="6"/>
        <v>552.5</v>
      </c>
    </row>
    <row r="152" spans="1:10" ht="12.75" x14ac:dyDescent="0.25">
      <c r="A152" s="76">
        <v>146</v>
      </c>
      <c r="B152" s="76" t="s">
        <v>3478</v>
      </c>
      <c r="C152" s="76" t="s">
        <v>10003</v>
      </c>
      <c r="D152" s="77" t="str">
        <f>_xlfn.IFS(C152="","",B152="SINAPI-SP",VLOOKUP(C152,'BASE SINAPI'!$A$1:$D$7191,2,FALSE),B152="CDHU/CPOS",VLOOKUP(C152,'CDHU-CPOS'!$A$1:$F$4107,2,FALSE),B152="FDE",VLOOKUP(C152,#REF!,2,FALSE))</f>
        <v>Folha de porta lisa comum - 60 x 210 cm</v>
      </c>
      <c r="E152" s="76" t="str">
        <f>_xlfn.IFS(C152="","",B152="SINAPI-SP",VLOOKUP(C152,'BASE SINAPI'!$A$1:$D$7191,3,FALSE),B152="CDHU/CPOS",VLOOKUP(C152,'CDHU-CPOS'!$A$1:$F$4107,3,FALSE))</f>
        <v>UN</v>
      </c>
      <c r="F152" s="78">
        <v>1</v>
      </c>
      <c r="G152" s="78">
        <v>5</v>
      </c>
      <c r="H152" s="79" cm="1">
        <f t="array" ref="H152">_xlfn.IFS(C152="",0,B152="SINAPI-SP",VLOOKUP(C152,'BASE SINAPI'!A148:D9147,4,FALSE),B152="CDHU/CPOS",VLOOKUP(C152,'CDHU-CPOS'!$A$1:$F$4107,6,FALSE))</f>
        <v>297.86</v>
      </c>
      <c r="I152" s="79">
        <f t="shared" si="5"/>
        <v>363.3</v>
      </c>
      <c r="J152" s="79">
        <f t="shared" si="6"/>
        <v>1816.5</v>
      </c>
    </row>
    <row r="153" spans="1:10" ht="12.75" x14ac:dyDescent="0.25">
      <c r="A153" s="76">
        <v>147</v>
      </c>
      <c r="B153" s="76" t="s">
        <v>3478</v>
      </c>
      <c r="C153" s="76" t="s">
        <v>10004</v>
      </c>
      <c r="D153" s="77" t="str">
        <f>_xlfn.IFS(C153="","",B153="SINAPI-SP",VLOOKUP(C153,'BASE SINAPI'!$A$1:$D$7191,2,FALSE),B153="CDHU/CPOS",VLOOKUP(C153,'CDHU-CPOS'!$A$1:$F$4107,2,FALSE),B153="FDE",VLOOKUP(C153,#REF!,2,FALSE))</f>
        <v>Folha de porta lisa comum - 70 x 210 cm</v>
      </c>
      <c r="E153" s="76" t="str">
        <f>_xlfn.IFS(C153="","",B153="SINAPI-SP",VLOOKUP(C153,'BASE SINAPI'!$A$1:$D$7191,3,FALSE),B153="CDHU/CPOS",VLOOKUP(C153,'CDHU-CPOS'!$A$1:$F$4107,3,FALSE))</f>
        <v>UN</v>
      </c>
      <c r="F153" s="78">
        <v>1</v>
      </c>
      <c r="G153" s="78">
        <v>10</v>
      </c>
      <c r="H153" s="79" cm="1">
        <f t="array" ref="H153">_xlfn.IFS(C153="",0,B153="SINAPI-SP",VLOOKUP(C153,'BASE SINAPI'!A149:D9148,4,FALSE),B153="CDHU/CPOS",VLOOKUP(C153,'CDHU-CPOS'!$A$1:$F$4107,6,FALSE))</f>
        <v>296.77999999999997</v>
      </c>
      <c r="I153" s="79">
        <f t="shared" si="5"/>
        <v>361.98</v>
      </c>
      <c r="J153" s="79">
        <f t="shared" si="6"/>
        <v>3619.8</v>
      </c>
    </row>
    <row r="154" spans="1:10" ht="12.75" x14ac:dyDescent="0.25">
      <c r="A154" s="76">
        <v>148</v>
      </c>
      <c r="B154" s="76" t="s">
        <v>3478</v>
      </c>
      <c r="C154" s="76" t="s">
        <v>10005</v>
      </c>
      <c r="D154" s="77" t="str">
        <f>_xlfn.IFS(C154="","",B154="SINAPI-SP",VLOOKUP(C154,'BASE SINAPI'!$A$1:$D$7191,2,FALSE),B154="CDHU/CPOS",VLOOKUP(C154,'CDHU-CPOS'!$A$1:$F$4107,2,FALSE),B154="FDE",VLOOKUP(C154,#REF!,2,FALSE))</f>
        <v>Folha de porta lisa comum - 80 x 210 cm</v>
      </c>
      <c r="E154" s="76" t="str">
        <f>_xlfn.IFS(C154="","",B154="SINAPI-SP",VLOOKUP(C154,'BASE SINAPI'!$A$1:$D$7191,3,FALSE),B154="CDHU/CPOS",VLOOKUP(C154,'CDHU-CPOS'!$A$1:$F$4107,3,FALSE))</f>
        <v>UN</v>
      </c>
      <c r="F154" s="78">
        <v>1</v>
      </c>
      <c r="G154" s="78">
        <v>40</v>
      </c>
      <c r="H154" s="79" cm="1">
        <f t="array" ref="H154">_xlfn.IFS(C154="",0,B154="SINAPI-SP",VLOOKUP(C154,'BASE SINAPI'!A150:D9149,4,FALSE),B154="CDHU/CPOS",VLOOKUP(C154,'CDHU-CPOS'!$A$1:$F$4107,6,FALSE))</f>
        <v>303.45</v>
      </c>
      <c r="I154" s="79">
        <f t="shared" si="5"/>
        <v>370.12</v>
      </c>
      <c r="J154" s="79">
        <f t="shared" si="6"/>
        <v>14804.8</v>
      </c>
    </row>
    <row r="155" spans="1:10" ht="12.75" x14ac:dyDescent="0.25">
      <c r="A155" s="76">
        <v>149</v>
      </c>
      <c r="B155" s="76" t="s">
        <v>3478</v>
      </c>
      <c r="C155" s="76" t="s">
        <v>10006</v>
      </c>
      <c r="D155" s="77" t="str">
        <f>_xlfn.IFS(C155="","",B155="SINAPI-SP",VLOOKUP(C155,'BASE SINAPI'!$A$1:$D$7191,2,FALSE),B155="CDHU/CPOS",VLOOKUP(C155,'CDHU-CPOS'!$A$1:$F$4107,2,FALSE),B155="FDE",VLOOKUP(C155,#REF!,2,FALSE))</f>
        <v>Folha de porta lisa comum - 90 x 210 cm</v>
      </c>
      <c r="E155" s="76" t="str">
        <f>_xlfn.IFS(C155="","",B155="SINAPI-SP",VLOOKUP(C155,'BASE SINAPI'!$A$1:$D$7191,3,FALSE),B155="CDHU/CPOS",VLOOKUP(C155,'CDHU-CPOS'!$A$1:$F$4107,3,FALSE))</f>
        <v>UN</v>
      </c>
      <c r="F155" s="78">
        <v>1</v>
      </c>
      <c r="G155" s="78">
        <v>40</v>
      </c>
      <c r="H155" s="79" cm="1">
        <f t="array" ref="H155">_xlfn.IFS(C155="",0,B155="SINAPI-SP",VLOOKUP(C155,'BASE SINAPI'!A151:D9150,4,FALSE),B155="CDHU/CPOS",VLOOKUP(C155,'CDHU-CPOS'!$A$1:$F$4107,6,FALSE))</f>
        <v>320.85000000000002</v>
      </c>
      <c r="I155" s="79">
        <f t="shared" si="5"/>
        <v>391.34</v>
      </c>
      <c r="J155" s="79">
        <f t="shared" si="6"/>
        <v>15653.6</v>
      </c>
    </row>
    <row r="156" spans="1:10" ht="12.75" x14ac:dyDescent="0.25">
      <c r="A156" s="76">
        <v>150</v>
      </c>
      <c r="B156" s="76" t="s">
        <v>3478</v>
      </c>
      <c r="C156" s="76" t="s">
        <v>7585</v>
      </c>
      <c r="D156" s="77" t="str">
        <f>_xlfn.IFS(C156="","",B156="SINAPI-SP",VLOOKUP(C156,'BASE SINAPI'!$A$1:$D$7191,2,FALSE),B156="CDHU/CPOS",VLOOKUP(C156,'CDHU-CPOS'!$A$1:$F$4107,2,FALSE),B156="FDE",VLOOKUP(C156,#REF!,2,FALSE))</f>
        <v>Ferragem completa com maçaneta tipo alavanca, para porta externa com 1 folha</v>
      </c>
      <c r="E156" s="76" t="str">
        <f>_xlfn.IFS(C156="","",B156="SINAPI-SP",VLOOKUP(C156,'BASE SINAPI'!$A$1:$D$7191,3,FALSE),B156="CDHU/CPOS",VLOOKUP(C156,'CDHU-CPOS'!$A$1:$F$4107,3,FALSE))</f>
        <v>CJ</v>
      </c>
      <c r="F156" s="78">
        <v>1</v>
      </c>
      <c r="G156" s="78">
        <v>20</v>
      </c>
      <c r="H156" s="79" cm="1">
        <f t="array" ref="H156">_xlfn.IFS(C156="",0,B156="SINAPI-SP",VLOOKUP(C156,'BASE SINAPI'!A152:D9151,4,FALSE),B156="CDHU/CPOS",VLOOKUP(C156,'CDHU-CPOS'!$A$1:$F$4107,6,FALSE))</f>
        <v>489.75</v>
      </c>
      <c r="I156" s="79">
        <f t="shared" si="5"/>
        <v>597.35</v>
      </c>
      <c r="J156" s="79">
        <f t="shared" si="6"/>
        <v>11947</v>
      </c>
    </row>
    <row r="157" spans="1:10" ht="12.75" x14ac:dyDescent="0.25">
      <c r="A157" s="76">
        <v>151</v>
      </c>
      <c r="B157" s="76" t="s">
        <v>3478</v>
      </c>
      <c r="C157" s="76" t="s">
        <v>7587</v>
      </c>
      <c r="D157" s="77" t="str">
        <f>_xlfn.IFS(C157="","",B157="SINAPI-SP",VLOOKUP(C157,'BASE SINAPI'!$A$1:$D$7191,2,FALSE),B157="CDHU/CPOS",VLOOKUP(C157,'CDHU-CPOS'!$A$1:$F$4107,2,FALSE),B157="FDE",VLOOKUP(C157,#REF!,2,FALSE))</f>
        <v>Ferragem completa com maçaneta tipo alavanca, para porta interna com 1 folha</v>
      </c>
      <c r="E157" s="76" t="str">
        <f>_xlfn.IFS(C157="","",B157="SINAPI-SP",VLOOKUP(C157,'BASE SINAPI'!$A$1:$D$7191,3,FALSE),B157="CDHU/CPOS",VLOOKUP(C157,'CDHU-CPOS'!$A$1:$F$4107,3,FALSE))</f>
        <v>CJ</v>
      </c>
      <c r="F157" s="78">
        <v>1</v>
      </c>
      <c r="G157" s="78">
        <v>50</v>
      </c>
      <c r="H157" s="79" cm="1">
        <f t="array" ref="H157">_xlfn.IFS(C157="",0,B157="SINAPI-SP",VLOOKUP(C157,'BASE SINAPI'!A153:D9152,4,FALSE),B157="CDHU/CPOS",VLOOKUP(C157,'CDHU-CPOS'!$A$1:$F$4107,6,FALSE))</f>
        <v>407.93</v>
      </c>
      <c r="I157" s="79">
        <f t="shared" si="5"/>
        <v>497.55</v>
      </c>
      <c r="J157" s="79">
        <f t="shared" si="6"/>
        <v>24877.5</v>
      </c>
    </row>
    <row r="158" spans="1:10" ht="12.75" x14ac:dyDescent="0.25">
      <c r="A158" s="76">
        <v>152</v>
      </c>
      <c r="B158" s="76" t="s">
        <v>3478</v>
      </c>
      <c r="C158" s="76" t="s">
        <v>7586</v>
      </c>
      <c r="D158" s="77" t="str">
        <f>_xlfn.IFS(C158="","",B158="SINAPI-SP",VLOOKUP(C158,'BASE SINAPI'!$A$1:$D$7191,2,FALSE),B158="CDHU/CPOS",VLOOKUP(C158,'CDHU-CPOS'!$A$1:$F$4107,2,FALSE),B158="FDE",VLOOKUP(C158,#REF!,2,FALSE))</f>
        <v>Ferragem completa com maçaneta tipo alavanca, para porta externa com 2 folhas</v>
      </c>
      <c r="E158" s="76" t="str">
        <f>_xlfn.IFS(C158="","",B158="SINAPI-SP",VLOOKUP(C158,'BASE SINAPI'!$A$1:$D$7191,3,FALSE),B158="CDHU/CPOS",VLOOKUP(C158,'CDHU-CPOS'!$A$1:$F$4107,3,FALSE))</f>
        <v>CJ</v>
      </c>
      <c r="F158" s="78">
        <v>1</v>
      </c>
      <c r="G158" s="78">
        <v>5</v>
      </c>
      <c r="H158" s="79" cm="1">
        <f t="array" ref="H158">_xlfn.IFS(C158="",0,B158="SINAPI-SP",VLOOKUP(C158,'BASE SINAPI'!A154:D9153,4,FALSE),B158="CDHU/CPOS",VLOOKUP(C158,'CDHU-CPOS'!$A$1:$F$4107,6,FALSE))</f>
        <v>879.25</v>
      </c>
      <c r="I158" s="79">
        <f t="shared" si="5"/>
        <v>1072.42</v>
      </c>
      <c r="J158" s="79">
        <f t="shared" si="6"/>
        <v>5362.1</v>
      </c>
    </row>
    <row r="159" spans="1:10" ht="12.75" x14ac:dyDescent="0.25">
      <c r="A159" s="76">
        <v>153</v>
      </c>
      <c r="B159" s="76" t="s">
        <v>3478</v>
      </c>
      <c r="C159" s="76" t="s">
        <v>7588</v>
      </c>
      <c r="D159" s="77" t="str">
        <f>_xlfn.IFS(C159="","",B159="SINAPI-SP",VLOOKUP(C159,'BASE SINAPI'!$A$1:$D$7191,2,FALSE),B159="CDHU/CPOS",VLOOKUP(C159,'CDHU-CPOS'!$A$1:$F$4107,2,FALSE),B159="FDE",VLOOKUP(C159,#REF!,2,FALSE))</f>
        <v>Ferragem completa com maçaneta tipo alavanca, para porta interna com 2 folhas</v>
      </c>
      <c r="E159" s="76" t="str">
        <f>_xlfn.IFS(C159="","",B159="SINAPI-SP",VLOOKUP(C159,'BASE SINAPI'!$A$1:$D$7191,3,FALSE),B159="CDHU/CPOS",VLOOKUP(C159,'CDHU-CPOS'!$A$1:$F$4107,3,FALSE))</f>
        <v>CJ</v>
      </c>
      <c r="F159" s="78">
        <v>1</v>
      </c>
      <c r="G159" s="78">
        <v>5</v>
      </c>
      <c r="H159" s="79" cm="1">
        <f t="array" ref="H159">_xlfn.IFS(C159="",0,B159="SINAPI-SP",VLOOKUP(C159,'BASE SINAPI'!A155:D9154,4,FALSE),B159="CDHU/CPOS",VLOOKUP(C159,'CDHU-CPOS'!$A$1:$F$4107,6,FALSE))</f>
        <v>753.36</v>
      </c>
      <c r="I159" s="79">
        <f t="shared" si="5"/>
        <v>918.87</v>
      </c>
      <c r="J159" s="79">
        <f t="shared" si="6"/>
        <v>4594.3500000000004</v>
      </c>
    </row>
    <row r="160" spans="1:10" ht="12.75" x14ac:dyDescent="0.25">
      <c r="A160" s="76">
        <v>154</v>
      </c>
      <c r="B160" s="76" t="s">
        <v>3478</v>
      </c>
      <c r="C160" s="76" t="s">
        <v>7589</v>
      </c>
      <c r="D160" s="77" t="str">
        <f>_xlfn.IFS(C160="","",B160="SINAPI-SP",VLOOKUP(C160,'BASE SINAPI'!$A$1:$D$7191,2,FALSE),B160="CDHU/CPOS",VLOOKUP(C160,'CDHU-CPOS'!$A$1:$F$4107,2,FALSE),B160="FDE",VLOOKUP(C160,#REF!,2,FALSE))</f>
        <v>Ferragem completa para porta de box de WC tipo livre/ocupado</v>
      </c>
      <c r="E160" s="76" t="str">
        <f>_xlfn.IFS(C160="","",B160="SINAPI-SP",VLOOKUP(C160,'BASE SINAPI'!$A$1:$D$7191,3,FALSE),B160="CDHU/CPOS",VLOOKUP(C160,'CDHU-CPOS'!$A$1:$F$4107,3,FALSE))</f>
        <v>CJ</v>
      </c>
      <c r="F160" s="78">
        <v>1</v>
      </c>
      <c r="G160" s="78">
        <v>10</v>
      </c>
      <c r="H160" s="79" cm="1">
        <f t="array" ref="H160">_xlfn.IFS(C160="",0,B160="SINAPI-SP",VLOOKUP(C160,'BASE SINAPI'!A156:D9155,4,FALSE),B160="CDHU/CPOS",VLOOKUP(C160,'CDHU-CPOS'!$A$1:$F$4107,6,FALSE))</f>
        <v>336.42</v>
      </c>
      <c r="I160" s="79">
        <f t="shared" si="5"/>
        <v>410.33</v>
      </c>
      <c r="J160" s="79">
        <f t="shared" si="6"/>
        <v>4103.3</v>
      </c>
    </row>
    <row r="161" spans="1:10" ht="12.75" x14ac:dyDescent="0.25">
      <c r="A161" s="76">
        <v>155</v>
      </c>
      <c r="B161" s="76" t="s">
        <v>3478</v>
      </c>
      <c r="C161" s="76" t="s">
        <v>9962</v>
      </c>
      <c r="D161" s="77" t="str">
        <f>_xlfn.IFS(C161="","",B161="SINAPI-SP",VLOOKUP(C161,'BASE SINAPI'!$A$1:$D$7191,2,FALSE),B161="CDHU/CPOS",VLOOKUP(C161,'CDHU-CPOS'!$A$1:$F$4107,2,FALSE),B161="FDE",VLOOKUP(C161,#REF!,2,FALSE))</f>
        <v>Porta lisa com batente madeira - 60 x 210 cm</v>
      </c>
      <c r="E161" s="76" t="str">
        <f>_xlfn.IFS(C161="","",B161="SINAPI-SP",VLOOKUP(C161,'BASE SINAPI'!$A$1:$D$7191,3,FALSE),B161="CDHU/CPOS",VLOOKUP(C161,'CDHU-CPOS'!$A$1:$F$4107,3,FALSE))</f>
        <v>UN</v>
      </c>
      <c r="F161" s="78">
        <v>1</v>
      </c>
      <c r="G161" s="78">
        <v>5</v>
      </c>
      <c r="H161" s="79" cm="1">
        <f t="array" ref="H161">_xlfn.IFS(C161="",0,B161="SINAPI-SP",VLOOKUP(C161,'BASE SINAPI'!A157:D9156,4,FALSE),B161="CDHU/CPOS",VLOOKUP(C161,'CDHU-CPOS'!$A$1:$F$4107,6,FALSE))</f>
        <v>621.74</v>
      </c>
      <c r="I161" s="79">
        <f t="shared" si="5"/>
        <v>758.34</v>
      </c>
      <c r="J161" s="79">
        <f t="shared" si="6"/>
        <v>3791.7</v>
      </c>
    </row>
    <row r="162" spans="1:10" ht="12.75" x14ac:dyDescent="0.25">
      <c r="A162" s="76">
        <v>156</v>
      </c>
      <c r="B162" s="76" t="s">
        <v>3478</v>
      </c>
      <c r="C162" s="76" t="s">
        <v>9963</v>
      </c>
      <c r="D162" s="77" t="str">
        <f>_xlfn.IFS(C162="","",B162="SINAPI-SP",VLOOKUP(C162,'BASE SINAPI'!$A$1:$D$7191,2,FALSE),B162="CDHU/CPOS",VLOOKUP(C162,'CDHU-CPOS'!$A$1:$F$4107,2,FALSE),B162="FDE",VLOOKUP(C162,#REF!,2,FALSE))</f>
        <v>Porta lisa com batente madeira - 70 x 210 cm</v>
      </c>
      <c r="E162" s="76" t="str">
        <f>_xlfn.IFS(C162="","",B162="SINAPI-SP",VLOOKUP(C162,'BASE SINAPI'!$A$1:$D$7191,3,FALSE),B162="CDHU/CPOS",VLOOKUP(C162,'CDHU-CPOS'!$A$1:$F$4107,3,FALSE))</f>
        <v>UN</v>
      </c>
      <c r="F162" s="78">
        <v>1</v>
      </c>
      <c r="G162" s="78">
        <v>5</v>
      </c>
      <c r="H162" s="79" cm="1">
        <f t="array" ref="H162">_xlfn.IFS(C162="",0,B162="SINAPI-SP",VLOOKUP(C162,'BASE SINAPI'!A158:D9157,4,FALSE),B162="CDHU/CPOS",VLOOKUP(C162,'CDHU-CPOS'!$A$1:$F$4107,6,FALSE))</f>
        <v>620.66</v>
      </c>
      <c r="I162" s="79">
        <f t="shared" si="5"/>
        <v>757.02</v>
      </c>
      <c r="J162" s="79">
        <f t="shared" si="6"/>
        <v>3785.1</v>
      </c>
    </row>
    <row r="163" spans="1:10" ht="12.75" x14ac:dyDescent="0.25">
      <c r="A163" s="76">
        <v>157</v>
      </c>
      <c r="B163" s="76" t="s">
        <v>3478</v>
      </c>
      <c r="C163" s="76" t="s">
        <v>9964</v>
      </c>
      <c r="D163" s="77" t="str">
        <f>_xlfn.IFS(C163="","",B163="SINAPI-SP",VLOOKUP(C163,'BASE SINAPI'!$A$1:$D$7191,2,FALSE),B163="CDHU/CPOS",VLOOKUP(C163,'CDHU-CPOS'!$A$1:$F$4107,2,FALSE),B163="FDE",VLOOKUP(C163,#REF!,2,FALSE))</f>
        <v>Porta lisa com batente madeira - 80 x 210 cm</v>
      </c>
      <c r="E163" s="76" t="str">
        <f>_xlfn.IFS(C163="","",B163="SINAPI-SP",VLOOKUP(C163,'BASE SINAPI'!$A$1:$D$7191,3,FALSE),B163="CDHU/CPOS",VLOOKUP(C163,'CDHU-CPOS'!$A$1:$F$4107,3,FALSE))</f>
        <v>UN</v>
      </c>
      <c r="F163" s="78">
        <v>1</v>
      </c>
      <c r="G163" s="78">
        <v>20</v>
      </c>
      <c r="H163" s="79" cm="1">
        <f t="array" ref="H163">_xlfn.IFS(C163="",0,B163="SINAPI-SP",VLOOKUP(C163,'BASE SINAPI'!A159:D9158,4,FALSE),B163="CDHU/CPOS",VLOOKUP(C163,'CDHU-CPOS'!$A$1:$F$4107,6,FALSE))</f>
        <v>627.33000000000004</v>
      </c>
      <c r="I163" s="79">
        <f t="shared" si="5"/>
        <v>765.15</v>
      </c>
      <c r="J163" s="79">
        <f t="shared" si="6"/>
        <v>15303</v>
      </c>
    </row>
    <row r="164" spans="1:10" ht="12.75" x14ac:dyDescent="0.25">
      <c r="A164" s="76">
        <v>158</v>
      </c>
      <c r="B164" s="76" t="s">
        <v>3478</v>
      </c>
      <c r="C164" s="76" t="s">
        <v>9965</v>
      </c>
      <c r="D164" s="77" t="str">
        <f>_xlfn.IFS(C164="","",B164="SINAPI-SP",VLOOKUP(C164,'BASE SINAPI'!$A$1:$D$7191,2,FALSE),B164="CDHU/CPOS",VLOOKUP(C164,'CDHU-CPOS'!$A$1:$F$4107,2,FALSE),B164="FDE",VLOOKUP(C164,#REF!,2,FALSE))</f>
        <v>Porta lisa com batente madeira - 90 x 210 cm</v>
      </c>
      <c r="E164" s="76" t="str">
        <f>_xlfn.IFS(C164="","",B164="SINAPI-SP",VLOOKUP(C164,'BASE SINAPI'!$A$1:$D$7191,3,FALSE),B164="CDHU/CPOS",VLOOKUP(C164,'CDHU-CPOS'!$A$1:$F$4107,3,FALSE))</f>
        <v>UN</v>
      </c>
      <c r="F164" s="78">
        <v>1</v>
      </c>
      <c r="G164" s="78">
        <v>40</v>
      </c>
      <c r="H164" s="79" cm="1">
        <f t="array" ref="H164">_xlfn.IFS(C164="",0,B164="SINAPI-SP",VLOOKUP(C164,'BASE SINAPI'!A160:D9159,4,FALSE),B164="CDHU/CPOS",VLOOKUP(C164,'CDHU-CPOS'!$A$1:$F$4107,6,FALSE))</f>
        <v>644.73</v>
      </c>
      <c r="I164" s="79">
        <f t="shared" si="5"/>
        <v>786.38</v>
      </c>
      <c r="J164" s="79">
        <f t="shared" si="6"/>
        <v>31455.200000000001</v>
      </c>
    </row>
    <row r="165" spans="1:10" ht="12.75" x14ac:dyDescent="0.25">
      <c r="A165" s="76">
        <v>159</v>
      </c>
      <c r="B165" s="76" t="s">
        <v>3478</v>
      </c>
      <c r="C165" s="76" t="s">
        <v>9974</v>
      </c>
      <c r="D165" s="77" t="str">
        <f>_xlfn.IFS(C165="","",B165="SINAPI-SP",VLOOKUP(C165,'BASE SINAPI'!$A$1:$D$7191,2,FALSE),B165="CDHU/CPOS",VLOOKUP(C165,'CDHU-CPOS'!$A$1:$F$4107,2,FALSE),B165="FDE",VLOOKUP(C165,#REF!,2,FALSE))</f>
        <v>Porta lisa com batente metálico - 70 x 210 cm</v>
      </c>
      <c r="E165" s="76" t="str">
        <f>_xlfn.IFS(C165="","",B165="SINAPI-SP",VLOOKUP(C165,'BASE SINAPI'!$A$1:$D$7191,3,FALSE),B165="CDHU/CPOS",VLOOKUP(C165,'CDHU-CPOS'!$A$1:$F$4107,3,FALSE))</f>
        <v>UN</v>
      </c>
      <c r="F165" s="78">
        <v>1</v>
      </c>
      <c r="G165" s="78">
        <v>2</v>
      </c>
      <c r="H165" s="79" cm="1">
        <f t="array" ref="H165">_xlfn.IFS(C165="",0,B165="SINAPI-SP",VLOOKUP(C165,'BASE SINAPI'!A161:D9160,4,FALSE),B165="CDHU/CPOS",VLOOKUP(C165,'CDHU-CPOS'!$A$1:$F$4107,6,FALSE))</f>
        <v>1539.8</v>
      </c>
      <c r="I165" s="79">
        <f t="shared" si="5"/>
        <v>1878.09</v>
      </c>
      <c r="J165" s="79">
        <f t="shared" si="6"/>
        <v>3756.18</v>
      </c>
    </row>
    <row r="166" spans="1:10" ht="12.75" x14ac:dyDescent="0.25">
      <c r="A166" s="76">
        <v>160</v>
      </c>
      <c r="B166" s="76" t="s">
        <v>3478</v>
      </c>
      <c r="C166" s="76" t="s">
        <v>9975</v>
      </c>
      <c r="D166" s="77" t="str">
        <f>_xlfn.IFS(C166="","",B166="SINAPI-SP",VLOOKUP(C166,'BASE SINAPI'!$A$1:$D$7191,2,FALSE),B166="CDHU/CPOS",VLOOKUP(C166,'CDHU-CPOS'!$A$1:$F$4107,2,FALSE),B166="FDE",VLOOKUP(C166,#REF!,2,FALSE))</f>
        <v>Porta lisa com batente metálico - 80 x 210 cm</v>
      </c>
      <c r="E166" s="76" t="str">
        <f>_xlfn.IFS(C166="","",B166="SINAPI-SP",VLOOKUP(C166,'BASE SINAPI'!$A$1:$D$7191,3,FALSE),B166="CDHU/CPOS",VLOOKUP(C166,'CDHU-CPOS'!$A$1:$F$4107,3,FALSE))</f>
        <v>UN</v>
      </c>
      <c r="F166" s="78">
        <v>1</v>
      </c>
      <c r="G166" s="78">
        <v>2</v>
      </c>
      <c r="H166" s="79" cm="1">
        <f t="array" ref="H166">_xlfn.IFS(C166="",0,B166="SINAPI-SP",VLOOKUP(C166,'BASE SINAPI'!A162:D9161,4,FALSE),B166="CDHU/CPOS",VLOOKUP(C166,'CDHU-CPOS'!$A$1:$F$4107,6,FALSE))</f>
        <v>1570.23</v>
      </c>
      <c r="I166" s="79">
        <f t="shared" si="5"/>
        <v>1915.21</v>
      </c>
      <c r="J166" s="79">
        <f t="shared" si="6"/>
        <v>3830.42</v>
      </c>
    </row>
    <row r="167" spans="1:10" ht="12.75" x14ac:dyDescent="0.25">
      <c r="A167" s="76">
        <v>161</v>
      </c>
      <c r="B167" s="76" t="s">
        <v>3478</v>
      </c>
      <c r="C167" s="76" t="s">
        <v>9976</v>
      </c>
      <c r="D167" s="77" t="str">
        <f>_xlfn.IFS(C167="","",B167="SINAPI-SP",VLOOKUP(C167,'BASE SINAPI'!$A$1:$D$7191,2,FALSE),B167="CDHU/CPOS",VLOOKUP(C167,'CDHU-CPOS'!$A$1:$F$4107,2,FALSE),B167="FDE",VLOOKUP(C167,#REF!,2,FALSE))</f>
        <v>Porta lisa com batente metálico - 90 x 210 cm</v>
      </c>
      <c r="E167" s="76" t="str">
        <f>_xlfn.IFS(C167="","",B167="SINAPI-SP",VLOOKUP(C167,'BASE SINAPI'!$A$1:$D$7191,3,FALSE),B167="CDHU/CPOS",VLOOKUP(C167,'CDHU-CPOS'!$A$1:$F$4107,3,FALSE))</f>
        <v>UN</v>
      </c>
      <c r="F167" s="78">
        <v>1</v>
      </c>
      <c r="G167" s="78">
        <v>2</v>
      </c>
      <c r="H167" s="79" cm="1">
        <f t="array" ref="H167">_xlfn.IFS(C167="",0,B167="SINAPI-SP",VLOOKUP(C167,'BASE SINAPI'!A163:D9162,4,FALSE),B167="CDHU/CPOS",VLOOKUP(C167,'CDHU-CPOS'!$A$1:$F$4107,6,FALSE))</f>
        <v>1611.39</v>
      </c>
      <c r="I167" s="79">
        <f t="shared" si="5"/>
        <v>1965.41</v>
      </c>
      <c r="J167" s="79">
        <f t="shared" si="6"/>
        <v>3930.82</v>
      </c>
    </row>
    <row r="168" spans="1:10" ht="12.75" x14ac:dyDescent="0.25">
      <c r="A168" s="76">
        <v>162</v>
      </c>
      <c r="B168" s="76" t="s">
        <v>3478</v>
      </c>
      <c r="C168" s="76" t="s">
        <v>10012</v>
      </c>
      <c r="D168" s="77" t="str">
        <f>_xlfn.IFS(C168="","",B168="SINAPI-SP",VLOOKUP(C168,'BASE SINAPI'!$A$1:$D$7191,2,FALSE),B168="CDHU/CPOS",VLOOKUP(C168,'CDHU-CPOS'!$A$1:$F$4107,2,FALSE),B168="FDE",VLOOKUP(C168,#REF!,2,FALSE))</f>
        <v>Caixilho em ferro basculante, sob medida</v>
      </c>
      <c r="E168" s="76" t="str">
        <f>_xlfn.IFS(C168="","",B168="SINAPI-SP",VLOOKUP(C168,'BASE SINAPI'!$A$1:$D$7191,3,FALSE),B168="CDHU/CPOS",VLOOKUP(C168,'CDHU-CPOS'!$A$1:$F$4107,3,FALSE))</f>
        <v>M2</v>
      </c>
      <c r="F168" s="78">
        <v>1</v>
      </c>
      <c r="G168" s="78">
        <v>10</v>
      </c>
      <c r="H168" s="79" cm="1">
        <f t="array" ref="H168">_xlfn.IFS(C168="",0,B168="SINAPI-SP",VLOOKUP(C168,'BASE SINAPI'!A164:D9163,4,FALSE),B168="CDHU/CPOS",VLOOKUP(C168,'CDHU-CPOS'!$A$1:$F$4107,6,FALSE))</f>
        <v>1423.64</v>
      </c>
      <c r="I168" s="79">
        <f t="shared" si="5"/>
        <v>1736.41</v>
      </c>
      <c r="J168" s="79">
        <f t="shared" si="6"/>
        <v>17364.099999999999</v>
      </c>
    </row>
    <row r="169" spans="1:10" ht="12.75" x14ac:dyDescent="0.25">
      <c r="A169" s="76">
        <v>163</v>
      </c>
      <c r="B169" s="76" t="s">
        <v>3478</v>
      </c>
      <c r="C169" s="76" t="s">
        <v>10013</v>
      </c>
      <c r="D169" s="77" t="str">
        <f>_xlfn.IFS(C169="","",B169="SINAPI-SP",VLOOKUP(C169,'BASE SINAPI'!$A$1:$D$7191,2,FALSE),B169="CDHU/CPOS",VLOOKUP(C169,'CDHU-CPOS'!$A$1:$F$4107,2,FALSE),B169="FDE",VLOOKUP(C169,#REF!,2,FALSE))</f>
        <v>Caixilho em ferro de correr, sob medida</v>
      </c>
      <c r="E169" s="76" t="str">
        <f>_xlfn.IFS(C169="","",B169="SINAPI-SP",VLOOKUP(C169,'BASE SINAPI'!$A$1:$D$7191,3,FALSE),B169="CDHU/CPOS",VLOOKUP(C169,'CDHU-CPOS'!$A$1:$F$4107,3,FALSE))</f>
        <v>M2</v>
      </c>
      <c r="F169" s="78">
        <v>1</v>
      </c>
      <c r="G169" s="78">
        <v>5</v>
      </c>
      <c r="H169" s="79" cm="1">
        <f t="array" ref="H169">_xlfn.IFS(C169="",0,B169="SINAPI-SP",VLOOKUP(C169,'BASE SINAPI'!A165:D9164,4,FALSE),B169="CDHU/CPOS",VLOOKUP(C169,'CDHU-CPOS'!$A$1:$F$4107,6,FALSE))</f>
        <v>882.88</v>
      </c>
      <c r="I169" s="79">
        <f t="shared" si="5"/>
        <v>1076.8499999999999</v>
      </c>
      <c r="J169" s="79">
        <f t="shared" si="6"/>
        <v>5384.25</v>
      </c>
    </row>
    <row r="170" spans="1:10" ht="12.75" x14ac:dyDescent="0.25">
      <c r="A170" s="76">
        <v>164</v>
      </c>
      <c r="B170" s="76" t="s">
        <v>3478</v>
      </c>
      <c r="C170" s="76" t="s">
        <v>10015</v>
      </c>
      <c r="D170" s="77" t="str">
        <f>_xlfn.IFS(C170="","",B170="SINAPI-SP",VLOOKUP(C170,'BASE SINAPI'!$A$1:$D$7191,2,FALSE),B170="CDHU/CPOS",VLOOKUP(C170,'CDHU-CPOS'!$A$1:$F$4107,2,FALSE),B170="FDE",VLOOKUP(C170,#REF!,2,FALSE))</f>
        <v>Caixilho em ferro tipo veneziana, linha comercial</v>
      </c>
      <c r="E170" s="76" t="str">
        <f>_xlfn.IFS(C170="","",B170="SINAPI-SP",VLOOKUP(C170,'BASE SINAPI'!$A$1:$D$7191,3,FALSE),B170="CDHU/CPOS",VLOOKUP(C170,'CDHU-CPOS'!$A$1:$F$4107,3,FALSE))</f>
        <v>M2</v>
      </c>
      <c r="F170" s="78">
        <v>1</v>
      </c>
      <c r="G170" s="78">
        <v>5</v>
      </c>
      <c r="H170" s="79" cm="1">
        <f t="array" ref="H170">_xlfn.IFS(C170="",0,B170="SINAPI-SP",VLOOKUP(C170,'BASE SINAPI'!A166:D9165,4,FALSE),B170="CDHU/CPOS",VLOOKUP(C170,'CDHU-CPOS'!$A$1:$F$4107,6,FALSE))</f>
        <v>429.34</v>
      </c>
      <c r="I170" s="79">
        <f t="shared" si="5"/>
        <v>523.66999999999996</v>
      </c>
      <c r="J170" s="79">
        <f t="shared" si="6"/>
        <v>2618.35</v>
      </c>
    </row>
    <row r="171" spans="1:10" ht="12.75" x14ac:dyDescent="0.25">
      <c r="A171" s="76">
        <v>165</v>
      </c>
      <c r="B171" s="76" t="s">
        <v>3478</v>
      </c>
      <c r="C171" s="76" t="s">
        <v>10016</v>
      </c>
      <c r="D171" s="77" t="str">
        <f>_xlfn.IFS(C171="","",B171="SINAPI-SP",VLOOKUP(C171,'BASE SINAPI'!$A$1:$D$7191,2,FALSE),B171="CDHU/CPOS",VLOOKUP(C171,'CDHU-CPOS'!$A$1:$F$4107,2,FALSE),B171="FDE",VLOOKUP(C171,#REF!,2,FALSE))</f>
        <v>Caixilho em ferro tipo veneziana, sob medida</v>
      </c>
      <c r="E171" s="76" t="str">
        <f>_xlfn.IFS(C171="","",B171="SINAPI-SP",VLOOKUP(C171,'BASE SINAPI'!$A$1:$D$7191,3,FALSE),B171="CDHU/CPOS",VLOOKUP(C171,'CDHU-CPOS'!$A$1:$F$4107,3,FALSE))</f>
        <v>M2</v>
      </c>
      <c r="F171" s="78">
        <v>1</v>
      </c>
      <c r="G171" s="78">
        <v>5</v>
      </c>
      <c r="H171" s="79" cm="1">
        <f t="array" ref="H171">_xlfn.IFS(C171="",0,B171="SINAPI-SP",VLOOKUP(C171,'BASE SINAPI'!A167:D9166,4,FALSE),B171="CDHU/CPOS",VLOOKUP(C171,'CDHU-CPOS'!$A$1:$F$4107,6,FALSE))</f>
        <v>834.09</v>
      </c>
      <c r="I171" s="79">
        <f t="shared" si="5"/>
        <v>1017.34</v>
      </c>
      <c r="J171" s="79">
        <f t="shared" si="6"/>
        <v>5086.7</v>
      </c>
    </row>
    <row r="172" spans="1:10" ht="12.75" x14ac:dyDescent="0.25">
      <c r="A172" s="76">
        <v>166</v>
      </c>
      <c r="B172" s="76" t="s">
        <v>3478</v>
      </c>
      <c r="C172" s="76" t="s">
        <v>10022</v>
      </c>
      <c r="D172" s="77" t="str">
        <f>_xlfn.IFS(C172="","",B172="SINAPI-SP",VLOOKUP(C172,'BASE SINAPI'!$A$1:$D$7191,2,FALSE),B172="CDHU/CPOS",VLOOKUP(C172,'CDHU-CPOS'!$A$1:$F$4107,2,FALSE),B172="FDE",VLOOKUP(C172,#REF!,2,FALSE))</f>
        <v>Porta em ferro de abrir, para receber vidro, sob medida</v>
      </c>
      <c r="E172" s="76" t="str">
        <f>_xlfn.IFS(C172="","",B172="SINAPI-SP",VLOOKUP(C172,'BASE SINAPI'!$A$1:$D$7191,3,FALSE),B172="CDHU/CPOS",VLOOKUP(C172,'CDHU-CPOS'!$A$1:$F$4107,3,FALSE))</f>
        <v>M2</v>
      </c>
      <c r="F172" s="78">
        <v>1</v>
      </c>
      <c r="G172" s="78">
        <v>5</v>
      </c>
      <c r="H172" s="79" cm="1">
        <f t="array" ref="H172">_xlfn.IFS(C172="",0,B172="SINAPI-SP",VLOOKUP(C172,'BASE SINAPI'!A168:D9167,4,FALSE),B172="CDHU/CPOS",VLOOKUP(C172,'CDHU-CPOS'!$A$1:$F$4107,6,FALSE))</f>
        <v>1076.46</v>
      </c>
      <c r="I172" s="79">
        <f t="shared" si="5"/>
        <v>1312.96</v>
      </c>
      <c r="J172" s="79">
        <f t="shared" si="6"/>
        <v>6564.8</v>
      </c>
    </row>
    <row r="173" spans="1:10" ht="12.75" x14ac:dyDescent="0.25">
      <c r="A173" s="76">
        <v>167</v>
      </c>
      <c r="B173" s="76" t="s">
        <v>3478</v>
      </c>
      <c r="C173" s="76" t="s">
        <v>10023</v>
      </c>
      <c r="D173" s="77" t="str">
        <f>_xlfn.IFS(C173="","",B173="SINAPI-SP",VLOOKUP(C173,'BASE SINAPI'!$A$1:$D$7191,2,FALSE),B173="CDHU/CPOS",VLOOKUP(C173,'CDHU-CPOS'!$A$1:$F$4107,2,FALSE),B173="FDE",VLOOKUP(C173,#REF!,2,FALSE))</f>
        <v>Porta/portão tipo gradil sob medida</v>
      </c>
      <c r="E173" s="76" t="str">
        <f>_xlfn.IFS(C173="","",B173="SINAPI-SP",VLOOKUP(C173,'BASE SINAPI'!$A$1:$D$7191,3,FALSE),B173="CDHU/CPOS",VLOOKUP(C173,'CDHU-CPOS'!$A$1:$F$4107,3,FALSE))</f>
        <v>M2</v>
      </c>
      <c r="F173" s="78">
        <v>1</v>
      </c>
      <c r="G173" s="78">
        <v>30</v>
      </c>
      <c r="H173" s="79" cm="1">
        <f t="array" ref="H173">_xlfn.IFS(C173="",0,B173="SINAPI-SP",VLOOKUP(C173,'BASE SINAPI'!A169:D9168,4,FALSE),B173="CDHU/CPOS",VLOOKUP(C173,'CDHU-CPOS'!$A$1:$F$4107,6,FALSE))</f>
        <v>940.22</v>
      </c>
      <c r="I173" s="79">
        <f t="shared" si="5"/>
        <v>1146.79</v>
      </c>
      <c r="J173" s="79">
        <f t="shared" si="6"/>
        <v>34403.699999999997</v>
      </c>
    </row>
    <row r="174" spans="1:10" ht="12.75" x14ac:dyDescent="0.25">
      <c r="A174" s="76">
        <v>168</v>
      </c>
      <c r="B174" s="76" t="s">
        <v>3478</v>
      </c>
      <c r="C174" s="76" t="s">
        <v>10029</v>
      </c>
      <c r="D174" s="77" t="str">
        <f>_xlfn.IFS(C174="","",B174="SINAPI-SP",VLOOKUP(C174,'BASE SINAPI'!$A$1:$D$7191,2,FALSE),B174="CDHU/CPOS",VLOOKUP(C174,'CDHU-CPOS'!$A$1:$F$4107,2,FALSE),B174="FDE",VLOOKUP(C174,#REF!,2,FALSE))</f>
        <v>Porta/portão de abrir em chapa, sob medida</v>
      </c>
      <c r="E174" s="76" t="str">
        <f>_xlfn.IFS(C174="","",B174="SINAPI-SP",VLOOKUP(C174,'BASE SINAPI'!$A$1:$D$7191,3,FALSE),B174="CDHU/CPOS",VLOOKUP(C174,'CDHU-CPOS'!$A$1:$F$4107,3,FALSE))</f>
        <v>M2</v>
      </c>
      <c r="F174" s="78">
        <v>1</v>
      </c>
      <c r="G174" s="78">
        <v>30</v>
      </c>
      <c r="H174" s="79" cm="1">
        <f t="array" ref="H174">_xlfn.IFS(C174="",0,B174="SINAPI-SP",VLOOKUP(C174,'BASE SINAPI'!A170:D9169,4,FALSE),B174="CDHU/CPOS",VLOOKUP(C174,'CDHU-CPOS'!$A$1:$F$4107,6,FALSE))</f>
        <v>985.93</v>
      </c>
      <c r="I174" s="79">
        <f t="shared" si="5"/>
        <v>1202.54</v>
      </c>
      <c r="J174" s="79">
        <f t="shared" si="6"/>
        <v>36076.199999999997</v>
      </c>
    </row>
    <row r="175" spans="1:10" ht="12.75" x14ac:dyDescent="0.25">
      <c r="A175" s="76">
        <v>169</v>
      </c>
      <c r="B175" s="76" t="s">
        <v>3478</v>
      </c>
      <c r="C175" s="76" t="s">
        <v>10030</v>
      </c>
      <c r="D175" s="77" t="str">
        <f>_xlfn.IFS(C175="","",B175="SINAPI-SP",VLOOKUP(C175,'BASE SINAPI'!$A$1:$D$7191,2,FALSE),B175="CDHU/CPOS",VLOOKUP(C175,'CDHU-CPOS'!$A$1:$F$4107,2,FALSE),B175="FDE",VLOOKUP(C175,#REF!,2,FALSE))</f>
        <v>Porta de ferro de abrir tipo veneziana, linha comercial</v>
      </c>
      <c r="E175" s="76" t="str">
        <f>_xlfn.IFS(C175="","",B175="SINAPI-SP",VLOOKUP(C175,'BASE SINAPI'!$A$1:$D$7191,3,FALSE),B175="CDHU/CPOS",VLOOKUP(C175,'CDHU-CPOS'!$A$1:$F$4107,3,FALSE))</f>
        <v>M2</v>
      </c>
      <c r="F175" s="78">
        <v>1</v>
      </c>
      <c r="G175" s="78">
        <v>5</v>
      </c>
      <c r="H175" s="79" cm="1">
        <f t="array" ref="H175">_xlfn.IFS(C175="",0,B175="SINAPI-SP",VLOOKUP(C175,'BASE SINAPI'!A171:D9170,4,FALSE),B175="CDHU/CPOS",VLOOKUP(C175,'CDHU-CPOS'!$A$1:$F$4107,6,FALSE))</f>
        <v>516.19000000000005</v>
      </c>
      <c r="I175" s="79">
        <f t="shared" si="5"/>
        <v>629.6</v>
      </c>
      <c r="J175" s="79">
        <f t="shared" si="6"/>
        <v>3148</v>
      </c>
    </row>
    <row r="176" spans="1:10" ht="12.75" x14ac:dyDescent="0.25">
      <c r="A176" s="76">
        <v>170</v>
      </c>
      <c r="B176" s="76" t="s">
        <v>3478</v>
      </c>
      <c r="C176" s="76" t="s">
        <v>10031</v>
      </c>
      <c r="D176" s="77" t="str">
        <f>_xlfn.IFS(C176="","",B176="SINAPI-SP",VLOOKUP(C176,'BASE SINAPI'!$A$1:$D$7191,2,FALSE),B176="CDHU/CPOS",VLOOKUP(C176,'CDHU-CPOS'!$A$1:$F$4107,2,FALSE),B176="FDE",VLOOKUP(C176,#REF!,2,FALSE))</f>
        <v>Porta/portão de abrir tipo veneziana de ferro, sob medida</v>
      </c>
      <c r="E176" s="76" t="str">
        <f>_xlfn.IFS(C176="","",B176="SINAPI-SP",VLOOKUP(C176,'BASE SINAPI'!$A$1:$D$7191,3,FALSE),B176="CDHU/CPOS",VLOOKUP(C176,'CDHU-CPOS'!$A$1:$F$4107,3,FALSE))</f>
        <v>M2</v>
      </c>
      <c r="F176" s="78">
        <v>1</v>
      </c>
      <c r="G176" s="78">
        <v>5</v>
      </c>
      <c r="H176" s="79" cm="1">
        <f t="array" ref="H176">_xlfn.IFS(C176="",0,B176="SINAPI-SP",VLOOKUP(C176,'BASE SINAPI'!A172:D9171,4,FALSE),B176="CDHU/CPOS",VLOOKUP(C176,'CDHU-CPOS'!$A$1:$F$4107,6,FALSE))</f>
        <v>1586.83</v>
      </c>
      <c r="I176" s="79">
        <f t="shared" si="5"/>
        <v>1935.46</v>
      </c>
      <c r="J176" s="79">
        <f t="shared" si="6"/>
        <v>9677.2999999999993</v>
      </c>
    </row>
    <row r="177" spans="1:10" ht="12.75" x14ac:dyDescent="0.25">
      <c r="A177" s="76">
        <v>171</v>
      </c>
      <c r="B177" s="76" t="s">
        <v>3478</v>
      </c>
      <c r="C177" s="76" t="s">
        <v>10032</v>
      </c>
      <c r="D177" s="77" t="str">
        <f>_xlfn.IFS(C177="","",B177="SINAPI-SP",VLOOKUP(C177,'BASE SINAPI'!$A$1:$D$7191,2,FALSE),B177="CDHU/CPOS",VLOOKUP(C177,'CDHU-CPOS'!$A$1:$F$4107,2,FALSE),B177="FDE",VLOOKUP(C177,#REF!,2,FALSE))</f>
        <v>Portão tubular em tela de aço galvanizado até 2,50 m de altura, completo</v>
      </c>
      <c r="E177" s="76" t="str">
        <f>_xlfn.IFS(C177="","",B177="SINAPI-SP",VLOOKUP(C177,'BASE SINAPI'!$A$1:$D$7191,3,FALSE),B177="CDHU/CPOS",VLOOKUP(C177,'CDHU-CPOS'!$A$1:$F$4107,3,FALSE))</f>
        <v>M2</v>
      </c>
      <c r="F177" s="78">
        <v>1</v>
      </c>
      <c r="G177" s="78">
        <v>20</v>
      </c>
      <c r="H177" s="79" cm="1">
        <f t="array" ref="H177">_xlfn.IFS(C177="",0,B177="SINAPI-SP",VLOOKUP(C177,'BASE SINAPI'!A173:D9172,4,FALSE),B177="CDHU/CPOS",VLOOKUP(C177,'CDHU-CPOS'!$A$1:$F$4107,6,FALSE))</f>
        <v>1012</v>
      </c>
      <c r="I177" s="79">
        <f t="shared" si="5"/>
        <v>1234.3399999999999</v>
      </c>
      <c r="J177" s="79">
        <f t="shared" si="6"/>
        <v>24686.799999999999</v>
      </c>
    </row>
    <row r="178" spans="1:10" ht="12.75" x14ac:dyDescent="0.25">
      <c r="A178" s="76">
        <v>172</v>
      </c>
      <c r="B178" s="76" t="s">
        <v>3478</v>
      </c>
      <c r="C178" s="76" t="s">
        <v>10033</v>
      </c>
      <c r="D178" s="77" t="str">
        <f>_xlfn.IFS(C178="","",B178="SINAPI-SP",VLOOKUP(C178,'BASE SINAPI'!$A$1:$D$7191,2,FALSE),B178="CDHU/CPOS",VLOOKUP(C178,'CDHU-CPOS'!$A$1:$F$4107,2,FALSE),B178="FDE",VLOOKUP(C178,#REF!,2,FALSE))</f>
        <v>Portão de 2 folhas, tubular em tela de aço galvanizado acima de 2,50 m de altura, completo</v>
      </c>
      <c r="E178" s="76" t="str">
        <f>_xlfn.IFS(C178="","",B178="SINAPI-SP",VLOOKUP(C178,'BASE SINAPI'!$A$1:$D$7191,3,FALSE),B178="CDHU/CPOS",VLOOKUP(C178,'CDHU-CPOS'!$A$1:$F$4107,3,FALSE))</f>
        <v>M2</v>
      </c>
      <c r="F178" s="78">
        <v>1</v>
      </c>
      <c r="G178" s="78">
        <v>5</v>
      </c>
      <c r="H178" s="79" cm="1">
        <f t="array" ref="H178">_xlfn.IFS(C178="",0,B178="SINAPI-SP",VLOOKUP(C178,'BASE SINAPI'!A174:D9173,4,FALSE),B178="CDHU/CPOS",VLOOKUP(C178,'CDHU-CPOS'!$A$1:$F$4107,6,FALSE))</f>
        <v>885.07</v>
      </c>
      <c r="I178" s="79">
        <f t="shared" si="5"/>
        <v>1079.52</v>
      </c>
      <c r="J178" s="79">
        <f t="shared" si="6"/>
        <v>5397.6</v>
      </c>
    </row>
    <row r="179" spans="1:10" ht="12.75" x14ac:dyDescent="0.25">
      <c r="A179" s="76">
        <v>173</v>
      </c>
      <c r="B179" s="76" t="s">
        <v>3478</v>
      </c>
      <c r="C179" s="76" t="s">
        <v>10034</v>
      </c>
      <c r="D179" s="77" t="str">
        <f>_xlfn.IFS(C179="","",B179="SINAPI-SP",VLOOKUP(C179,'BASE SINAPI'!$A$1:$D$7191,2,FALSE),B179="CDHU/CPOS",VLOOKUP(C179,'CDHU-CPOS'!$A$1:$F$4107,2,FALSE),B179="FDE",VLOOKUP(C179,#REF!,2,FALSE))</f>
        <v>Porta/portão de correr em tela ondulada de aço galvanizado, sob medida</v>
      </c>
      <c r="E179" s="76" t="str">
        <f>_xlfn.IFS(C179="","",B179="SINAPI-SP",VLOOKUP(C179,'BASE SINAPI'!$A$1:$D$7191,3,FALSE),B179="CDHU/CPOS",VLOOKUP(C179,'CDHU-CPOS'!$A$1:$F$4107,3,FALSE))</f>
        <v>M2</v>
      </c>
      <c r="F179" s="78">
        <v>1</v>
      </c>
      <c r="G179" s="78">
        <v>40</v>
      </c>
      <c r="H179" s="79" cm="1">
        <f t="array" ref="H179">_xlfn.IFS(C179="",0,B179="SINAPI-SP",VLOOKUP(C179,'BASE SINAPI'!A175:D9174,4,FALSE),B179="CDHU/CPOS",VLOOKUP(C179,'CDHU-CPOS'!$A$1:$F$4107,6,FALSE))</f>
        <v>776.41</v>
      </c>
      <c r="I179" s="79">
        <f t="shared" si="5"/>
        <v>946.99</v>
      </c>
      <c r="J179" s="79">
        <f t="shared" si="6"/>
        <v>37879.599999999999</v>
      </c>
    </row>
    <row r="180" spans="1:10" ht="12.75" x14ac:dyDescent="0.25">
      <c r="A180" s="76">
        <v>174</v>
      </c>
      <c r="B180" s="76" t="s">
        <v>3478</v>
      </c>
      <c r="C180" s="76" t="s">
        <v>10038</v>
      </c>
      <c r="D180" s="77" t="str">
        <f>_xlfn.IFS(C180="","",B180="SINAPI-SP",VLOOKUP(C180,'BASE SINAPI'!$A$1:$D$7191,2,FALSE),B180="CDHU/CPOS",VLOOKUP(C180,'CDHU-CPOS'!$A$1:$F$4107,2,FALSE),B180="FDE",VLOOKUP(C180,#REF!,2,FALSE))</f>
        <v>Grade de proteção para caixilhos</v>
      </c>
      <c r="E180" s="76" t="str">
        <f>_xlfn.IFS(C180="","",B180="SINAPI-SP",VLOOKUP(C180,'BASE SINAPI'!$A$1:$D$7191,3,FALSE),B180="CDHU/CPOS",VLOOKUP(C180,'CDHU-CPOS'!$A$1:$F$4107,3,FALSE))</f>
        <v>M2</v>
      </c>
      <c r="F180" s="78">
        <v>1</v>
      </c>
      <c r="G180" s="78">
        <v>15</v>
      </c>
      <c r="H180" s="79" cm="1">
        <f t="array" ref="H180">_xlfn.IFS(C180="",0,B180="SINAPI-SP",VLOOKUP(C180,'BASE SINAPI'!A176:D9175,4,FALSE),B180="CDHU/CPOS",VLOOKUP(C180,'CDHU-CPOS'!$A$1:$F$4107,6,FALSE))</f>
        <v>1112.8599999999999</v>
      </c>
      <c r="I180" s="79">
        <f t="shared" si="5"/>
        <v>1357.36</v>
      </c>
      <c r="J180" s="79">
        <f t="shared" si="6"/>
        <v>20360.400000000001</v>
      </c>
    </row>
    <row r="181" spans="1:10" ht="12.75" x14ac:dyDescent="0.25">
      <c r="A181" s="76">
        <v>175</v>
      </c>
      <c r="B181" s="76" t="s">
        <v>3478</v>
      </c>
      <c r="C181" s="76" t="s">
        <v>10053</v>
      </c>
      <c r="D181" s="77" t="str">
        <f>_xlfn.IFS(C181="","",B181="SINAPI-SP",VLOOKUP(C181,'BASE SINAPI'!$A$1:$D$7191,2,FALSE),B181="CDHU/CPOS",VLOOKUP(C181,'CDHU-CPOS'!$A$1:$F$4107,2,FALSE),B181="FDE",VLOOKUP(C181,#REF!,2,FALSE))</f>
        <v>Alçapão/tampa em chapa de ferro com porta cadeado</v>
      </c>
      <c r="E181" s="76" t="str">
        <f>_xlfn.IFS(C181="","",B181="SINAPI-SP",VLOOKUP(C181,'BASE SINAPI'!$A$1:$D$7191,3,FALSE),B181="CDHU/CPOS",VLOOKUP(C181,'CDHU-CPOS'!$A$1:$F$4107,3,FALSE))</f>
        <v>M2</v>
      </c>
      <c r="F181" s="78">
        <v>1</v>
      </c>
      <c r="G181" s="78">
        <v>5</v>
      </c>
      <c r="H181" s="79" cm="1">
        <f t="array" ref="H181">_xlfn.IFS(C181="",0,B181="SINAPI-SP",VLOOKUP(C181,'BASE SINAPI'!A177:D9176,4,FALSE),B181="CDHU/CPOS",VLOOKUP(C181,'CDHU-CPOS'!$A$1:$F$4107,6,FALSE))</f>
        <v>1410.88</v>
      </c>
      <c r="I181" s="79">
        <f t="shared" si="5"/>
        <v>1720.85</v>
      </c>
      <c r="J181" s="79">
        <f t="shared" si="6"/>
        <v>8604.25</v>
      </c>
    </row>
    <row r="182" spans="1:10" ht="12.75" x14ac:dyDescent="0.25">
      <c r="A182" s="76">
        <v>176</v>
      </c>
      <c r="B182" s="76" t="s">
        <v>3478</v>
      </c>
      <c r="C182" s="76" t="s">
        <v>10109</v>
      </c>
      <c r="D182" s="77" t="str">
        <f>_xlfn.IFS(C182="","",B182="SINAPI-SP",VLOOKUP(C182,'BASE SINAPI'!$A$1:$D$7191,2,FALSE),B182="CDHU/CPOS",VLOOKUP(C182,'CDHU-CPOS'!$A$1:$F$4107,2,FALSE),B182="FDE",VLOOKUP(C182,#REF!,2,FALSE))</f>
        <v>Caixilho em alumínio basculante, sob medida</v>
      </c>
      <c r="E182" s="76" t="str">
        <f>_xlfn.IFS(C182="","",B182="SINAPI-SP",VLOOKUP(C182,'BASE SINAPI'!$A$1:$D$7191,3,FALSE),B182="CDHU/CPOS",VLOOKUP(C182,'CDHU-CPOS'!$A$1:$F$4107,3,FALSE))</f>
        <v>M2</v>
      </c>
      <c r="F182" s="78">
        <v>1</v>
      </c>
      <c r="G182" s="78">
        <v>5</v>
      </c>
      <c r="H182" s="79" cm="1">
        <f t="array" ref="H182">_xlfn.IFS(C182="",0,B182="SINAPI-SP",VLOOKUP(C182,'BASE SINAPI'!A178:D9177,4,FALSE),B182="CDHU/CPOS",VLOOKUP(C182,'CDHU-CPOS'!$A$1:$F$4107,6,FALSE))</f>
        <v>1220.69</v>
      </c>
      <c r="I182" s="79">
        <f t="shared" si="5"/>
        <v>1488.88</v>
      </c>
      <c r="J182" s="79">
        <f t="shared" si="6"/>
        <v>7444.4</v>
      </c>
    </row>
    <row r="183" spans="1:10" ht="12.75" x14ac:dyDescent="0.25">
      <c r="A183" s="76">
        <v>177</v>
      </c>
      <c r="B183" s="76" t="s">
        <v>3478</v>
      </c>
      <c r="C183" s="76" t="s">
        <v>10111</v>
      </c>
      <c r="D183" s="77" t="str">
        <f>_xlfn.IFS(C183="","",B183="SINAPI-SP",VLOOKUP(C183,'BASE SINAPI'!$A$1:$D$7191,2,FALSE),B183="CDHU/CPOS",VLOOKUP(C183,'CDHU-CPOS'!$A$1:$F$4107,2,FALSE),B183="FDE",VLOOKUP(C183,#REF!,2,FALSE))</f>
        <v>Caixilho em alumínio maxim-ar, sob medida</v>
      </c>
      <c r="E183" s="76" t="str">
        <f>_xlfn.IFS(C183="","",B183="SINAPI-SP",VLOOKUP(C183,'BASE SINAPI'!$A$1:$D$7191,3,FALSE),B183="CDHU/CPOS",VLOOKUP(C183,'CDHU-CPOS'!$A$1:$F$4107,3,FALSE))</f>
        <v>M2</v>
      </c>
      <c r="F183" s="78">
        <v>1</v>
      </c>
      <c r="G183" s="78">
        <v>5</v>
      </c>
      <c r="H183" s="79" cm="1">
        <f t="array" ref="H183">_xlfn.IFS(C183="",0,B183="SINAPI-SP",VLOOKUP(C183,'BASE SINAPI'!A179:D9178,4,FALSE),B183="CDHU/CPOS",VLOOKUP(C183,'CDHU-CPOS'!$A$1:$F$4107,6,FALSE))</f>
        <v>964.84</v>
      </c>
      <c r="I183" s="79">
        <f t="shared" si="5"/>
        <v>1176.82</v>
      </c>
      <c r="J183" s="79">
        <f t="shared" si="6"/>
        <v>5884.1</v>
      </c>
    </row>
    <row r="184" spans="1:10" ht="12.75" x14ac:dyDescent="0.25">
      <c r="A184" s="76">
        <v>178</v>
      </c>
      <c r="B184" s="76" t="s">
        <v>3478</v>
      </c>
      <c r="C184" s="76" t="s">
        <v>10113</v>
      </c>
      <c r="D184" s="77" t="str">
        <f>_xlfn.IFS(C184="","",B184="SINAPI-SP",VLOOKUP(C184,'BASE SINAPI'!$A$1:$D$7191,2,FALSE),B184="CDHU/CPOS",VLOOKUP(C184,'CDHU-CPOS'!$A$1:$F$4107,2,FALSE),B184="FDE",VLOOKUP(C184,#REF!,2,FALSE))</f>
        <v>Caixilho em alumínio de correr, sob medida</v>
      </c>
      <c r="E184" s="76" t="str">
        <f>_xlfn.IFS(C184="","",B184="SINAPI-SP",VLOOKUP(C184,'BASE SINAPI'!$A$1:$D$7191,3,FALSE),B184="CDHU/CPOS",VLOOKUP(C184,'CDHU-CPOS'!$A$1:$F$4107,3,FALSE))</f>
        <v>M2</v>
      </c>
      <c r="F184" s="78">
        <v>1</v>
      </c>
      <c r="G184" s="78">
        <v>25</v>
      </c>
      <c r="H184" s="79" cm="1">
        <f t="array" ref="H184">_xlfn.IFS(C184="",0,B184="SINAPI-SP",VLOOKUP(C184,'BASE SINAPI'!A180:D9179,4,FALSE),B184="CDHU/CPOS",VLOOKUP(C184,'CDHU-CPOS'!$A$1:$F$4107,6,FALSE))</f>
        <v>828.67</v>
      </c>
      <c r="I184" s="79">
        <f t="shared" si="5"/>
        <v>1010.73</v>
      </c>
      <c r="J184" s="79">
        <f t="shared" si="6"/>
        <v>25268.25</v>
      </c>
    </row>
    <row r="185" spans="1:10" ht="12.75" x14ac:dyDescent="0.25">
      <c r="A185" s="76">
        <v>179</v>
      </c>
      <c r="B185" s="76" t="s">
        <v>3478</v>
      </c>
      <c r="C185" s="76" t="s">
        <v>10115</v>
      </c>
      <c r="D185" s="77" t="str">
        <f>_xlfn.IFS(C185="","",B185="SINAPI-SP",VLOOKUP(C185,'BASE SINAPI'!$A$1:$D$7191,2,FALSE),B185="CDHU/CPOS",VLOOKUP(C185,'CDHU-CPOS'!$A$1:$F$4107,2,FALSE),B185="FDE",VLOOKUP(C185,#REF!,2,FALSE))</f>
        <v>Caixilho em alumínio tipo veneziana, sob medida</v>
      </c>
      <c r="E185" s="76" t="str">
        <f>_xlfn.IFS(C185="","",B185="SINAPI-SP",VLOOKUP(C185,'BASE SINAPI'!$A$1:$D$7191,3,FALSE),B185="CDHU/CPOS",VLOOKUP(C185,'CDHU-CPOS'!$A$1:$F$4107,3,FALSE))</f>
        <v>M2</v>
      </c>
      <c r="F185" s="78">
        <v>1</v>
      </c>
      <c r="G185" s="78">
        <v>5</v>
      </c>
      <c r="H185" s="79" cm="1">
        <f t="array" ref="H185">_xlfn.IFS(C185="",0,B185="SINAPI-SP",VLOOKUP(C185,'BASE SINAPI'!A181:D9180,4,FALSE),B185="CDHU/CPOS",VLOOKUP(C185,'CDHU-CPOS'!$A$1:$F$4107,6,FALSE))</f>
        <v>1308.44</v>
      </c>
      <c r="I185" s="79">
        <f t="shared" si="5"/>
        <v>1595.9</v>
      </c>
      <c r="J185" s="79">
        <f t="shared" si="6"/>
        <v>7979.5</v>
      </c>
    </row>
    <row r="186" spans="1:10" ht="12.75" x14ac:dyDescent="0.25">
      <c r="A186" s="76">
        <v>180</v>
      </c>
      <c r="B186" s="76" t="s">
        <v>3478</v>
      </c>
      <c r="C186" s="76" t="s">
        <v>10135</v>
      </c>
      <c r="D186" s="77" t="str">
        <f>_xlfn.IFS(C186="","",B186="SINAPI-SP",VLOOKUP(C186,'BASE SINAPI'!$A$1:$D$7191,2,FALSE),B186="CDHU/CPOS",VLOOKUP(C186,'CDHU-CPOS'!$A$1:$F$4107,2,FALSE),B186="FDE",VLOOKUP(C186,#REF!,2,FALSE))</f>
        <v>Porta de entrada de abrir em alumínio, sob medida</v>
      </c>
      <c r="E186" s="76" t="str">
        <f>_xlfn.IFS(C186="","",B186="SINAPI-SP",VLOOKUP(C186,'BASE SINAPI'!$A$1:$D$7191,3,FALSE),B186="CDHU/CPOS",VLOOKUP(C186,'CDHU-CPOS'!$A$1:$F$4107,3,FALSE))</f>
        <v>M2</v>
      </c>
      <c r="F186" s="78">
        <v>1</v>
      </c>
      <c r="G186" s="78">
        <v>5</v>
      </c>
      <c r="H186" s="79" cm="1">
        <f t="array" ref="H186">_xlfn.IFS(C186="",0,B186="SINAPI-SP",VLOOKUP(C186,'BASE SINAPI'!A182:D9181,4,FALSE),B186="CDHU/CPOS",VLOOKUP(C186,'CDHU-CPOS'!$A$1:$F$4107,6,FALSE))</f>
        <v>1021.7</v>
      </c>
      <c r="I186" s="79">
        <f t="shared" si="5"/>
        <v>1246.17</v>
      </c>
      <c r="J186" s="79">
        <f t="shared" si="6"/>
        <v>6230.85</v>
      </c>
    </row>
    <row r="187" spans="1:10" ht="12.75" x14ac:dyDescent="0.25">
      <c r="A187" s="76">
        <v>181</v>
      </c>
      <c r="B187" s="76" t="s">
        <v>3478</v>
      </c>
      <c r="C187" s="76" t="s">
        <v>10136</v>
      </c>
      <c r="D187" s="77" t="str">
        <f>_xlfn.IFS(C187="","",B187="SINAPI-SP",VLOOKUP(C187,'BASE SINAPI'!$A$1:$D$7191,2,FALSE),B187="CDHU/CPOS",VLOOKUP(C187,'CDHU-CPOS'!$A$1:$F$4107,2,FALSE),B187="FDE",VLOOKUP(C187,#REF!,2,FALSE))</f>
        <v>Porta de entrada de correr em alumínio, sob medida</v>
      </c>
      <c r="E187" s="76" t="str">
        <f>_xlfn.IFS(C187="","",B187="SINAPI-SP",VLOOKUP(C187,'BASE SINAPI'!$A$1:$D$7191,3,FALSE),B187="CDHU/CPOS",VLOOKUP(C187,'CDHU-CPOS'!$A$1:$F$4107,3,FALSE))</f>
        <v>M2</v>
      </c>
      <c r="F187" s="78">
        <v>1</v>
      </c>
      <c r="G187" s="78">
        <v>5</v>
      </c>
      <c r="H187" s="79" cm="1">
        <f t="array" ref="H187">_xlfn.IFS(C187="",0,B187="SINAPI-SP",VLOOKUP(C187,'BASE SINAPI'!A183:D9182,4,FALSE),B187="CDHU/CPOS",VLOOKUP(C187,'CDHU-CPOS'!$A$1:$F$4107,6,FALSE))</f>
        <v>1140.1600000000001</v>
      </c>
      <c r="I187" s="79">
        <f t="shared" si="5"/>
        <v>1390.65</v>
      </c>
      <c r="J187" s="79">
        <f t="shared" si="6"/>
        <v>6953.25</v>
      </c>
    </row>
    <row r="188" spans="1:10" ht="12.75" x14ac:dyDescent="0.25">
      <c r="A188" s="76">
        <v>182</v>
      </c>
      <c r="B188" s="76" t="s">
        <v>3478</v>
      </c>
      <c r="C188" s="76" t="s">
        <v>10141</v>
      </c>
      <c r="D188" s="77" t="str">
        <f>_xlfn.IFS(C188="","",B188="SINAPI-SP",VLOOKUP(C188,'BASE SINAPI'!$A$1:$D$7191,2,FALSE),B188="CDHU/CPOS",VLOOKUP(C188,'CDHU-CPOS'!$A$1:$F$4107,2,FALSE),B188="FDE",VLOOKUP(C188,#REF!,2,FALSE))</f>
        <v>Porta veneziana de abrir em alumínio, sob medida</v>
      </c>
      <c r="E188" s="76" t="str">
        <f>_xlfn.IFS(C188="","",B188="SINAPI-SP",VLOOKUP(C188,'BASE SINAPI'!$A$1:$D$7191,3,FALSE),B188="CDHU/CPOS",VLOOKUP(C188,'CDHU-CPOS'!$A$1:$F$4107,3,FALSE))</f>
        <v>M2</v>
      </c>
      <c r="F188" s="78">
        <v>1</v>
      </c>
      <c r="G188" s="78">
        <v>5</v>
      </c>
      <c r="H188" s="79" cm="1">
        <f t="array" ref="H188">_xlfn.IFS(C188="",0,B188="SINAPI-SP",VLOOKUP(C188,'BASE SINAPI'!A184:D9183,4,FALSE),B188="CDHU/CPOS",VLOOKUP(C188,'CDHU-CPOS'!$A$1:$F$4107,6,FALSE))</f>
        <v>1125.45</v>
      </c>
      <c r="I188" s="79">
        <f t="shared" si="5"/>
        <v>1372.71</v>
      </c>
      <c r="J188" s="79">
        <f t="shared" si="6"/>
        <v>6863.55</v>
      </c>
    </row>
    <row r="189" spans="1:10" ht="24" x14ac:dyDescent="0.25">
      <c r="A189" s="76">
        <v>183</v>
      </c>
      <c r="B189" s="76" t="s">
        <v>3478</v>
      </c>
      <c r="C189" s="76" t="s">
        <v>10150</v>
      </c>
      <c r="D189" s="77" t="str">
        <f>_xlfn.IFS(C189="","",B189="SINAPI-SP",VLOOKUP(C189,'BASE SINAPI'!$A$1:$D$7191,2,FALSE),B189="CDHU/CPOS",VLOOKUP(C189,'CDHU-CPOS'!$A$1:$F$4107,2,FALSE),B189="FDE",VLOOKUP(C189,#REF!,2,FALSE))</f>
        <v>Tela de proteção tipo mosquiteira removível, em fibra de vidro com revestimento em PVC e requadro em alumínio</v>
      </c>
      <c r="E189" s="76" t="str">
        <f>_xlfn.IFS(C189="","",B189="SINAPI-SP",VLOOKUP(C189,'BASE SINAPI'!$A$1:$D$7191,3,FALSE),B189="CDHU/CPOS",VLOOKUP(C189,'CDHU-CPOS'!$A$1:$F$4107,3,FALSE))</f>
        <v>M2</v>
      </c>
      <c r="F189" s="78">
        <v>1</v>
      </c>
      <c r="G189" s="78">
        <v>25</v>
      </c>
      <c r="H189" s="79" cm="1">
        <f t="array" ref="H189">_xlfn.IFS(C189="",0,B189="SINAPI-SP",VLOOKUP(C189,'BASE SINAPI'!A185:D9184,4,FALSE),B189="CDHU/CPOS",VLOOKUP(C189,'CDHU-CPOS'!$A$1:$F$4107,6,FALSE))</f>
        <v>234.44</v>
      </c>
      <c r="I189" s="79">
        <f t="shared" si="5"/>
        <v>285.95</v>
      </c>
      <c r="J189" s="79">
        <f t="shared" si="6"/>
        <v>7148.75</v>
      </c>
    </row>
    <row r="190" spans="1:10" ht="36" x14ac:dyDescent="0.25">
      <c r="A190" s="76">
        <v>184</v>
      </c>
      <c r="B190" s="76" t="s">
        <v>3479</v>
      </c>
      <c r="C190" s="76">
        <v>90788</v>
      </c>
      <c r="D190" s="77" t="str">
        <f>_xlfn.IFS(C190="","",B190="SINAPI-SP",VLOOKUP(C190,'BASE SINAPI'!$A$1:$D$7191,2,FALSE),B190="CDHU/CPOS",VLOOKUP(C190,'CDHU-CPOS'!$A$1:$F$4107,2,FALSE),B190="FDE",VLOOKUP(C190,#REF!,2,FALSE))</f>
        <v>KIT DE PORTA-PRONTA DE MADEIRA EM ACABAMENTO MELAMÍNICO BRANCO, FOLHA LEVE OU MÉDIA, 60X210CM, EXCLUSIVE FECHADURA, FIXAÇÃO COM PREENCHIMENTO PARCIAL DE ESPUMA EXPANSIVA - FORNECIMENTO E INSTALAÇÃO. AF_12/2019</v>
      </c>
      <c r="E190" s="76" t="str">
        <f>_xlfn.IFS(C190="","",B190="SINAPI-SP",VLOOKUP(C190,'BASE SINAPI'!$A$1:$D$7191,3,FALSE),B190="CDHU/CPOS",VLOOKUP(C190,'CDHU-CPOS'!$A$1:$F$4107,3,FALSE))</f>
        <v>UN</v>
      </c>
      <c r="F190" s="78">
        <v>1</v>
      </c>
      <c r="G190" s="78">
        <v>5</v>
      </c>
      <c r="H190" s="79" cm="1">
        <f t="array" ref="H190">_xlfn.IFS(C190="",0,B190="SINAPI-SP",VLOOKUP(C190,'BASE SINAPI'!A186:D9185,4,FALSE),B190="CDHU/CPOS",VLOOKUP(C190,'CDHU-CPOS'!$A$1:$F$4107,6,FALSE))</f>
        <v>899.72</v>
      </c>
      <c r="I190" s="79">
        <f t="shared" si="5"/>
        <v>1097.3900000000001</v>
      </c>
      <c r="J190" s="79">
        <f t="shared" si="6"/>
        <v>5486.95</v>
      </c>
    </row>
    <row r="191" spans="1:10" ht="36" x14ac:dyDescent="0.25">
      <c r="A191" s="76">
        <v>185</v>
      </c>
      <c r="B191" s="76" t="s">
        <v>3479</v>
      </c>
      <c r="C191" s="76">
        <v>90789</v>
      </c>
      <c r="D191" s="77" t="str">
        <f>_xlfn.IFS(C191="","",B191="SINAPI-SP",VLOOKUP(C191,'BASE SINAPI'!$A$1:$D$7191,2,FALSE),B191="CDHU/CPOS",VLOOKUP(C191,'CDHU-CPOS'!$A$1:$F$4107,2,FALSE),B191="FDE",VLOOKUP(C191,#REF!,2,FALSE))</f>
        <v>KIT DE PORTA-PRONTA DE MADEIRA EM ACABAMENTO MELAMÍNICO BRANCO, FOLHA LEVE OU MÉDIA, 70X210CM, EXCLUSIVE FECHADURA, FIXAÇÃO COM PREENCHIMENTO PARCIAL DE ESPUMA EXPANSIVA - FORNECIMENTO E INSTALAÇÃO. AF_12/2019</v>
      </c>
      <c r="E191" s="76" t="str">
        <f>_xlfn.IFS(C191="","",B191="SINAPI-SP",VLOOKUP(C191,'BASE SINAPI'!$A$1:$D$7191,3,FALSE),B191="CDHU/CPOS",VLOOKUP(C191,'CDHU-CPOS'!$A$1:$F$4107,3,FALSE))</f>
        <v>UN</v>
      </c>
      <c r="F191" s="78">
        <v>1</v>
      </c>
      <c r="G191" s="78">
        <v>5</v>
      </c>
      <c r="H191" s="79" cm="1">
        <f t="array" ref="H191">_xlfn.IFS(C191="",0,B191="SINAPI-SP",VLOOKUP(C191,'BASE SINAPI'!A187:D9186,4,FALSE),B191="CDHU/CPOS",VLOOKUP(C191,'CDHU-CPOS'!$A$1:$F$4107,6,FALSE))</f>
        <v>902.02</v>
      </c>
      <c r="I191" s="79">
        <f t="shared" si="5"/>
        <v>1100.19</v>
      </c>
      <c r="J191" s="79">
        <f t="shared" si="6"/>
        <v>5500.95</v>
      </c>
    </row>
    <row r="192" spans="1:10" ht="36" x14ac:dyDescent="0.25">
      <c r="A192" s="76">
        <v>186</v>
      </c>
      <c r="B192" s="76" t="s">
        <v>3479</v>
      </c>
      <c r="C192" s="76">
        <v>90790</v>
      </c>
      <c r="D192" s="77" t="str">
        <f>_xlfn.IFS(C192="","",B192="SINAPI-SP",VLOOKUP(C192,'BASE SINAPI'!$A$1:$D$7191,2,FALSE),B192="CDHU/CPOS",VLOOKUP(C192,'CDHU-CPOS'!$A$1:$F$4107,2,FALSE),B192="FDE",VLOOKUP(C192,#REF!,2,FALSE))</f>
        <v>KIT DE PORTA-PRONTA DE MADEIRA EM ACABAMENTO MELAMÍNICO BRANCO, FOLHA LEVE OU MÉDIA, 80X210CM, EXCLUSIVE FECHADURA, FIXAÇÃO COM PREENCHIMENTO PARCIAL DE ESPUMA EXPANSIVA - FORNECIMENTO E INSTALAÇÃO. AF_12/2019</v>
      </c>
      <c r="E192" s="76" t="str">
        <f>_xlfn.IFS(C192="","",B192="SINAPI-SP",VLOOKUP(C192,'BASE SINAPI'!$A$1:$D$7191,3,FALSE),B192="CDHU/CPOS",VLOOKUP(C192,'CDHU-CPOS'!$A$1:$F$4107,3,FALSE))</f>
        <v>UN</v>
      </c>
      <c r="F192" s="78">
        <v>1</v>
      </c>
      <c r="G192" s="78">
        <v>10</v>
      </c>
      <c r="H192" s="79" cm="1">
        <f t="array" ref="H192">_xlfn.IFS(C192="",0,B192="SINAPI-SP",VLOOKUP(C192,'BASE SINAPI'!A188:D9187,4,FALSE),B192="CDHU/CPOS",VLOOKUP(C192,'CDHU-CPOS'!$A$1:$F$4107,6,FALSE))</f>
        <v>930.72</v>
      </c>
      <c r="I192" s="79">
        <f t="shared" si="5"/>
        <v>1135.2</v>
      </c>
      <c r="J192" s="79">
        <f t="shared" si="6"/>
        <v>11352</v>
      </c>
    </row>
    <row r="193" spans="1:10" ht="12.75" x14ac:dyDescent="0.25">
      <c r="A193" s="76">
        <v>187</v>
      </c>
      <c r="B193" s="76" t="s">
        <v>3478</v>
      </c>
      <c r="C193" s="76" t="s">
        <v>10058</v>
      </c>
      <c r="D193" s="77" t="str">
        <f>_xlfn.IFS(C193="","",B193="SINAPI-SP",VLOOKUP(C193,'BASE SINAPI'!$A$1:$D$7191,2,FALSE),B193="CDHU/CPOS",VLOOKUP(C193,'CDHU-CPOS'!$A$1:$F$4107,2,FALSE),B193="FDE",VLOOKUP(C193,#REF!,2,FALSE))</f>
        <v>Corrimão tubular em aço galvanizado, diâmetro 1 1/2´</v>
      </c>
      <c r="E193" s="76" t="str">
        <f>_xlfn.IFS(C193="","",B193="SINAPI-SP",VLOOKUP(C193,'BASE SINAPI'!$A$1:$D$7191,3,FALSE),B193="CDHU/CPOS",VLOOKUP(C193,'CDHU-CPOS'!$A$1:$F$4107,3,FALSE))</f>
        <v>M</v>
      </c>
      <c r="F193" s="78">
        <v>1</v>
      </c>
      <c r="G193" s="78">
        <v>50</v>
      </c>
      <c r="H193" s="79" cm="1">
        <f t="array" ref="H193">_xlfn.IFS(C193="",0,B193="SINAPI-SP",VLOOKUP(C193,'BASE SINAPI'!A189:D9188,4,FALSE),B193="CDHU/CPOS",VLOOKUP(C193,'CDHU-CPOS'!$A$1:$F$4107,6,FALSE))</f>
        <v>223.95</v>
      </c>
      <c r="I193" s="79">
        <f t="shared" si="5"/>
        <v>273.14999999999998</v>
      </c>
      <c r="J193" s="79">
        <f t="shared" si="6"/>
        <v>13657.5</v>
      </c>
    </row>
    <row r="194" spans="1:10" ht="12.75" x14ac:dyDescent="0.25">
      <c r="A194" s="76">
        <v>188</v>
      </c>
      <c r="B194" s="76" t="s">
        <v>3478</v>
      </c>
      <c r="C194" s="76" t="s">
        <v>10059</v>
      </c>
      <c r="D194" s="77" t="str">
        <f>_xlfn.IFS(C194="","",B194="SINAPI-SP",VLOOKUP(C194,'BASE SINAPI'!$A$1:$D$7191,2,FALSE),B194="CDHU/CPOS",VLOOKUP(C194,'CDHU-CPOS'!$A$1:$F$4107,2,FALSE),B194="FDE",VLOOKUP(C194,#REF!,2,FALSE))</f>
        <v>Corrimão tubular em aço galvanizado, diâmetro 2´</v>
      </c>
      <c r="E194" s="76" t="str">
        <f>_xlfn.IFS(C194="","",B194="SINAPI-SP",VLOOKUP(C194,'BASE SINAPI'!$A$1:$D$7191,3,FALSE),B194="CDHU/CPOS",VLOOKUP(C194,'CDHU-CPOS'!$A$1:$F$4107,3,FALSE))</f>
        <v>M</v>
      </c>
      <c r="F194" s="78">
        <v>1</v>
      </c>
      <c r="G194" s="78">
        <v>20</v>
      </c>
      <c r="H194" s="79" cm="1">
        <f t="array" ref="H194">_xlfn.IFS(C194="",0,B194="SINAPI-SP",VLOOKUP(C194,'BASE SINAPI'!A190:D9189,4,FALSE),B194="CDHU/CPOS",VLOOKUP(C194,'CDHU-CPOS'!$A$1:$F$4107,6,FALSE))</f>
        <v>254.49</v>
      </c>
      <c r="I194" s="79">
        <f t="shared" si="5"/>
        <v>310.39999999999998</v>
      </c>
      <c r="J194" s="79">
        <f t="shared" si="6"/>
        <v>6208</v>
      </c>
    </row>
    <row r="195" spans="1:10" ht="24" x14ac:dyDescent="0.25">
      <c r="A195" s="76">
        <v>189</v>
      </c>
      <c r="B195" s="76" t="s">
        <v>3478</v>
      </c>
      <c r="C195" s="76" t="s">
        <v>10092</v>
      </c>
      <c r="D195" s="77" t="str">
        <f>_xlfn.IFS(C195="","",B195="SINAPI-SP",VLOOKUP(C195,'BASE SINAPI'!$A$1:$D$7191,2,FALSE),B195="CDHU/CPOS",VLOOKUP(C195,'CDHU-CPOS'!$A$1:$F$4107,2,FALSE),B195="FDE",VLOOKUP(C195,#REF!,2,FALSE))</f>
        <v>Corrimão duplo em tubo de aço inoxidável escovado, com diâmetro de 1 1/2´ e montantes com diâmetro de 2´</v>
      </c>
      <c r="E195" s="76" t="str">
        <f>_xlfn.IFS(C195="","",B195="SINAPI-SP",VLOOKUP(C195,'BASE SINAPI'!$A$1:$D$7191,3,FALSE),B195="CDHU/CPOS",VLOOKUP(C195,'CDHU-CPOS'!$A$1:$F$4107,3,FALSE))</f>
        <v>M</v>
      </c>
      <c r="F195" s="78">
        <v>1</v>
      </c>
      <c r="G195" s="78">
        <v>10</v>
      </c>
      <c r="H195" s="79" cm="1">
        <f t="array" ref="H195">_xlfn.IFS(C195="",0,B195="SINAPI-SP",VLOOKUP(C195,'BASE SINAPI'!A191:D9190,4,FALSE),B195="CDHU/CPOS",VLOOKUP(C195,'CDHU-CPOS'!$A$1:$F$4107,6,FALSE))</f>
        <v>765.94</v>
      </c>
      <c r="I195" s="79">
        <f t="shared" si="5"/>
        <v>934.22</v>
      </c>
      <c r="J195" s="79">
        <f t="shared" si="6"/>
        <v>9342.2000000000007</v>
      </c>
    </row>
    <row r="196" spans="1:10" ht="12.75" x14ac:dyDescent="0.25">
      <c r="A196" s="76">
        <v>190</v>
      </c>
      <c r="B196" s="76" t="s">
        <v>3478</v>
      </c>
      <c r="C196" s="76" t="s">
        <v>10093</v>
      </c>
      <c r="D196" s="77" t="str">
        <f>_xlfn.IFS(C196="","",B196="SINAPI-SP",VLOOKUP(C196,'BASE SINAPI'!$A$1:$D$7191,2,FALSE),B196="CDHU/CPOS",VLOOKUP(C196,'CDHU-CPOS'!$A$1:$F$4107,2,FALSE),B196="FDE",VLOOKUP(C196,#REF!,2,FALSE))</f>
        <v>Corrimão em tubo de aço inoxidável escovado, diâmetro de 1 1/2"</v>
      </c>
      <c r="E196" s="76" t="str">
        <f>_xlfn.IFS(C196="","",B196="SINAPI-SP",VLOOKUP(C196,'BASE SINAPI'!$A$1:$D$7191,3,FALSE),B196="CDHU/CPOS",VLOOKUP(C196,'CDHU-CPOS'!$A$1:$F$4107,3,FALSE))</f>
        <v>M</v>
      </c>
      <c r="F196" s="78">
        <v>1</v>
      </c>
      <c r="G196" s="78">
        <v>10</v>
      </c>
      <c r="H196" s="79" cm="1">
        <f t="array" ref="H196">_xlfn.IFS(C196="",0,B196="SINAPI-SP",VLOOKUP(C196,'BASE SINAPI'!A192:D9191,4,FALSE),B196="CDHU/CPOS",VLOOKUP(C196,'CDHU-CPOS'!$A$1:$F$4107,6,FALSE))</f>
        <v>563.76</v>
      </c>
      <c r="I196" s="79">
        <f t="shared" si="5"/>
        <v>687.62</v>
      </c>
      <c r="J196" s="79">
        <f t="shared" si="6"/>
        <v>6876.2</v>
      </c>
    </row>
    <row r="197" spans="1:10" ht="48" x14ac:dyDescent="0.25">
      <c r="A197" s="76">
        <v>191</v>
      </c>
      <c r="B197" s="76" t="s">
        <v>3479</v>
      </c>
      <c r="C197" s="76">
        <v>99837</v>
      </c>
      <c r="D197" s="77" t="str">
        <f>_xlfn.IFS(C197="","",B197="SINAPI-SP",VLOOKUP(C197,'BASE SINAPI'!$A$1:$D$7191,2,FALSE),B197="CDHU/CPOS",VLOOKUP(C197,'CDHU-CPOS'!$A$1:$F$4107,2,FALSE),B197="FDE",VLOOKUP(C197,#REF!,2,FALSE))</f>
        <v>GUARDA-CORPO DE AÇO GALVANIZADO DE 1,10M, MONTANTES TUBULARES DE 1.1/4" ESPAÇADOS DE 1,20M, TRAVESSA SUPERIOR DE 1.1/2", GRADIL FORMADO POR TUBOS HORIZONTAIS DE 1" E VERTICAIS DE 3/4", FIXADO COM CHUMBADOR MECÂNICO. AF_04/2019_PS</v>
      </c>
      <c r="E197" s="76" t="str">
        <f>_xlfn.IFS(C197="","",B197="SINAPI-SP",VLOOKUP(C197,'BASE SINAPI'!$A$1:$D$7191,3,FALSE),B197="CDHU/CPOS",VLOOKUP(C197,'CDHU-CPOS'!$A$1:$F$4107,3,FALSE))</f>
        <v>M</v>
      </c>
      <c r="F197" s="78">
        <v>1</v>
      </c>
      <c r="G197" s="78">
        <v>50</v>
      </c>
      <c r="H197" s="79" cm="1">
        <f t="array" ref="H197">_xlfn.IFS(C197="",0,B197="SINAPI-SP",VLOOKUP(C197,'BASE SINAPI'!A193:D9192,4,FALSE),B197="CDHU/CPOS",VLOOKUP(C197,'CDHU-CPOS'!$A$1:$F$4107,6,FALSE))</f>
        <v>663.17</v>
      </c>
      <c r="I197" s="79">
        <f t="shared" si="5"/>
        <v>808.87</v>
      </c>
      <c r="J197" s="79">
        <f t="shared" si="6"/>
        <v>40443.5</v>
      </c>
    </row>
    <row r="198" spans="1:10" ht="12.75" x14ac:dyDescent="0.25">
      <c r="A198" s="76">
        <v>192</v>
      </c>
      <c r="B198" s="76" t="s">
        <v>3478</v>
      </c>
      <c r="C198" s="76" t="s">
        <v>7840</v>
      </c>
      <c r="D198" s="77" t="str">
        <f>_xlfn.IFS(C198="","",B198="SINAPI-SP",VLOOKUP(C198,'BASE SINAPI'!$A$1:$D$7191,2,FALSE),B198="CDHU/CPOS",VLOOKUP(C198,'CDHU-CPOS'!$A$1:$F$4107,2,FALSE),B198="FDE",VLOOKUP(C198,#REF!,2,FALSE))</f>
        <v>Alambrado em tela de aço galvanizado de 2´, montantes metálicos retos</v>
      </c>
      <c r="E198" s="76" t="str">
        <f>_xlfn.IFS(C198="","",B198="SINAPI-SP",VLOOKUP(C198,'BASE SINAPI'!$A$1:$D$7191,3,FALSE),B198="CDHU/CPOS",VLOOKUP(C198,'CDHU-CPOS'!$A$1:$F$4107,3,FALSE))</f>
        <v>M2</v>
      </c>
      <c r="F198" s="78">
        <v>1</v>
      </c>
      <c r="G198" s="78">
        <v>150</v>
      </c>
      <c r="H198" s="79" cm="1">
        <f t="array" ref="H198">_xlfn.IFS(C198="",0,B198="SINAPI-SP",VLOOKUP(C198,'BASE SINAPI'!A194:D9193,4,FALSE),B198="CDHU/CPOS",VLOOKUP(C198,'CDHU-CPOS'!$A$1:$F$4107,6,FALSE))</f>
        <v>238.03</v>
      </c>
      <c r="I198" s="79">
        <f t="shared" si="5"/>
        <v>290.33</v>
      </c>
      <c r="J198" s="79">
        <f t="shared" si="6"/>
        <v>43549.5</v>
      </c>
    </row>
    <row r="199" spans="1:10" ht="12.75" x14ac:dyDescent="0.25">
      <c r="A199" s="76">
        <v>193</v>
      </c>
      <c r="B199" s="76" t="s">
        <v>3478</v>
      </c>
      <c r="C199" s="76" t="s">
        <v>7855</v>
      </c>
      <c r="D199" s="77" t="str">
        <f>_xlfn.IFS(C199="","",B199="SINAPI-SP",VLOOKUP(C199,'BASE SINAPI'!$A$1:$D$7191,2,FALSE),B199="CDHU/CPOS",VLOOKUP(C199,'CDHU-CPOS'!$A$1:$F$4107,2,FALSE),B199="FDE",VLOOKUP(C199,#REF!,2,FALSE))</f>
        <v>Tela de aço galvanizado fio nº 10 BWG, malha de 2´, tipo alambrado de segurança</v>
      </c>
      <c r="E199" s="76" t="str">
        <f>_xlfn.IFS(C199="","",B199="SINAPI-SP",VLOOKUP(C199,'BASE SINAPI'!$A$1:$D$7191,3,FALSE),B199="CDHU/CPOS",VLOOKUP(C199,'CDHU-CPOS'!$A$1:$F$4107,3,FALSE))</f>
        <v>M2</v>
      </c>
      <c r="F199" s="78">
        <v>1</v>
      </c>
      <c r="G199" s="78">
        <v>150</v>
      </c>
      <c r="H199" s="79" cm="1">
        <f t="array" ref="H199">_xlfn.IFS(C199="",0,B199="SINAPI-SP",VLOOKUP(C199,'BASE SINAPI'!A195:D9194,4,FALSE),B199="CDHU/CPOS",VLOOKUP(C199,'CDHU-CPOS'!$A$1:$F$4107,6,FALSE))</f>
        <v>79.569999999999993</v>
      </c>
      <c r="I199" s="79">
        <f t="shared" si="5"/>
        <v>97.05</v>
      </c>
      <c r="J199" s="79">
        <f t="shared" si="6"/>
        <v>14557.5</v>
      </c>
    </row>
    <row r="200" spans="1:10" ht="12.75" x14ac:dyDescent="0.25">
      <c r="A200" s="76">
        <v>194</v>
      </c>
      <c r="B200" s="76" t="s">
        <v>3478</v>
      </c>
      <c r="C200" s="76" t="s">
        <v>10104</v>
      </c>
      <c r="D200" s="77" t="str">
        <f>_xlfn.IFS(C200="","",B200="SINAPI-SP",VLOOKUP(C200,'BASE SINAPI'!$A$1:$D$7191,2,FALSE),B200="CDHU/CPOS",VLOOKUP(C200,'CDHU-CPOS'!$A$1:$F$4107,2,FALSE),B200="FDE",VLOOKUP(C200,#REF!,2,FALSE))</f>
        <v>Tela em aço galvanizado fio 16 BWG, malha de 1´ - tipo alambrado</v>
      </c>
      <c r="E200" s="76" t="str">
        <f>_xlfn.IFS(C200="","",B200="SINAPI-SP",VLOOKUP(C200,'BASE SINAPI'!$A$1:$D$7191,3,FALSE),B200="CDHU/CPOS",VLOOKUP(C200,'CDHU-CPOS'!$A$1:$F$4107,3,FALSE))</f>
        <v>M2</v>
      </c>
      <c r="F200" s="78">
        <v>1</v>
      </c>
      <c r="G200" s="78">
        <v>50</v>
      </c>
      <c r="H200" s="79" cm="1">
        <f t="array" ref="H200">_xlfn.IFS(C200="",0,B200="SINAPI-SP",VLOOKUP(C200,'BASE SINAPI'!A196:D9195,4,FALSE),B200="CDHU/CPOS",VLOOKUP(C200,'CDHU-CPOS'!$A$1:$F$4107,6,FALSE))</f>
        <v>47.83</v>
      </c>
      <c r="I200" s="79">
        <f t="shared" si="5"/>
        <v>58.34</v>
      </c>
      <c r="J200" s="79">
        <f t="shared" si="6"/>
        <v>2917</v>
      </c>
    </row>
    <row r="201" spans="1:10" ht="12.75" x14ac:dyDescent="0.25">
      <c r="A201" s="76">
        <v>195</v>
      </c>
      <c r="B201" s="76" t="s">
        <v>3478</v>
      </c>
      <c r="C201" s="76" t="s">
        <v>10103</v>
      </c>
      <c r="D201" s="77" t="str">
        <f>_xlfn.IFS(C201="","",B201="SINAPI-SP",VLOOKUP(C201,'BASE SINAPI'!$A$1:$D$7191,2,FALSE),B201="CDHU/CPOS",VLOOKUP(C201,'CDHU-CPOS'!$A$1:$F$4107,2,FALSE),B201="FDE",VLOOKUP(C201,#REF!,2,FALSE))</f>
        <v>Tela ondulada em aço galvanizado fio 10 BWG, malha de 1´</v>
      </c>
      <c r="E201" s="76" t="str">
        <f>_xlfn.IFS(C201="","",B201="SINAPI-SP",VLOOKUP(C201,'BASE SINAPI'!$A$1:$D$7191,3,FALSE),B201="CDHU/CPOS",VLOOKUP(C201,'CDHU-CPOS'!$A$1:$F$4107,3,FALSE))</f>
        <v>M2</v>
      </c>
      <c r="F201" s="78">
        <v>1</v>
      </c>
      <c r="G201" s="78">
        <v>60</v>
      </c>
      <c r="H201" s="79" cm="1">
        <f t="array" ref="H201">_xlfn.IFS(C201="",0,B201="SINAPI-SP",VLOOKUP(C201,'BASE SINAPI'!A197:D9196,4,FALSE),B201="CDHU/CPOS",VLOOKUP(C201,'CDHU-CPOS'!$A$1:$F$4107,6,FALSE))</f>
        <v>114.32</v>
      </c>
      <c r="I201" s="79">
        <f t="shared" si="5"/>
        <v>139.44</v>
      </c>
      <c r="J201" s="79">
        <f t="shared" si="6"/>
        <v>8366.4</v>
      </c>
    </row>
    <row r="202" spans="1:10" ht="12.75" x14ac:dyDescent="0.25">
      <c r="A202" s="76">
        <v>196</v>
      </c>
      <c r="B202" s="76" t="s">
        <v>3478</v>
      </c>
      <c r="C202" s="76" t="s">
        <v>10151</v>
      </c>
      <c r="D202" s="77" t="str">
        <f>_xlfn.IFS(C202="","",B202="SINAPI-SP",VLOOKUP(C202,'BASE SINAPI'!$A$1:$D$7191,2,FALSE),B202="CDHU/CPOS",VLOOKUP(C202,'CDHU-CPOS'!$A$1:$F$4107,2,FALSE),B202="FDE",VLOOKUP(C202,#REF!,2,FALSE))</f>
        <v>Vidro liso transparente de 3 mm</v>
      </c>
      <c r="E202" s="76" t="str">
        <f>_xlfn.IFS(C202="","",B202="SINAPI-SP",VLOOKUP(C202,'BASE SINAPI'!$A$1:$D$7191,3,FALSE),B202="CDHU/CPOS",VLOOKUP(C202,'CDHU-CPOS'!$A$1:$F$4107,3,FALSE))</f>
        <v>M2</v>
      </c>
      <c r="F202" s="78">
        <v>1</v>
      </c>
      <c r="G202" s="78">
        <v>50</v>
      </c>
      <c r="H202" s="79" cm="1">
        <f t="array" ref="H202">_xlfn.IFS(C202="",0,B202="SINAPI-SP",VLOOKUP(C202,'BASE SINAPI'!A198:D9197,4,FALSE),B202="CDHU/CPOS",VLOOKUP(C202,'CDHU-CPOS'!$A$1:$F$4107,6,FALSE))</f>
        <v>123.06</v>
      </c>
      <c r="I202" s="79">
        <f t="shared" ref="I202:I282" si="7">ROUND((H202*(1+$J$2)),2)</f>
        <v>150.1</v>
      </c>
      <c r="J202" s="79">
        <f t="shared" ref="J202:J282" si="8">ROUND((G202*I202),2)</f>
        <v>7505</v>
      </c>
    </row>
    <row r="203" spans="1:10" ht="12.75" x14ac:dyDescent="0.25">
      <c r="A203" s="76">
        <v>197</v>
      </c>
      <c r="B203" s="76" t="s">
        <v>3478</v>
      </c>
      <c r="C203" s="76" t="s">
        <v>10152</v>
      </c>
      <c r="D203" s="77" t="str">
        <f>_xlfn.IFS(C203="","",B203="SINAPI-SP",VLOOKUP(C203,'BASE SINAPI'!$A$1:$D$7191,2,FALSE),B203="CDHU/CPOS",VLOOKUP(C203,'CDHU-CPOS'!$A$1:$F$4107,2,FALSE),B203="FDE",VLOOKUP(C203,#REF!,2,FALSE))</f>
        <v>Vidro liso transparente de 4 mm</v>
      </c>
      <c r="E203" s="76" t="str">
        <f>_xlfn.IFS(C203="","",B203="SINAPI-SP",VLOOKUP(C203,'BASE SINAPI'!$A$1:$D$7191,3,FALSE),B203="CDHU/CPOS",VLOOKUP(C203,'CDHU-CPOS'!$A$1:$F$4107,3,FALSE))</f>
        <v>M2</v>
      </c>
      <c r="F203" s="78">
        <v>1</v>
      </c>
      <c r="G203" s="78">
        <v>80</v>
      </c>
      <c r="H203" s="79" cm="1">
        <f t="array" ref="H203">_xlfn.IFS(C203="",0,B203="SINAPI-SP",VLOOKUP(C203,'BASE SINAPI'!A199:D9198,4,FALSE),B203="CDHU/CPOS",VLOOKUP(C203,'CDHU-CPOS'!$A$1:$F$4107,6,FALSE))</f>
        <v>164.73</v>
      </c>
      <c r="I203" s="79">
        <f t="shared" si="7"/>
        <v>200.92</v>
      </c>
      <c r="J203" s="79">
        <f t="shared" si="8"/>
        <v>16073.6</v>
      </c>
    </row>
    <row r="204" spans="1:10" ht="12.75" x14ac:dyDescent="0.25">
      <c r="A204" s="76">
        <v>198</v>
      </c>
      <c r="B204" s="76" t="s">
        <v>3478</v>
      </c>
      <c r="C204" s="76" t="s">
        <v>10161</v>
      </c>
      <c r="D204" s="77" t="str">
        <f>_xlfn.IFS(C204="","",B204="SINAPI-SP",VLOOKUP(C204,'BASE SINAPI'!$A$1:$D$7191,2,FALSE),B204="CDHU/CPOS",VLOOKUP(C204,'CDHU-CPOS'!$A$1:$F$4107,2,FALSE),B204="FDE",VLOOKUP(C204,#REF!,2,FALSE))</f>
        <v>Vidro fantasia de 3/4 mm</v>
      </c>
      <c r="E204" s="76" t="str">
        <f>_xlfn.IFS(C204="","",B204="SINAPI-SP",VLOOKUP(C204,'BASE SINAPI'!$A$1:$D$7191,3,FALSE),B204="CDHU/CPOS",VLOOKUP(C204,'CDHU-CPOS'!$A$1:$F$4107,3,FALSE))</f>
        <v>M2</v>
      </c>
      <c r="F204" s="78">
        <v>1</v>
      </c>
      <c r="G204" s="78">
        <v>50</v>
      </c>
      <c r="H204" s="79" cm="1">
        <f t="array" ref="H204">_xlfn.IFS(C204="",0,B204="SINAPI-SP",VLOOKUP(C204,'BASE SINAPI'!A200:D9199,4,FALSE),B204="CDHU/CPOS",VLOOKUP(C204,'CDHU-CPOS'!$A$1:$F$4107,6,FALSE))</f>
        <v>217.48</v>
      </c>
      <c r="I204" s="79">
        <f t="shared" si="7"/>
        <v>265.26</v>
      </c>
      <c r="J204" s="79">
        <f t="shared" si="8"/>
        <v>13263</v>
      </c>
    </row>
    <row r="205" spans="1:10" ht="12.75" x14ac:dyDescent="0.25">
      <c r="A205" s="76">
        <v>199</v>
      </c>
      <c r="B205" s="76" t="s">
        <v>3478</v>
      </c>
      <c r="C205" s="76" t="s">
        <v>10165</v>
      </c>
      <c r="D205" s="77" t="str">
        <f>_xlfn.IFS(C205="","",B205="SINAPI-SP",VLOOKUP(C205,'BASE SINAPI'!$A$1:$D$7191,2,FALSE),B205="CDHU/CPOS",VLOOKUP(C205,'CDHU-CPOS'!$A$1:$F$4107,2,FALSE),B205="FDE",VLOOKUP(C205,#REF!,2,FALSE))</f>
        <v>Vidro temperado incolor de 6 mm</v>
      </c>
      <c r="E205" s="76" t="str">
        <f>_xlfn.IFS(C205="","",B205="SINAPI-SP",VLOOKUP(C205,'BASE SINAPI'!$A$1:$D$7191,3,FALSE),B205="CDHU/CPOS",VLOOKUP(C205,'CDHU-CPOS'!$A$1:$F$4107,3,FALSE))</f>
        <v>M2</v>
      </c>
      <c r="F205" s="78">
        <v>1</v>
      </c>
      <c r="G205" s="78">
        <v>30</v>
      </c>
      <c r="H205" s="79" cm="1">
        <f t="array" ref="H205">_xlfn.IFS(C205="",0,B205="SINAPI-SP",VLOOKUP(C205,'BASE SINAPI'!A201:D9200,4,FALSE),B205="CDHU/CPOS",VLOOKUP(C205,'CDHU-CPOS'!$A$1:$F$4107,6,FALSE))</f>
        <v>242.25</v>
      </c>
      <c r="I205" s="79">
        <f t="shared" si="7"/>
        <v>295.47000000000003</v>
      </c>
      <c r="J205" s="79">
        <f t="shared" si="8"/>
        <v>8864.1</v>
      </c>
    </row>
    <row r="206" spans="1:10" ht="12.75" x14ac:dyDescent="0.25">
      <c r="A206" s="76">
        <v>200</v>
      </c>
      <c r="B206" s="76" t="s">
        <v>3478</v>
      </c>
      <c r="C206" s="76" t="s">
        <v>10166</v>
      </c>
      <c r="D206" s="77" t="str">
        <f>_xlfn.IFS(C206="","",B206="SINAPI-SP",VLOOKUP(C206,'BASE SINAPI'!$A$1:$D$7191,2,FALSE),B206="CDHU/CPOS",VLOOKUP(C206,'CDHU-CPOS'!$A$1:$F$4107,2,FALSE),B206="FDE",VLOOKUP(C206,#REF!,2,FALSE))</f>
        <v>Vidro temperado incolor de 8 mm</v>
      </c>
      <c r="E206" s="76" t="str">
        <f>_xlfn.IFS(C206="","",B206="SINAPI-SP",VLOOKUP(C206,'BASE SINAPI'!$A$1:$D$7191,3,FALSE),B206="CDHU/CPOS",VLOOKUP(C206,'CDHU-CPOS'!$A$1:$F$4107,3,FALSE))</f>
        <v>M2</v>
      </c>
      <c r="F206" s="78">
        <v>1</v>
      </c>
      <c r="G206" s="78">
        <v>40</v>
      </c>
      <c r="H206" s="79" cm="1">
        <f t="array" ref="H206">_xlfn.IFS(C206="",0,B206="SINAPI-SP",VLOOKUP(C206,'BASE SINAPI'!A202:D9201,4,FALSE),B206="CDHU/CPOS",VLOOKUP(C206,'CDHU-CPOS'!$A$1:$F$4107,6,FALSE))</f>
        <v>256.77</v>
      </c>
      <c r="I206" s="79">
        <f t="shared" si="7"/>
        <v>313.18</v>
      </c>
      <c r="J206" s="79">
        <f t="shared" si="8"/>
        <v>12527.2</v>
      </c>
    </row>
    <row r="207" spans="1:10" ht="12.75" x14ac:dyDescent="0.25">
      <c r="A207" s="76">
        <v>201</v>
      </c>
      <c r="B207" s="76" t="s">
        <v>3478</v>
      </c>
      <c r="C207" s="76" t="s">
        <v>10167</v>
      </c>
      <c r="D207" s="77" t="str">
        <f>_xlfn.IFS(C207="","",B207="SINAPI-SP",VLOOKUP(C207,'BASE SINAPI'!$A$1:$D$7191,2,FALSE),B207="CDHU/CPOS",VLOOKUP(C207,'CDHU-CPOS'!$A$1:$F$4107,2,FALSE),B207="FDE",VLOOKUP(C207,#REF!,2,FALSE))</f>
        <v>Vidro temperado incolor de 10 mm</v>
      </c>
      <c r="E207" s="76" t="str">
        <f>_xlfn.IFS(C207="","",B207="SINAPI-SP",VLOOKUP(C207,'BASE SINAPI'!$A$1:$D$7191,3,FALSE),B207="CDHU/CPOS",VLOOKUP(C207,'CDHU-CPOS'!$A$1:$F$4107,3,FALSE))</f>
        <v>M2</v>
      </c>
      <c r="F207" s="78">
        <v>1</v>
      </c>
      <c r="G207" s="78">
        <v>40</v>
      </c>
      <c r="H207" s="79" cm="1">
        <f t="array" ref="H207">_xlfn.IFS(C207="",0,B207="SINAPI-SP",VLOOKUP(C207,'BASE SINAPI'!A203:D9202,4,FALSE),B207="CDHU/CPOS",VLOOKUP(C207,'CDHU-CPOS'!$A$1:$F$4107,6,FALSE))</f>
        <v>282.68</v>
      </c>
      <c r="I207" s="79">
        <f t="shared" si="7"/>
        <v>344.78</v>
      </c>
      <c r="J207" s="79">
        <f t="shared" si="8"/>
        <v>13791.2</v>
      </c>
    </row>
    <row r="208" spans="1:10" ht="12.75" x14ac:dyDescent="0.25">
      <c r="A208" s="76">
        <v>202</v>
      </c>
      <c r="B208" s="76" t="s">
        <v>3478</v>
      </c>
      <c r="C208" s="76" t="s">
        <v>7569</v>
      </c>
      <c r="D208" s="77" t="str">
        <f>_xlfn.IFS(C208="","",B208="SINAPI-SP",VLOOKUP(C208,'BASE SINAPI'!$A$1:$D$7191,2,FALSE),B208="CDHU/CPOS",VLOOKUP(C208,'CDHU-CPOS'!$A$1:$F$4107,2,FALSE),B208="FDE",VLOOKUP(C208,#REF!,2,FALSE))</f>
        <v>Espelho em vidro cristal liso, espessura de 4 mm</v>
      </c>
      <c r="E208" s="76" t="str">
        <f>_xlfn.IFS(C208="","",B208="SINAPI-SP",VLOOKUP(C208,'BASE SINAPI'!$A$1:$D$7191,3,FALSE),B208="CDHU/CPOS",VLOOKUP(C208,'CDHU-CPOS'!$A$1:$F$4107,3,FALSE))</f>
        <v>M2</v>
      </c>
      <c r="F208" s="78">
        <v>1</v>
      </c>
      <c r="G208" s="78">
        <v>5</v>
      </c>
      <c r="H208" s="79" cm="1">
        <f t="array" ref="H208">_xlfn.IFS(C208="",0,B208="SINAPI-SP",VLOOKUP(C208,'BASE SINAPI'!A204:D9203,4,FALSE),B208="CDHU/CPOS",VLOOKUP(C208,'CDHU-CPOS'!$A$1:$F$4107,6,FALSE))</f>
        <v>590.34</v>
      </c>
      <c r="I208" s="79">
        <f t="shared" si="7"/>
        <v>720.04</v>
      </c>
      <c r="J208" s="79">
        <f t="shared" si="8"/>
        <v>3600.2</v>
      </c>
    </row>
    <row r="209" spans="1:10" ht="12.75" x14ac:dyDescent="0.25">
      <c r="A209" s="76">
        <v>203</v>
      </c>
      <c r="B209" s="76" t="s">
        <v>3478</v>
      </c>
      <c r="C209" s="76" t="s">
        <v>7648</v>
      </c>
      <c r="D209" s="77" t="str">
        <f>_xlfn.IFS(C209="","",B209="SINAPI-SP",VLOOKUP(C209,'BASE SINAPI'!$A$1:$D$7191,2,FALSE),B209="CDHU/CPOS",VLOOKUP(C209,'CDHU-CPOS'!$A$1:$F$4107,2,FALSE),B209="FDE",VLOOKUP(C209,#REF!,2,FALSE))</f>
        <v>Barra de apoio reta, para pessoas com mobilidade reduzida, em tubo de aço inoxidável de 1 1/2´</v>
      </c>
      <c r="E209" s="76" t="str">
        <f>_xlfn.IFS(C209="","",B209="SINAPI-SP",VLOOKUP(C209,'BASE SINAPI'!$A$1:$D$7191,3,FALSE),B209="CDHU/CPOS",VLOOKUP(C209,'CDHU-CPOS'!$A$1:$F$4107,3,FALSE))</f>
        <v>M</v>
      </c>
      <c r="F209" s="78">
        <v>1</v>
      </c>
      <c r="G209" s="78">
        <v>20</v>
      </c>
      <c r="H209" s="79" cm="1">
        <f t="array" ref="H209">_xlfn.IFS(C209="",0,B209="SINAPI-SP",VLOOKUP(C209,'BASE SINAPI'!A205:D9204,4,FALSE),B209="CDHU/CPOS",VLOOKUP(C209,'CDHU-CPOS'!$A$1:$F$4107,6,FALSE))</f>
        <v>194.27</v>
      </c>
      <c r="I209" s="79">
        <f t="shared" si="7"/>
        <v>236.95</v>
      </c>
      <c r="J209" s="79">
        <f t="shared" si="8"/>
        <v>4739</v>
      </c>
    </row>
    <row r="210" spans="1:10" ht="24" x14ac:dyDescent="0.25">
      <c r="A210" s="76">
        <v>204</v>
      </c>
      <c r="B210" s="76" t="s">
        <v>3478</v>
      </c>
      <c r="C210" s="76" t="s">
        <v>7651</v>
      </c>
      <c r="D210" s="77" t="str">
        <f>_xlfn.IFS(C210="","",B210="SINAPI-SP",VLOOKUP(C210,'BASE SINAPI'!$A$1:$D$7191,2,FALSE),B210="CDHU/CPOS",VLOOKUP(C210,'CDHU-CPOS'!$A$1:$F$4107,2,FALSE),B210="FDE",VLOOKUP(C210,#REF!,2,FALSE))</f>
        <v>Barra de apoio em ângulo de 90°, para pessoas com mobilidade reduzida, em tubo de aço inoxidável de 1 1/2´ x 800 x 800 mm</v>
      </c>
      <c r="E210" s="76" t="str">
        <f>_xlfn.IFS(C210="","",B210="SINAPI-SP",VLOOKUP(C210,'BASE SINAPI'!$A$1:$D$7191,3,FALSE),B210="CDHU/CPOS",VLOOKUP(C210,'CDHU-CPOS'!$A$1:$F$4107,3,FALSE))</f>
        <v>UN</v>
      </c>
      <c r="F210" s="78">
        <v>1</v>
      </c>
      <c r="G210" s="78">
        <v>5</v>
      </c>
      <c r="H210" s="79" cm="1">
        <f t="array" ref="H210">_xlfn.IFS(C210="",0,B210="SINAPI-SP",VLOOKUP(C210,'BASE SINAPI'!A206:D9205,4,FALSE),B210="CDHU/CPOS",VLOOKUP(C210,'CDHU-CPOS'!$A$1:$F$4107,6,FALSE))</f>
        <v>352.72</v>
      </c>
      <c r="I210" s="79">
        <f t="shared" si="7"/>
        <v>430.21</v>
      </c>
      <c r="J210" s="79">
        <f t="shared" si="8"/>
        <v>2151.0500000000002</v>
      </c>
    </row>
    <row r="211" spans="1:10" ht="24" x14ac:dyDescent="0.25">
      <c r="A211" s="76">
        <v>205</v>
      </c>
      <c r="B211" s="76" t="s">
        <v>3478</v>
      </c>
      <c r="C211" s="76" t="s">
        <v>7652</v>
      </c>
      <c r="D211" s="77" t="str">
        <f>_xlfn.IFS(C211="","",B211="SINAPI-SP",VLOOKUP(C211,'BASE SINAPI'!$A$1:$D$7191,2,FALSE),B211="CDHU/CPOS",VLOOKUP(C211,'CDHU-CPOS'!$A$1:$F$4107,2,FALSE),B211="FDE",VLOOKUP(C211,#REF!,2,FALSE))</f>
        <v>Barra de apoio lateral para lavatório, para pessoas com mobilidade reduzida, em tubo de aço inoxidável de 1.1/4", comprimento 25 a 30 cm</v>
      </c>
      <c r="E211" s="76" t="str">
        <f>_xlfn.IFS(C211="","",B211="SINAPI-SP",VLOOKUP(C211,'BASE SINAPI'!$A$1:$D$7191,3,FALSE),B211="CDHU/CPOS",VLOOKUP(C211,'CDHU-CPOS'!$A$1:$F$4107,3,FALSE))</f>
        <v>UN</v>
      </c>
      <c r="F211" s="78">
        <v>1</v>
      </c>
      <c r="G211" s="78">
        <v>5</v>
      </c>
      <c r="H211" s="79" cm="1">
        <f t="array" ref="H211">_xlfn.IFS(C211="",0,B211="SINAPI-SP",VLOOKUP(C211,'BASE SINAPI'!A207:D9206,4,FALSE),B211="CDHU/CPOS",VLOOKUP(C211,'CDHU-CPOS'!$A$1:$F$4107,6,FALSE))</f>
        <v>172.34</v>
      </c>
      <c r="I211" s="79">
        <f t="shared" si="7"/>
        <v>210.2</v>
      </c>
      <c r="J211" s="79">
        <f t="shared" si="8"/>
        <v>1051</v>
      </c>
    </row>
    <row r="212" spans="1:10" ht="12.75" x14ac:dyDescent="0.25">
      <c r="A212" s="76">
        <v>206</v>
      </c>
      <c r="B212" s="76" t="s">
        <v>3478</v>
      </c>
      <c r="C212" s="76" t="s">
        <v>7861</v>
      </c>
      <c r="D212" s="77" t="str">
        <f>_xlfn.IFS(C212="","",B212="SINAPI-SP",VLOOKUP(C212,'BASE SINAPI'!$A$1:$D$7191,2,FALSE),B212="CDHU/CPOS",VLOOKUP(C212,'CDHU-CPOS'!$A$1:$F$4107,2,FALSE),B212="FDE",VLOOKUP(C212,#REF!,2,FALSE))</f>
        <v>Tela de arame galvanizado fio nº 12 BWG, malha de 2´</v>
      </c>
      <c r="E212" s="76" t="str">
        <f>_xlfn.IFS(C212="","",B212="SINAPI-SP",VLOOKUP(C212,'BASE SINAPI'!$A$1:$D$7191,3,FALSE),B212="CDHU/CPOS",VLOOKUP(C212,'CDHU-CPOS'!$A$1:$F$4107,3,FALSE))</f>
        <v>M2</v>
      </c>
      <c r="F212" s="78">
        <v>1</v>
      </c>
      <c r="G212" s="78">
        <v>150</v>
      </c>
      <c r="H212" s="79" cm="1">
        <f t="array" ref="H212">_xlfn.IFS(C212="",0,B212="SINAPI-SP",VLOOKUP(C212,'BASE SINAPI'!A208:D9207,4,FALSE),B212="CDHU/CPOS",VLOOKUP(C212,'CDHU-CPOS'!$A$1:$F$4107,6,FALSE))</f>
        <v>48.87</v>
      </c>
      <c r="I212" s="79">
        <f t="shared" si="7"/>
        <v>59.61</v>
      </c>
      <c r="J212" s="79">
        <f t="shared" si="8"/>
        <v>8941.5</v>
      </c>
    </row>
    <row r="213" spans="1:10" ht="12.75" x14ac:dyDescent="0.25">
      <c r="A213" s="76">
        <v>207</v>
      </c>
      <c r="B213" s="76" t="s">
        <v>3478</v>
      </c>
      <c r="C213" s="76" t="s">
        <v>10098</v>
      </c>
      <c r="D213" s="77" t="str">
        <f>_xlfn.IFS(C213="","",B213="SINAPI-SP",VLOOKUP(C213,'BASE SINAPI'!$A$1:$D$7191,2,FALSE),B213="CDHU/CPOS",VLOOKUP(C213,'CDHU-CPOS'!$A$1:$F$4107,2,FALSE),B213="FDE",VLOOKUP(C213,#REF!,2,FALSE))</f>
        <v>Solda MIG em esquadrias metálicas</v>
      </c>
      <c r="E213" s="76" t="str">
        <f>_xlfn.IFS(C213="","",B213="SINAPI-SP",VLOOKUP(C213,'BASE SINAPI'!$A$1:$D$7191,3,FALSE),B213="CDHU/CPOS",VLOOKUP(C213,'CDHU-CPOS'!$A$1:$F$4107,3,FALSE))</f>
        <v>M</v>
      </c>
      <c r="F213" s="78">
        <v>1</v>
      </c>
      <c r="G213" s="78">
        <v>300</v>
      </c>
      <c r="H213" s="79" cm="1">
        <f t="array" ref="H213">_xlfn.IFS(C213="",0,B213="SINAPI-SP",VLOOKUP(C213,'BASE SINAPI'!A209:D9208,4,FALSE),B213="CDHU/CPOS",VLOOKUP(C213,'CDHU-CPOS'!$A$1:$F$4107,6,FALSE))</f>
        <v>55.37</v>
      </c>
      <c r="I213" s="79">
        <f t="shared" si="7"/>
        <v>67.53</v>
      </c>
      <c r="J213" s="79">
        <f t="shared" si="8"/>
        <v>20259</v>
      </c>
    </row>
    <row r="214" spans="1:10" ht="24" x14ac:dyDescent="0.25">
      <c r="A214" s="76">
        <v>208</v>
      </c>
      <c r="B214" s="76" t="s">
        <v>3478</v>
      </c>
      <c r="C214" s="76" t="s">
        <v>10326</v>
      </c>
      <c r="D214" s="77" t="str">
        <f>_xlfn.IFS(C214="","",B214="SINAPI-SP",VLOOKUP(C214,'BASE SINAPI'!$A$1:$D$7191,2,FALSE),B214="CDHU/CPOS",VLOOKUP(C214,'CDHU-CPOS'!$A$1:$F$4107,2,FALSE),B214="FDE",VLOOKUP(C214,#REF!,2,FALSE))</f>
        <v>Limpeza manual do terreno, inclusive troncos até 5 cm de diâmetro, com caminhão à disposição dentro da obra, até o raio de 1 km</v>
      </c>
      <c r="E214" s="76" t="str">
        <f>_xlfn.IFS(C214="","",B214="SINAPI-SP",VLOOKUP(C214,'BASE SINAPI'!$A$1:$D$7191,3,FALSE),B214="CDHU/CPOS",VLOOKUP(C214,'CDHU-CPOS'!$A$1:$F$4107,3,FALSE))</f>
        <v>M2</v>
      </c>
      <c r="F214" s="78">
        <v>1</v>
      </c>
      <c r="G214" s="78">
        <v>1000</v>
      </c>
      <c r="H214" s="79" cm="1">
        <f t="array" ref="H214">_xlfn.IFS(C214="",0,B214="SINAPI-SP",VLOOKUP(C214,'BASE SINAPI'!A210:D9209,4,FALSE),B214="CDHU/CPOS",VLOOKUP(C214,'CDHU-CPOS'!$A$1:$F$4107,6,FALSE))</f>
        <v>8.1199999999999992</v>
      </c>
      <c r="I214" s="79">
        <f t="shared" ref="I214:I216" si="9">ROUND((H214*(1+$J$2)),2)</f>
        <v>9.9</v>
      </c>
      <c r="J214" s="79">
        <f t="shared" ref="J214:J223" si="10">ROUND((G214*I214),2)</f>
        <v>9900</v>
      </c>
    </row>
    <row r="215" spans="1:10" ht="24" x14ac:dyDescent="0.25">
      <c r="A215" s="76">
        <v>209</v>
      </c>
      <c r="B215" s="76" t="s">
        <v>3478</v>
      </c>
      <c r="C215" s="76" t="s">
        <v>10327</v>
      </c>
      <c r="D215" s="77" t="str">
        <f>_xlfn.IFS(C215="","",B215="SINAPI-SP",VLOOKUP(C215,'BASE SINAPI'!$A$1:$D$7191,2,FALSE),B215="CDHU/CPOS",VLOOKUP(C215,'CDHU-CPOS'!$A$1:$F$4107,2,FALSE),B215="FDE",VLOOKUP(C215,#REF!,2,FALSE))</f>
        <v>Limpeza mecanizada do terreno, inclusive troncos até 15 cm de diâmetro, com caminhão à disposição dentro e fora da obra, com transporte no raio de até 1 km</v>
      </c>
      <c r="E215" s="76" t="str">
        <f>_xlfn.IFS(C215="","",B215="SINAPI-SP",VLOOKUP(C215,'BASE SINAPI'!$A$1:$D$7191,3,FALSE),B215="CDHU/CPOS",VLOOKUP(C215,'CDHU-CPOS'!$A$1:$F$4107,3,FALSE))</f>
        <v>M2</v>
      </c>
      <c r="F215" s="78">
        <v>1</v>
      </c>
      <c r="G215" s="78">
        <v>1000</v>
      </c>
      <c r="H215" s="79" cm="1">
        <f t="array" ref="H215">_xlfn.IFS(C215="",0,B215="SINAPI-SP",VLOOKUP(C215,'BASE SINAPI'!A211:D9210,4,FALSE),B215="CDHU/CPOS",VLOOKUP(C215,'CDHU-CPOS'!$A$1:$F$4107,6,FALSE))</f>
        <v>5.34</v>
      </c>
      <c r="I215" s="79">
        <f t="shared" si="9"/>
        <v>6.51</v>
      </c>
      <c r="J215" s="79">
        <f t="shared" si="10"/>
        <v>6510</v>
      </c>
    </row>
    <row r="216" spans="1:10" ht="12.75" x14ac:dyDescent="0.25">
      <c r="A216" s="76">
        <v>210</v>
      </c>
      <c r="B216" s="76" t="s">
        <v>3478</v>
      </c>
      <c r="C216" s="76" t="s">
        <v>6521</v>
      </c>
      <c r="D216" s="77" t="str">
        <f>_xlfn.IFS(C216="","",B216="SINAPI-SP",VLOOKUP(C216,'BASE SINAPI'!$A$1:$D$7191,2,FALSE),B216="CDHU/CPOS",VLOOKUP(C216,'CDHU-CPOS'!$A$1:$F$4107,2,FALSE),B216="FDE",VLOOKUP(C216,#REF!,2,FALSE))</f>
        <v>Limpeza final da obra</v>
      </c>
      <c r="E216" s="76" t="str">
        <f>_xlfn.IFS(C216="","",B216="SINAPI-SP",VLOOKUP(C216,'BASE SINAPI'!$A$1:$D$7191,3,FALSE),B216="CDHU/CPOS",VLOOKUP(C216,'CDHU-CPOS'!$A$1:$F$4107,3,FALSE))</f>
        <v>M2</v>
      </c>
      <c r="F216" s="78">
        <v>1</v>
      </c>
      <c r="G216" s="78">
        <v>1000</v>
      </c>
      <c r="H216" s="79" cm="1">
        <f t="array" ref="H216">_xlfn.IFS(C216="",0,B216="SINAPI-SP",VLOOKUP(C216,'BASE SINAPI'!A212:D9211,4,FALSE),B216="CDHU/CPOS",VLOOKUP(C216,'CDHU-CPOS'!$A$1:$F$4107,6,FALSE))</f>
        <v>15</v>
      </c>
      <c r="I216" s="79">
        <f t="shared" si="9"/>
        <v>18.3</v>
      </c>
      <c r="J216" s="79">
        <f t="shared" si="10"/>
        <v>18300</v>
      </c>
    </row>
    <row r="217" spans="1:10" ht="12.75" x14ac:dyDescent="0.25">
      <c r="A217" s="76">
        <v>211</v>
      </c>
      <c r="B217" s="76" t="s">
        <v>3478</v>
      </c>
      <c r="C217" s="76" t="s">
        <v>6522</v>
      </c>
      <c r="D217" s="77" t="str">
        <f>_xlfn.IFS(C217="","",B217="SINAPI-SP",VLOOKUP(C217,'BASE SINAPI'!$A$1:$D$7191,2,FALSE),B217="CDHU/CPOS",VLOOKUP(C217,'CDHU-CPOS'!$A$1:$F$4107,2,FALSE),B217="FDE",VLOOKUP(C217,#REF!,2,FALSE))</f>
        <v>Limpeza complementar com hidrojateamento</v>
      </c>
      <c r="E217" s="76" t="str">
        <f>_xlfn.IFS(C217="","",B217="SINAPI-SP",VLOOKUP(C217,'BASE SINAPI'!$A$1:$D$7191,3,FALSE),B217="CDHU/CPOS",VLOOKUP(C217,'CDHU-CPOS'!$A$1:$F$4107,3,FALSE))</f>
        <v>M2</v>
      </c>
      <c r="F217" s="78">
        <v>1</v>
      </c>
      <c r="G217" s="78">
        <v>500</v>
      </c>
      <c r="H217" s="79" cm="1">
        <f t="array" ref="H217">_xlfn.IFS(C217="",0,B217="SINAPI-SP",VLOOKUP(C217,'BASE SINAPI'!A213:D9212,4,FALSE),B217="CDHU/CPOS",VLOOKUP(C217,'CDHU-CPOS'!$A$1:$F$4107,6,FALSE))</f>
        <v>9.01</v>
      </c>
      <c r="I217" s="79">
        <f t="shared" ref="I217:I223" si="11">ROUND((H217*(1+$J$2)),2)</f>
        <v>10.99</v>
      </c>
      <c r="J217" s="79">
        <f t="shared" si="10"/>
        <v>5495</v>
      </c>
    </row>
    <row r="218" spans="1:10" ht="12.75" x14ac:dyDescent="0.25">
      <c r="A218" s="76">
        <v>212</v>
      </c>
      <c r="B218" s="76" t="s">
        <v>3478</v>
      </c>
      <c r="C218" s="76" t="s">
        <v>6523</v>
      </c>
      <c r="D218" s="77" t="str">
        <f>_xlfn.IFS(C218="","",B218="SINAPI-SP",VLOOKUP(C218,'BASE SINAPI'!$A$1:$D$7191,2,FALSE),B218="CDHU/CPOS",VLOOKUP(C218,'CDHU-CPOS'!$A$1:$F$4107,2,FALSE),B218="FDE",VLOOKUP(C218,#REF!,2,FALSE))</f>
        <v>Limpeza complementar e especial de piso com produtos químicos</v>
      </c>
      <c r="E218" s="76" t="str">
        <f>_xlfn.IFS(C218="","",B218="SINAPI-SP",VLOOKUP(C218,'BASE SINAPI'!$A$1:$D$7191,3,FALSE),B218="CDHU/CPOS",VLOOKUP(C218,'CDHU-CPOS'!$A$1:$F$4107,3,FALSE))</f>
        <v>M2</v>
      </c>
      <c r="F218" s="78">
        <v>1</v>
      </c>
      <c r="G218" s="78">
        <v>500</v>
      </c>
      <c r="H218" s="79" cm="1">
        <f t="array" ref="H218">_xlfn.IFS(C218="",0,B218="SINAPI-SP",VLOOKUP(C218,'BASE SINAPI'!A214:D9213,4,FALSE),B218="CDHU/CPOS",VLOOKUP(C218,'CDHU-CPOS'!$A$1:$F$4107,6,FALSE))</f>
        <v>6.31</v>
      </c>
      <c r="I218" s="79">
        <f t="shared" si="11"/>
        <v>7.7</v>
      </c>
      <c r="J218" s="79">
        <f t="shared" si="10"/>
        <v>3850</v>
      </c>
    </row>
    <row r="219" spans="1:10" ht="12.75" x14ac:dyDescent="0.25">
      <c r="A219" s="76">
        <v>213</v>
      </c>
      <c r="B219" s="76" t="s">
        <v>3478</v>
      </c>
      <c r="C219" s="76" t="s">
        <v>6524</v>
      </c>
      <c r="D219" s="77" t="str">
        <f>_xlfn.IFS(C219="","",B219="SINAPI-SP",VLOOKUP(C219,'BASE SINAPI'!$A$1:$D$7191,2,FALSE),B219="CDHU/CPOS",VLOOKUP(C219,'CDHU-CPOS'!$A$1:$F$4107,2,FALSE),B219="FDE",VLOOKUP(C219,#REF!,2,FALSE))</f>
        <v>Limpeza complementar e especial de peças e aparelhos sanitários</v>
      </c>
      <c r="E219" s="76" t="str">
        <f>_xlfn.IFS(C219="","",B219="SINAPI-SP",VLOOKUP(C219,'BASE SINAPI'!$A$1:$D$7191,3,FALSE),B219="CDHU/CPOS",VLOOKUP(C219,'CDHU-CPOS'!$A$1:$F$4107,3,FALSE))</f>
        <v>UN</v>
      </c>
      <c r="F219" s="78">
        <v>1</v>
      </c>
      <c r="G219" s="78">
        <v>100</v>
      </c>
      <c r="H219" s="79" cm="1">
        <f t="array" ref="H219">_xlfn.IFS(C219="",0,B219="SINAPI-SP",VLOOKUP(C219,'BASE SINAPI'!A215:D9214,4,FALSE),B219="CDHU/CPOS",VLOOKUP(C219,'CDHU-CPOS'!$A$1:$F$4107,6,FALSE))</f>
        <v>17.14</v>
      </c>
      <c r="I219" s="79">
        <f t="shared" si="11"/>
        <v>20.91</v>
      </c>
      <c r="J219" s="79">
        <f t="shared" si="10"/>
        <v>2091</v>
      </c>
    </row>
    <row r="220" spans="1:10" ht="12.75" x14ac:dyDescent="0.25">
      <c r="A220" s="76">
        <v>214</v>
      </c>
      <c r="B220" s="76" t="s">
        <v>3478</v>
      </c>
      <c r="C220" s="76" t="s">
        <v>6525</v>
      </c>
      <c r="D220" s="77" t="str">
        <f>_xlfn.IFS(C220="","",B220="SINAPI-SP",VLOOKUP(C220,'BASE SINAPI'!$A$1:$D$7191,2,FALSE),B220="CDHU/CPOS",VLOOKUP(C220,'CDHU-CPOS'!$A$1:$F$4107,2,FALSE),B220="FDE",VLOOKUP(C220,#REF!,2,FALSE))</f>
        <v>Limpeza complementar e especial de vidros</v>
      </c>
      <c r="E220" s="76" t="str">
        <f>_xlfn.IFS(C220="","",B220="SINAPI-SP",VLOOKUP(C220,'BASE SINAPI'!$A$1:$D$7191,3,FALSE),B220="CDHU/CPOS",VLOOKUP(C220,'CDHU-CPOS'!$A$1:$F$4107,3,FALSE))</f>
        <v>M2</v>
      </c>
      <c r="F220" s="78">
        <v>1</v>
      </c>
      <c r="G220" s="78">
        <v>300</v>
      </c>
      <c r="H220" s="79" cm="1">
        <f t="array" ref="H220">_xlfn.IFS(C220="",0,B220="SINAPI-SP",VLOOKUP(C220,'BASE SINAPI'!A216:D9215,4,FALSE),B220="CDHU/CPOS",VLOOKUP(C220,'CDHU-CPOS'!$A$1:$F$4107,6,FALSE))</f>
        <v>16.07</v>
      </c>
      <c r="I220" s="79">
        <f t="shared" si="11"/>
        <v>19.600000000000001</v>
      </c>
      <c r="J220" s="79">
        <f t="shared" si="10"/>
        <v>5880</v>
      </c>
    </row>
    <row r="221" spans="1:10" ht="24" x14ac:dyDescent="0.25">
      <c r="A221" s="76">
        <v>215</v>
      </c>
      <c r="B221" s="76" t="s">
        <v>3478</v>
      </c>
      <c r="C221" s="76" t="s">
        <v>6526</v>
      </c>
      <c r="D221" s="77" t="str">
        <f>_xlfn.IFS(C221="","",B221="SINAPI-SP",VLOOKUP(C221,'BASE SINAPI'!$A$1:$D$7191,2,FALSE),B221="CDHU/CPOS",VLOOKUP(C221,'CDHU-CPOS'!$A$1:$F$4107,2,FALSE),B221="FDE",VLOOKUP(C221,#REF!,2,FALSE))</f>
        <v>Limpeza e lavagem de superfície revestida com material cerâmico ou pastilhas por hidrojateamento com rejuntamento</v>
      </c>
      <c r="E221" s="76" t="str">
        <f>_xlfn.IFS(C221="","",B221="SINAPI-SP",VLOOKUP(C221,'BASE SINAPI'!$A$1:$D$7191,3,FALSE),B221="CDHU/CPOS",VLOOKUP(C221,'CDHU-CPOS'!$A$1:$F$4107,3,FALSE))</f>
        <v>M2</v>
      </c>
      <c r="F221" s="78">
        <v>1</v>
      </c>
      <c r="G221" s="78">
        <v>300</v>
      </c>
      <c r="H221" s="79" cm="1">
        <f t="array" ref="H221">_xlfn.IFS(C221="",0,B221="SINAPI-SP",VLOOKUP(C221,'BASE SINAPI'!A217:D9216,4,FALSE),B221="CDHU/CPOS",VLOOKUP(C221,'CDHU-CPOS'!$A$1:$F$4107,6,FALSE))</f>
        <v>15.75</v>
      </c>
      <c r="I221" s="79">
        <f t="shared" si="11"/>
        <v>19.21</v>
      </c>
      <c r="J221" s="79">
        <f t="shared" si="10"/>
        <v>5763</v>
      </c>
    </row>
    <row r="222" spans="1:10" ht="12.75" x14ac:dyDescent="0.25">
      <c r="A222" s="76">
        <v>216</v>
      </c>
      <c r="B222" s="76" t="s">
        <v>3478</v>
      </c>
      <c r="C222" s="76" t="s">
        <v>6527</v>
      </c>
      <c r="D222" s="77" t="str">
        <f>_xlfn.IFS(C222="","",B222="SINAPI-SP",VLOOKUP(C222,'BASE SINAPI'!$A$1:$D$7191,2,FALSE),B222="CDHU/CPOS",VLOOKUP(C222,'CDHU-CPOS'!$A$1:$F$4107,2,FALSE),B222="FDE",VLOOKUP(C222,#REF!,2,FALSE))</f>
        <v>Limpeza de superfície com hidrojateamento</v>
      </c>
      <c r="E222" s="76" t="str">
        <f>_xlfn.IFS(C222="","",B222="SINAPI-SP",VLOOKUP(C222,'BASE SINAPI'!$A$1:$D$7191,3,FALSE),B222="CDHU/CPOS",VLOOKUP(C222,'CDHU-CPOS'!$A$1:$F$4107,3,FALSE))</f>
        <v>M2</v>
      </c>
      <c r="F222" s="78">
        <v>1</v>
      </c>
      <c r="G222" s="78">
        <v>1000</v>
      </c>
      <c r="H222" s="79" cm="1">
        <f t="array" ref="H222">_xlfn.IFS(C222="",0,B222="SINAPI-SP",VLOOKUP(C222,'BASE SINAPI'!A218:D9217,4,FALSE),B222="CDHU/CPOS",VLOOKUP(C222,'CDHU-CPOS'!$A$1:$F$4107,6,FALSE))</f>
        <v>7.71</v>
      </c>
      <c r="I222" s="79">
        <f t="shared" si="11"/>
        <v>9.4</v>
      </c>
      <c r="J222" s="79">
        <f t="shared" si="10"/>
        <v>9400</v>
      </c>
    </row>
    <row r="223" spans="1:10" ht="24" x14ac:dyDescent="0.25">
      <c r="A223" s="76">
        <v>217</v>
      </c>
      <c r="B223" s="76" t="s">
        <v>3478</v>
      </c>
      <c r="C223" s="76" t="s">
        <v>13485</v>
      </c>
      <c r="D223" s="77" t="str">
        <f>_xlfn.IFS(C223="","",B223="SINAPI-SP",VLOOKUP(C223,'BASE SINAPI'!$A$1:$D$7191,2,FALSE),B223="CDHU/CPOS",VLOOKUP(C223,'CDHU-CPOS'!$A$1:$F$4107,2,FALSE),B223="FDE",VLOOKUP(C223,#REF!,2,FALSE))</f>
        <v>Corte para junta de dilatação através de cortadora a gasolina, com serra de disco diamantado segmentado para pavimento de concreto e asfalto</v>
      </c>
      <c r="E223" s="76" t="str">
        <f>_xlfn.IFS(C223="","",B223="SINAPI-SP",VLOOKUP(C223,'BASE SINAPI'!$A$1:$D$7191,3,FALSE),B223="CDHU/CPOS",VLOOKUP(C223,'CDHU-CPOS'!$A$1:$F$4107,3,FALSE))</f>
        <v>M</v>
      </c>
      <c r="F223" s="78">
        <v>1</v>
      </c>
      <c r="G223" s="78">
        <v>2500</v>
      </c>
      <c r="H223" s="79" cm="1">
        <f t="array" ref="H223">_xlfn.IFS(C223="",0,B223="SINAPI-SP",VLOOKUP(C223,'BASE SINAPI'!A219:D9218,4,FALSE),B223="CDHU/CPOS",VLOOKUP(C223,'CDHU-CPOS'!$A$1:$F$4107,6,FALSE))</f>
        <v>0.51</v>
      </c>
      <c r="I223" s="79">
        <f t="shared" si="11"/>
        <v>0.62</v>
      </c>
      <c r="J223" s="79">
        <f t="shared" si="10"/>
        <v>1550</v>
      </c>
    </row>
    <row r="224" spans="1:10" ht="36" x14ac:dyDescent="0.25">
      <c r="A224" s="76">
        <v>218</v>
      </c>
      <c r="B224" s="76" t="s">
        <v>16145</v>
      </c>
      <c r="C224" s="76" t="s">
        <v>16146</v>
      </c>
      <c r="D224" s="77" t="s">
        <v>16147</v>
      </c>
      <c r="E224" s="76" t="s">
        <v>129</v>
      </c>
      <c r="F224" s="78">
        <v>1</v>
      </c>
      <c r="G224" s="78">
        <v>120</v>
      </c>
      <c r="H224" s="79">
        <v>416.6</v>
      </c>
      <c r="I224" s="79">
        <f t="shared" ref="I224:I226" si="12">ROUND((H224*(1+$J$2)),2)</f>
        <v>508.13</v>
      </c>
      <c r="J224" s="79">
        <f t="shared" ref="J224:J226" si="13">ROUND((G224*I224),2)</f>
        <v>60975.6</v>
      </c>
    </row>
    <row r="225" spans="1:12" ht="12.75" x14ac:dyDescent="0.25">
      <c r="A225" s="76">
        <v>219</v>
      </c>
      <c r="B225" s="76" t="s">
        <v>3478</v>
      </c>
      <c r="C225" s="76" t="s">
        <v>10314</v>
      </c>
      <c r="D225" s="77" t="str">
        <f>_xlfn.IFS(C225="","",B225="SINAPI-SP",VLOOKUP(C225,'BASE SINAPI'!$A$1:$D$7191,2,FALSE),B225="CDHU/CPOS",VLOOKUP(C225,'CDHU-CPOS'!$A$1:$F$4107,2,FALSE),B225="FDE",VLOOKUP(C225,#REF!,2,FALSE))</f>
        <v>Montagem e desmontagem de andaime torre metálica com altura até 10 m</v>
      </c>
      <c r="E225" s="76" t="str">
        <f>_xlfn.IFS(C225="","",B225="SINAPI-SP",VLOOKUP(C225,'BASE SINAPI'!$A$1:$D$7191,3,FALSE),B225="CDHU/CPOS",VLOOKUP(C225,'CDHU-CPOS'!$A$1:$F$4107,3,FALSE))</f>
        <v>M</v>
      </c>
      <c r="F225" s="78">
        <v>1</v>
      </c>
      <c r="G225" s="78">
        <v>1000</v>
      </c>
      <c r="H225" s="79" cm="1">
        <f t="array" ref="H225">_xlfn.IFS(C225="",0,B225="SINAPI-SP",VLOOKUP(C225,'BASE SINAPI'!A221:D9220,4,FALSE),B225="CDHU/CPOS",VLOOKUP(C225,'CDHU-CPOS'!$A$1:$F$4107,6,FALSE))</f>
        <v>13.04</v>
      </c>
      <c r="I225" s="79">
        <f t="shared" si="12"/>
        <v>15.9</v>
      </c>
      <c r="J225" s="79">
        <f t="shared" si="13"/>
        <v>15900</v>
      </c>
    </row>
    <row r="226" spans="1:12" ht="12.75" x14ac:dyDescent="0.25">
      <c r="A226" s="76">
        <v>220</v>
      </c>
      <c r="B226" s="76" t="s">
        <v>3478</v>
      </c>
      <c r="C226" s="76" t="s">
        <v>10315</v>
      </c>
      <c r="D226" s="77" t="str">
        <f>_xlfn.IFS(C226="","",B226="SINAPI-SP",VLOOKUP(C226,'BASE SINAPI'!$A$1:$D$7191,2,FALSE),B226="CDHU/CPOS",VLOOKUP(C226,'CDHU-CPOS'!$A$1:$F$4107,2,FALSE),B226="FDE",VLOOKUP(C226,#REF!,2,FALSE))</f>
        <v>Montagem e desmontagem de andaime torre metálica com altura superior a 10 m</v>
      </c>
      <c r="E226" s="76" t="str">
        <f>_xlfn.IFS(C226="","",B226="SINAPI-SP",VLOOKUP(C226,'BASE SINAPI'!$A$1:$D$7191,3,FALSE),B226="CDHU/CPOS",VLOOKUP(C226,'CDHU-CPOS'!$A$1:$F$4107,3,FALSE))</f>
        <v>M</v>
      </c>
      <c r="F226" s="78">
        <v>1</v>
      </c>
      <c r="G226" s="78">
        <v>500</v>
      </c>
      <c r="H226" s="79" cm="1">
        <f t="array" ref="H226">_xlfn.IFS(C226="",0,B226="SINAPI-SP",VLOOKUP(C226,'BASE SINAPI'!A222:D9221,4,FALSE),B226="CDHU/CPOS",VLOOKUP(C226,'CDHU-CPOS'!$A$1:$F$4107,6,FALSE))</f>
        <v>32.93</v>
      </c>
      <c r="I226" s="79">
        <f t="shared" si="12"/>
        <v>40.159999999999997</v>
      </c>
      <c r="J226" s="79">
        <f t="shared" si="13"/>
        <v>20080</v>
      </c>
    </row>
    <row r="227" spans="1:12" ht="12.75" x14ac:dyDescent="0.25">
      <c r="A227" s="76">
        <v>221</v>
      </c>
      <c r="B227" s="76" t="s">
        <v>3478</v>
      </c>
      <c r="C227" s="76" t="s">
        <v>7639</v>
      </c>
      <c r="D227" s="77" t="str">
        <f>_xlfn.IFS(C227="","",B227="SINAPI-SP",VLOOKUP(C227,'BASE SINAPI'!$A$1:$D$7191,2,FALSE),B227="CDHU/CPOS",VLOOKUP(C227,'CDHU-CPOS'!$A$1:$F$4107,2,FALSE),B227="FDE",VLOOKUP(C227,#REF!,2,FALSE))</f>
        <v>Perfil em alumínio natural</v>
      </c>
      <c r="E227" s="76" t="str">
        <f>_xlfn.IFS(C227="","",B227="SINAPI-SP",VLOOKUP(C227,'BASE SINAPI'!$A$1:$D$7191,3,FALSE),B227="CDHU/CPOS",VLOOKUP(C227,'CDHU-CPOS'!$A$1:$F$4107,3,FALSE))</f>
        <v>KG</v>
      </c>
      <c r="F227" s="78">
        <v>1</v>
      </c>
      <c r="G227" s="78">
        <v>50</v>
      </c>
      <c r="H227" s="79" cm="1">
        <f t="array" ref="H227">_xlfn.IFS(C227="",0,B227="SINAPI-SP",VLOOKUP(C227,'BASE SINAPI'!A223:D9222,4,FALSE),B227="CDHU/CPOS",VLOOKUP(C227,'CDHU-CPOS'!$A$1:$F$4107,6,FALSE))</f>
        <v>111.32</v>
      </c>
      <c r="I227" s="79">
        <f t="shared" ref="I227:I229" si="14">ROUND((H227*(1+$J$2)),2)</f>
        <v>135.78</v>
      </c>
      <c r="J227" s="79">
        <f t="shared" ref="J227:J229" si="15">ROUND((G227*I227),2)</f>
        <v>6789</v>
      </c>
    </row>
    <row r="228" spans="1:12" ht="12.75" x14ac:dyDescent="0.25">
      <c r="A228" s="76">
        <v>222</v>
      </c>
      <c r="B228" s="76" t="s">
        <v>3478</v>
      </c>
      <c r="C228" s="76" t="s">
        <v>7642</v>
      </c>
      <c r="D228" s="77" t="str">
        <f>_xlfn.IFS(C228="","",B228="SINAPI-SP",VLOOKUP(C228,'BASE SINAPI'!$A$1:$D$7191,2,FALSE),B228="CDHU/CPOS",VLOOKUP(C228,'CDHU-CPOS'!$A$1:$F$4107,2,FALSE),B228="FDE",VLOOKUP(C228,#REF!,2,FALSE))</f>
        <v>Cantoneira e perfis em ferro</v>
      </c>
      <c r="E228" s="76" t="str">
        <f>_xlfn.IFS(C228="","",B228="SINAPI-SP",VLOOKUP(C228,'BASE SINAPI'!$A$1:$D$7191,3,FALSE),B228="CDHU/CPOS",VLOOKUP(C228,'CDHU-CPOS'!$A$1:$F$4107,3,FALSE))</f>
        <v>KG</v>
      </c>
      <c r="F228" s="78">
        <v>1</v>
      </c>
      <c r="G228" s="78">
        <v>300</v>
      </c>
      <c r="H228" s="79" cm="1">
        <f t="array" ref="H228">_xlfn.IFS(C228="",0,B228="SINAPI-SP",VLOOKUP(C228,'BASE SINAPI'!A224:D9223,4,FALSE),B228="CDHU/CPOS",VLOOKUP(C228,'CDHU-CPOS'!$A$1:$F$4107,6,FALSE))</f>
        <v>26.17</v>
      </c>
      <c r="I228" s="79">
        <f t="shared" si="14"/>
        <v>31.92</v>
      </c>
      <c r="J228" s="79">
        <f t="shared" si="15"/>
        <v>9576</v>
      </c>
    </row>
    <row r="229" spans="1:12" ht="12.75" x14ac:dyDescent="0.25">
      <c r="A229" s="76">
        <v>223</v>
      </c>
      <c r="B229" s="76" t="s">
        <v>3478</v>
      </c>
      <c r="C229" s="76" t="s">
        <v>7770</v>
      </c>
      <c r="D229" s="77" t="str">
        <f>_xlfn.IFS(C229="","",B229="SINAPI-SP",VLOOKUP(C229,'BASE SINAPI'!$A$1:$D$7191,2,FALSE),B229="CDHU/CPOS",VLOOKUP(C229,'CDHU-CPOS'!$A$1:$F$4107,2,FALSE),B229="FDE",VLOOKUP(C229,#REF!,2,FALSE))</f>
        <v>Tela galvanizada fio 24 BWG, malha hexagonal de 1/2´, para armadura de argamassa</v>
      </c>
      <c r="E229" s="76" t="str">
        <f>_xlfn.IFS(C229="","",B229="SINAPI-SP",VLOOKUP(C229,'BASE SINAPI'!$A$1:$D$7191,3,FALSE),B229="CDHU/CPOS",VLOOKUP(C229,'CDHU-CPOS'!$A$1:$F$4107,3,FALSE))</f>
        <v>M2</v>
      </c>
      <c r="F229" s="78">
        <v>1</v>
      </c>
      <c r="G229" s="78">
        <v>100</v>
      </c>
      <c r="H229" s="79" cm="1">
        <f t="array" ref="H229">_xlfn.IFS(C229="",0,B229="SINAPI-SP",VLOOKUP(C229,'BASE SINAPI'!A225:D9224,4,FALSE),B229="CDHU/CPOS",VLOOKUP(C229,'CDHU-CPOS'!$A$1:$F$4107,6,FALSE))</f>
        <v>18.13</v>
      </c>
      <c r="I229" s="79">
        <f t="shared" si="14"/>
        <v>22.11</v>
      </c>
      <c r="J229" s="79">
        <f t="shared" si="15"/>
        <v>2211</v>
      </c>
    </row>
    <row r="230" spans="1:12" ht="12.75" x14ac:dyDescent="0.25">
      <c r="A230" s="76">
        <v>224</v>
      </c>
      <c r="B230" s="76" t="s">
        <v>3478</v>
      </c>
      <c r="C230" s="76" t="s">
        <v>7772</v>
      </c>
      <c r="D230" s="77" t="str">
        <f>_xlfn.IFS(C230="","",B230="SINAPI-SP",VLOOKUP(C230,'BASE SINAPI'!$A$1:$D$7191,2,FALSE),B230="CDHU/CPOS",VLOOKUP(C230,'CDHU-CPOS'!$A$1:$F$4107,2,FALSE),B230="FDE",VLOOKUP(C230,#REF!,2,FALSE))</f>
        <v>Estucamento e lixamento de concreto</v>
      </c>
      <c r="E230" s="76" t="str">
        <f>_xlfn.IFS(C230="","",B230="SINAPI-SP",VLOOKUP(C230,'BASE SINAPI'!$A$1:$D$7191,3,FALSE),B230="CDHU/CPOS",VLOOKUP(C230,'CDHU-CPOS'!$A$1:$F$4107,3,FALSE))</f>
        <v>M2</v>
      </c>
      <c r="F230" s="78">
        <v>1</v>
      </c>
      <c r="G230" s="78">
        <v>500</v>
      </c>
      <c r="H230" s="79" cm="1">
        <f t="array" ref="H230">_xlfn.IFS(C230="",0,B230="SINAPI-SP",VLOOKUP(C230,'BASE SINAPI'!A226:D9225,4,FALSE),B230="CDHU/CPOS",VLOOKUP(C230,'CDHU-CPOS'!$A$1:$F$4107,6,FALSE))</f>
        <v>41.49</v>
      </c>
      <c r="I230" s="79">
        <f t="shared" ref="I230" si="16">ROUND((H230*(1+$J$2)),2)</f>
        <v>50.61</v>
      </c>
      <c r="J230" s="79">
        <f t="shared" ref="J230" si="17">ROUND((G230*I230),2)</f>
        <v>25305</v>
      </c>
    </row>
    <row r="231" spans="1:12" s="52" customFormat="1" ht="18" customHeight="1" x14ac:dyDescent="0.25">
      <c r="A231" s="105" t="s">
        <v>11637</v>
      </c>
      <c r="B231" s="105"/>
      <c r="C231" s="105"/>
      <c r="D231" s="105"/>
      <c r="E231" s="105"/>
      <c r="F231" s="105"/>
      <c r="G231" s="105"/>
      <c r="H231" s="105"/>
      <c r="I231" s="105"/>
      <c r="J231" s="75">
        <f>SUM(J232:J251)</f>
        <v>1094018.8500000001</v>
      </c>
    </row>
    <row r="232" spans="1:12" ht="12.75" x14ac:dyDescent="0.25">
      <c r="A232" s="76">
        <v>225</v>
      </c>
      <c r="B232" s="76" t="s">
        <v>3478</v>
      </c>
      <c r="C232" s="76" t="s">
        <v>10372</v>
      </c>
      <c r="D232" s="77" t="str">
        <f>_xlfn.IFS(C232="","",B232="SINAPI-SP",VLOOKUP(C232,'BASE SINAPI'!$A$1:$D$7191,2,FALSE),B232="CDHU/CPOS",VLOOKUP(C232,'CDHU-CPOS'!$A$1:$F$4107,2,FALSE),B232="FDE",VLOOKUP(C232,#REF!,2,FALSE))</f>
        <v>Remoção de pintura em superfícies de madeira e/ou metálicas com lixamento</v>
      </c>
      <c r="E232" s="76" t="str">
        <f>_xlfn.IFS(C232="","",B232="SINAPI-SP",VLOOKUP(C232,'BASE SINAPI'!$A$1:$D$7191,3,FALSE),B232="CDHU/CPOS",VLOOKUP(C232,'CDHU-CPOS'!$A$1:$F$4107,3,FALSE))</f>
        <v>M2</v>
      </c>
      <c r="F232" s="78">
        <v>1</v>
      </c>
      <c r="G232" s="78">
        <v>1000</v>
      </c>
      <c r="H232" s="79" cm="1">
        <f t="array" ref="H232">_xlfn.IFS(C232="",0,B232="SINAPI-SP",VLOOKUP(C232,'BASE SINAPI'!A211:D9210,4,FALSE),B232="CDHU/CPOS",VLOOKUP(C232,'CDHU-CPOS'!$A$1:$F$4107,6,FALSE))</f>
        <v>9.73</v>
      </c>
      <c r="I232" s="79">
        <f t="shared" si="7"/>
        <v>11.87</v>
      </c>
      <c r="J232" s="79">
        <f t="shared" si="8"/>
        <v>11870</v>
      </c>
      <c r="L232" s="2" t="s">
        <v>3479</v>
      </c>
    </row>
    <row r="233" spans="1:12" ht="12.75" x14ac:dyDescent="0.25">
      <c r="A233" s="76">
        <v>226</v>
      </c>
      <c r="B233" s="76" t="s">
        <v>3478</v>
      </c>
      <c r="C233" s="76" t="s">
        <v>10374</v>
      </c>
      <c r="D233" s="77" t="str">
        <f>_xlfn.IFS(C233="","",B233="SINAPI-SP",VLOOKUP(C233,'BASE SINAPI'!$A$1:$D$7191,2,FALSE),B233="CDHU/CPOS",VLOOKUP(C233,'CDHU-CPOS'!$A$1:$F$4107,2,FALSE),B233="FDE",VLOOKUP(C233,#REF!,2,FALSE))</f>
        <v>Remoção de pintura em massa com lixamento</v>
      </c>
      <c r="E233" s="76" t="str">
        <f>_xlfn.IFS(C233="","",B233="SINAPI-SP",VLOOKUP(C233,'BASE SINAPI'!$A$1:$D$7191,3,FALSE),B233="CDHU/CPOS",VLOOKUP(C233,'CDHU-CPOS'!$A$1:$F$4107,3,FALSE))</f>
        <v>M2</v>
      </c>
      <c r="F233" s="78">
        <v>1</v>
      </c>
      <c r="G233" s="78">
        <v>1500</v>
      </c>
      <c r="H233" s="79" cm="1">
        <f t="array" ref="H233">_xlfn.IFS(C233="",0,B233="SINAPI-SP",VLOOKUP(C233,'BASE SINAPI'!A212:D9211,4,FALSE),B233="CDHU/CPOS",VLOOKUP(C233,'CDHU-CPOS'!$A$1:$F$4107,6,FALSE))</f>
        <v>6.61</v>
      </c>
      <c r="I233" s="79">
        <f t="shared" si="7"/>
        <v>8.06</v>
      </c>
      <c r="J233" s="79">
        <f t="shared" si="8"/>
        <v>12090</v>
      </c>
    </row>
    <row r="234" spans="1:12" ht="12.75" x14ac:dyDescent="0.25">
      <c r="A234" s="76">
        <v>227</v>
      </c>
      <c r="B234" s="76" t="s">
        <v>3478</v>
      </c>
      <c r="C234" s="76" t="s">
        <v>7773</v>
      </c>
      <c r="D234" s="77" t="str">
        <f>_xlfn.IFS(C234="","",B234="SINAPI-SP",VLOOKUP(C234,'BASE SINAPI'!$A$1:$D$7191,2,FALSE),B234="CDHU/CPOS",VLOOKUP(C234,'CDHU-CPOS'!$A$1:$F$4107,2,FALSE),B234="FDE",VLOOKUP(C234,#REF!,2,FALSE))</f>
        <v>Imunizante para madeira</v>
      </c>
      <c r="E234" s="76" t="str">
        <f>_xlfn.IFS(C234="","",B234="SINAPI-SP",VLOOKUP(C234,'BASE SINAPI'!$A$1:$D$7191,3,FALSE),B234="CDHU/CPOS",VLOOKUP(C234,'CDHU-CPOS'!$A$1:$F$4107,3,FALSE))</f>
        <v>M2</v>
      </c>
      <c r="F234" s="78">
        <v>1</v>
      </c>
      <c r="G234" s="78">
        <v>200</v>
      </c>
      <c r="H234" s="79" cm="1">
        <f t="array" ref="H234">_xlfn.IFS(C234="",0,B234="SINAPI-SP",VLOOKUP(C234,'BASE SINAPI'!A213:D9212,4,FALSE),B234="CDHU/CPOS",VLOOKUP(C234,'CDHU-CPOS'!$A$1:$F$4107,6,FALSE))</f>
        <v>16.37</v>
      </c>
      <c r="I234" s="79">
        <f t="shared" si="7"/>
        <v>19.97</v>
      </c>
      <c r="J234" s="79">
        <f t="shared" si="8"/>
        <v>3994</v>
      </c>
      <c r="L234" s="2" t="s">
        <v>3478</v>
      </c>
    </row>
    <row r="235" spans="1:12" ht="12.75" x14ac:dyDescent="0.25">
      <c r="A235" s="76">
        <v>228</v>
      </c>
      <c r="B235" s="76" t="s">
        <v>3478</v>
      </c>
      <c r="C235" s="76" t="s">
        <v>7774</v>
      </c>
      <c r="D235" s="77" t="str">
        <f>_xlfn.IFS(C235="","",B235="SINAPI-SP",VLOOKUP(C235,'BASE SINAPI'!$A$1:$D$7191,2,FALSE),B235="CDHU/CPOS",VLOOKUP(C235,'CDHU-CPOS'!$A$1:$F$4107,2,FALSE),B235="FDE",VLOOKUP(C235,#REF!,2,FALSE))</f>
        <v>Reparo de trincas rasas até 5 mm de largura, na massa</v>
      </c>
      <c r="E235" s="76" t="str">
        <f>_xlfn.IFS(C235="","",B235="SINAPI-SP",VLOOKUP(C235,'BASE SINAPI'!$A$1:$D$7191,3,FALSE),B235="CDHU/CPOS",VLOOKUP(C235,'CDHU-CPOS'!$A$1:$F$4107,3,FALSE))</f>
        <v>M</v>
      </c>
      <c r="F235" s="78">
        <v>1</v>
      </c>
      <c r="G235" s="78">
        <v>150</v>
      </c>
      <c r="H235" s="79" cm="1">
        <f t="array" ref="H235">_xlfn.IFS(C235="",0,B235="SINAPI-SP",VLOOKUP(C235,'BASE SINAPI'!A214:D9213,4,FALSE),B235="CDHU/CPOS",VLOOKUP(C235,'CDHU-CPOS'!$A$1:$F$4107,6,FALSE))</f>
        <v>53.04</v>
      </c>
      <c r="I235" s="79">
        <f t="shared" si="7"/>
        <v>64.69</v>
      </c>
      <c r="J235" s="79">
        <f t="shared" si="8"/>
        <v>9703.5</v>
      </c>
    </row>
    <row r="236" spans="1:12" ht="12.75" x14ac:dyDescent="0.25">
      <c r="A236" s="76">
        <v>229</v>
      </c>
      <c r="B236" s="76" t="s">
        <v>3478</v>
      </c>
      <c r="C236" s="76" t="s">
        <v>7775</v>
      </c>
      <c r="D236" s="77" t="str">
        <f>_xlfn.IFS(C236="","",B236="SINAPI-SP",VLOOKUP(C236,'BASE SINAPI'!$A$1:$D$7191,2,FALSE),B236="CDHU/CPOS",VLOOKUP(C236,'CDHU-CPOS'!$A$1:$F$4107,2,FALSE),B236="FDE",VLOOKUP(C236,#REF!,2,FALSE))</f>
        <v>Preparo de base para superfície metálica com fundo antioxidante</v>
      </c>
      <c r="E236" s="76" t="str">
        <f>_xlfn.IFS(C236="","",B236="SINAPI-SP",VLOOKUP(C236,'BASE SINAPI'!$A$1:$D$7191,3,FALSE),B236="CDHU/CPOS",VLOOKUP(C236,'CDHU-CPOS'!$A$1:$F$4107,3,FALSE))</f>
        <v>M2</v>
      </c>
      <c r="F236" s="78">
        <v>1</v>
      </c>
      <c r="G236" s="78">
        <v>200</v>
      </c>
      <c r="H236" s="79" cm="1">
        <f t="array" ref="H236">_xlfn.IFS(C236="",0,B236="SINAPI-SP",VLOOKUP(C236,'BASE SINAPI'!A215:D9214,4,FALSE),B236="CDHU/CPOS",VLOOKUP(C236,'CDHU-CPOS'!$A$1:$F$4107,6,FALSE))</f>
        <v>18</v>
      </c>
      <c r="I236" s="79">
        <f t="shared" si="7"/>
        <v>21.95</v>
      </c>
      <c r="J236" s="79">
        <f t="shared" si="8"/>
        <v>4390</v>
      </c>
    </row>
    <row r="237" spans="1:12" ht="12.75" x14ac:dyDescent="0.25">
      <c r="A237" s="76">
        <v>230</v>
      </c>
      <c r="B237" s="76" t="s">
        <v>3478</v>
      </c>
      <c r="C237" s="76" t="s">
        <v>7776</v>
      </c>
      <c r="D237" s="77" t="str">
        <f>_xlfn.IFS(C237="","",B237="SINAPI-SP",VLOOKUP(C237,'BASE SINAPI'!$A$1:$D$7191,2,FALSE),B237="CDHU/CPOS",VLOOKUP(C237,'CDHU-CPOS'!$A$1:$F$4107,2,FALSE),B237="FDE",VLOOKUP(C237,#REF!,2,FALSE))</f>
        <v>Massa corrida a base de PVA</v>
      </c>
      <c r="E237" s="76" t="str">
        <f>_xlfn.IFS(C237="","",B237="SINAPI-SP",VLOOKUP(C237,'BASE SINAPI'!$A$1:$D$7191,3,FALSE),B237="CDHU/CPOS",VLOOKUP(C237,'CDHU-CPOS'!$A$1:$F$4107,3,FALSE))</f>
        <v>M2</v>
      </c>
      <c r="F237" s="78">
        <v>1</v>
      </c>
      <c r="G237" s="78">
        <v>2000</v>
      </c>
      <c r="H237" s="79" cm="1">
        <f t="array" ref="H237">_xlfn.IFS(C237="",0,B237="SINAPI-SP",VLOOKUP(C237,'BASE SINAPI'!A216:D9215,4,FALSE),B237="CDHU/CPOS",VLOOKUP(C237,'CDHU-CPOS'!$A$1:$F$4107,6,FALSE))</f>
        <v>15.57</v>
      </c>
      <c r="I237" s="79">
        <f t="shared" si="7"/>
        <v>18.989999999999998</v>
      </c>
      <c r="J237" s="79">
        <f t="shared" si="8"/>
        <v>37980</v>
      </c>
    </row>
    <row r="238" spans="1:12" ht="12.75" x14ac:dyDescent="0.25">
      <c r="A238" s="76">
        <v>231</v>
      </c>
      <c r="B238" s="76" t="s">
        <v>3478</v>
      </c>
      <c r="C238" s="76" t="s">
        <v>7777</v>
      </c>
      <c r="D238" s="77" t="str">
        <f>_xlfn.IFS(C238="","",B238="SINAPI-SP",VLOOKUP(C238,'BASE SINAPI'!$A$1:$D$7191,2,FALSE),B238="CDHU/CPOS",VLOOKUP(C238,'CDHU-CPOS'!$A$1:$F$4107,2,FALSE),B238="FDE",VLOOKUP(C238,#REF!,2,FALSE))</f>
        <v>Massa corrida à base de resina acrílica</v>
      </c>
      <c r="E238" s="76" t="str">
        <f>_xlfn.IFS(C238="","",B238="SINAPI-SP",VLOOKUP(C238,'BASE SINAPI'!$A$1:$D$7191,3,FALSE),B238="CDHU/CPOS",VLOOKUP(C238,'CDHU-CPOS'!$A$1:$F$4107,3,FALSE))</f>
        <v>M2</v>
      </c>
      <c r="F238" s="78">
        <v>1</v>
      </c>
      <c r="G238" s="78">
        <v>200</v>
      </c>
      <c r="H238" s="79" cm="1">
        <f t="array" ref="H238">_xlfn.IFS(C238="",0,B238="SINAPI-SP",VLOOKUP(C238,'BASE SINAPI'!A217:D9216,4,FALSE),B238="CDHU/CPOS",VLOOKUP(C238,'CDHU-CPOS'!$A$1:$F$4107,6,FALSE))</f>
        <v>18</v>
      </c>
      <c r="I238" s="79">
        <f t="shared" si="7"/>
        <v>21.95</v>
      </c>
      <c r="J238" s="79">
        <f t="shared" si="8"/>
        <v>4390</v>
      </c>
    </row>
    <row r="239" spans="1:12" ht="12.75" x14ac:dyDescent="0.25">
      <c r="A239" s="76">
        <v>232</v>
      </c>
      <c r="B239" s="76" t="s">
        <v>3478</v>
      </c>
      <c r="C239" s="76" t="s">
        <v>7778</v>
      </c>
      <c r="D239" s="77" t="str">
        <f>_xlfn.IFS(C239="","",B239="SINAPI-SP",VLOOKUP(C239,'BASE SINAPI'!$A$1:$D$7191,2,FALSE),B239="CDHU/CPOS",VLOOKUP(C239,'CDHU-CPOS'!$A$1:$F$4107,2,FALSE),B239="FDE",VLOOKUP(C239,#REF!,2,FALSE))</f>
        <v>Tinta látex em elemento vazado</v>
      </c>
      <c r="E239" s="76" t="str">
        <f>_xlfn.IFS(C239="","",B239="SINAPI-SP",VLOOKUP(C239,'BASE SINAPI'!$A$1:$D$7191,3,FALSE),B239="CDHU/CPOS",VLOOKUP(C239,'CDHU-CPOS'!$A$1:$F$4107,3,FALSE))</f>
        <v>M2</v>
      </c>
      <c r="F239" s="78">
        <v>1</v>
      </c>
      <c r="G239" s="78">
        <v>100</v>
      </c>
      <c r="H239" s="79" cm="1">
        <f t="array" ref="H239">_xlfn.IFS(C239="",0,B239="SINAPI-SP",VLOOKUP(C239,'BASE SINAPI'!A218:D9217,4,FALSE),B239="CDHU/CPOS",VLOOKUP(C239,'CDHU-CPOS'!$A$1:$F$4107,6,FALSE))</f>
        <v>34.1</v>
      </c>
      <c r="I239" s="79">
        <f t="shared" si="7"/>
        <v>41.59</v>
      </c>
      <c r="J239" s="79">
        <f t="shared" si="8"/>
        <v>4159</v>
      </c>
      <c r="L239" s="2" t="s">
        <v>3480</v>
      </c>
    </row>
    <row r="240" spans="1:12" ht="12.75" x14ac:dyDescent="0.25">
      <c r="A240" s="76">
        <v>233</v>
      </c>
      <c r="B240" s="76" t="s">
        <v>3478</v>
      </c>
      <c r="C240" s="76" t="s">
        <v>7779</v>
      </c>
      <c r="D240" s="77" t="str">
        <f>_xlfn.IFS(C240="","",B240="SINAPI-SP",VLOOKUP(C240,'BASE SINAPI'!$A$1:$D$7191,2,FALSE),B240="CDHU/CPOS",VLOOKUP(C240,'CDHU-CPOS'!$A$1:$F$4107,2,FALSE),B240="FDE",VLOOKUP(C240,#REF!,2,FALSE))</f>
        <v>Pintura especial em esmalte para lousa cor verde</v>
      </c>
      <c r="E240" s="76" t="str">
        <f>_xlfn.IFS(C240="","",B240="SINAPI-SP",VLOOKUP(C240,'BASE SINAPI'!$A$1:$D$7191,3,FALSE),B240="CDHU/CPOS",VLOOKUP(C240,'CDHU-CPOS'!$A$1:$F$4107,3,FALSE))</f>
        <v>M2</v>
      </c>
      <c r="F240" s="78">
        <v>1</v>
      </c>
      <c r="G240" s="78">
        <v>500</v>
      </c>
      <c r="H240" s="79" cm="1">
        <f t="array" ref="H240">_xlfn.IFS(C240="",0,B240="SINAPI-SP",VLOOKUP(C240,'BASE SINAPI'!A219:D9218,4,FALSE),B240="CDHU/CPOS",VLOOKUP(C240,'CDHU-CPOS'!$A$1:$F$4107,6,FALSE))</f>
        <v>32.590000000000003</v>
      </c>
      <c r="I240" s="79">
        <f t="shared" si="7"/>
        <v>39.75</v>
      </c>
      <c r="J240" s="79">
        <f t="shared" si="8"/>
        <v>19875</v>
      </c>
      <c r="L240" s="2" t="s">
        <v>3481</v>
      </c>
    </row>
    <row r="241" spans="1:12" ht="12.75" x14ac:dyDescent="0.25">
      <c r="A241" s="76">
        <v>234</v>
      </c>
      <c r="B241" s="76" t="s">
        <v>3478</v>
      </c>
      <c r="C241" s="76" t="s">
        <v>7780</v>
      </c>
      <c r="D241" s="77" t="str">
        <f>_xlfn.IFS(C241="","",B241="SINAPI-SP",VLOOKUP(C241,'BASE SINAPI'!$A$1:$D$7191,2,FALSE),B241="CDHU/CPOS",VLOOKUP(C241,'CDHU-CPOS'!$A$1:$F$4107,2,FALSE),B241="FDE",VLOOKUP(C241,#REF!,2,FALSE))</f>
        <v>Resina acrílica plastificante</v>
      </c>
      <c r="E241" s="76" t="str">
        <f>_xlfn.IFS(C241="","",B241="SINAPI-SP",VLOOKUP(C241,'BASE SINAPI'!$A$1:$D$7191,3,FALSE),B241="CDHU/CPOS",VLOOKUP(C241,'CDHU-CPOS'!$A$1:$F$4107,3,FALSE))</f>
        <v>M2</v>
      </c>
      <c r="F241" s="78">
        <v>1</v>
      </c>
      <c r="G241" s="78">
        <v>100</v>
      </c>
      <c r="H241" s="79" cm="1">
        <f t="array" ref="H241">_xlfn.IFS(C241="",0,B241="SINAPI-SP",VLOOKUP(C241,'BASE SINAPI'!A220:D9219,4,FALSE),B241="CDHU/CPOS",VLOOKUP(C241,'CDHU-CPOS'!$A$1:$F$4107,6,FALSE))</f>
        <v>31.59</v>
      </c>
      <c r="I241" s="79">
        <f t="shared" si="7"/>
        <v>38.53</v>
      </c>
      <c r="J241" s="79">
        <f t="shared" si="8"/>
        <v>3853</v>
      </c>
    </row>
    <row r="242" spans="1:12" ht="12.75" x14ac:dyDescent="0.25">
      <c r="A242" s="76">
        <v>235</v>
      </c>
      <c r="B242" s="76" t="s">
        <v>3478</v>
      </c>
      <c r="C242" s="76" t="s">
        <v>7787</v>
      </c>
      <c r="D242" s="77" t="str">
        <f>_xlfn.IFS(C242="","",B242="SINAPI-SP",VLOOKUP(C242,'BASE SINAPI'!$A$1:$D$7191,2,FALSE),B242="CDHU/CPOS",VLOOKUP(C242,'CDHU-CPOS'!$A$1:$F$4107,2,FALSE),B242="FDE",VLOOKUP(C242,#REF!,2,FALSE))</f>
        <v>Verniz em superfície de madeira</v>
      </c>
      <c r="E242" s="76" t="str">
        <f>_xlfn.IFS(C242="","",B242="SINAPI-SP",VLOOKUP(C242,'BASE SINAPI'!$A$1:$D$7191,3,FALSE),B242="CDHU/CPOS",VLOOKUP(C242,'CDHU-CPOS'!$A$1:$F$4107,3,FALSE))</f>
        <v>M2</v>
      </c>
      <c r="F242" s="78">
        <v>1</v>
      </c>
      <c r="G242" s="78">
        <v>350</v>
      </c>
      <c r="H242" s="79" cm="1">
        <f t="array" ref="H242">_xlfn.IFS(C242="",0,B242="SINAPI-SP",VLOOKUP(C242,'BASE SINAPI'!A221:D9220,4,FALSE),B242="CDHU/CPOS",VLOOKUP(C242,'CDHU-CPOS'!$A$1:$F$4107,6,FALSE))</f>
        <v>29.79</v>
      </c>
      <c r="I242" s="79">
        <f t="shared" si="7"/>
        <v>36.33</v>
      </c>
      <c r="J242" s="79">
        <f t="shared" si="8"/>
        <v>12715.5</v>
      </c>
    </row>
    <row r="243" spans="1:12" ht="12.75" x14ac:dyDescent="0.25">
      <c r="A243" s="76">
        <v>236</v>
      </c>
      <c r="B243" s="76" t="s">
        <v>3478</v>
      </c>
      <c r="C243" s="76" t="s">
        <v>7789</v>
      </c>
      <c r="D243" s="77" t="str">
        <f>_xlfn.IFS(C243="","",B243="SINAPI-SP",VLOOKUP(C243,'BASE SINAPI'!$A$1:$D$7191,2,FALSE),B243="CDHU/CPOS",VLOOKUP(C243,'CDHU-CPOS'!$A$1:$F$4107,2,FALSE),B243="FDE",VLOOKUP(C243,#REF!,2,FALSE))</f>
        <v>Acrílico para quadras e pisos cimentados</v>
      </c>
      <c r="E243" s="76" t="str">
        <f>_xlfn.IFS(C243="","",B243="SINAPI-SP",VLOOKUP(C243,'BASE SINAPI'!$A$1:$D$7191,3,FALSE),B243="CDHU/CPOS",VLOOKUP(C243,'CDHU-CPOS'!$A$1:$F$4107,3,FALSE))</f>
        <v>M2</v>
      </c>
      <c r="F243" s="78">
        <v>1</v>
      </c>
      <c r="G243" s="78">
        <v>6000</v>
      </c>
      <c r="H243" s="79" cm="1">
        <f t="array" ref="H243">_xlfn.IFS(C243="",0,B243="SINAPI-SP",VLOOKUP(C243,'BASE SINAPI'!A222:D9221,4,FALSE),B243="CDHU/CPOS",VLOOKUP(C243,'CDHU-CPOS'!$A$1:$F$4107,6,FALSE))</f>
        <v>27.07</v>
      </c>
      <c r="I243" s="79">
        <f t="shared" si="7"/>
        <v>33.020000000000003</v>
      </c>
      <c r="J243" s="79">
        <f t="shared" si="8"/>
        <v>198120</v>
      </c>
    </row>
    <row r="244" spans="1:12" ht="12.75" x14ac:dyDescent="0.25">
      <c r="A244" s="76">
        <v>237</v>
      </c>
      <c r="B244" s="76" t="s">
        <v>3478</v>
      </c>
      <c r="C244" s="76" t="s">
        <v>7795</v>
      </c>
      <c r="D244" s="77" t="str">
        <f>_xlfn.IFS(C244="","",B244="SINAPI-SP",VLOOKUP(C244,'BASE SINAPI'!$A$1:$D$7191,2,FALSE),B244="CDHU/CPOS",VLOOKUP(C244,'CDHU-CPOS'!$A$1:$F$4107,2,FALSE),B244="FDE",VLOOKUP(C244,#REF!,2,FALSE))</f>
        <v>Tinta acrílica para faixas demarcatórias</v>
      </c>
      <c r="E244" s="76" t="str">
        <f>_xlfn.IFS(C244="","",B244="SINAPI-SP",VLOOKUP(C244,'BASE SINAPI'!$A$1:$D$7191,3,FALSE),B244="CDHU/CPOS",VLOOKUP(C244,'CDHU-CPOS'!$A$1:$F$4107,3,FALSE))</f>
        <v>M</v>
      </c>
      <c r="F244" s="78">
        <v>1</v>
      </c>
      <c r="G244" s="78">
        <v>750</v>
      </c>
      <c r="H244" s="79" cm="1">
        <f t="array" ref="H244">_xlfn.IFS(C244="",0,B244="SINAPI-SP",VLOOKUP(C244,'BASE SINAPI'!A224:D9223,4,FALSE),B244="CDHU/CPOS",VLOOKUP(C244,'CDHU-CPOS'!$A$1:$F$4107,6,FALSE))</f>
        <v>4.42</v>
      </c>
      <c r="I244" s="79">
        <f t="shared" si="7"/>
        <v>5.39</v>
      </c>
      <c r="J244" s="79">
        <f t="shared" si="8"/>
        <v>4042.5</v>
      </c>
    </row>
    <row r="245" spans="1:12" ht="12.75" x14ac:dyDescent="0.25">
      <c r="A245" s="76">
        <v>238</v>
      </c>
      <c r="B245" s="76" t="s">
        <v>3478</v>
      </c>
      <c r="C245" s="76" t="s">
        <v>7796</v>
      </c>
      <c r="D245" s="77" t="str">
        <f>_xlfn.IFS(C245="","",B245="SINAPI-SP",VLOOKUP(C245,'BASE SINAPI'!$A$1:$D$7191,2,FALSE),B245="CDHU/CPOS",VLOOKUP(C245,'CDHU-CPOS'!$A$1:$F$4107,2,FALSE),B245="FDE",VLOOKUP(C245,#REF!,2,FALSE))</f>
        <v>Tinta látex antimofo em massa, inclusive preparo</v>
      </c>
      <c r="E245" s="76" t="str">
        <f>_xlfn.IFS(C245="","",B245="SINAPI-SP",VLOOKUP(C245,'BASE SINAPI'!$A$1:$D$7191,3,FALSE),B245="CDHU/CPOS",VLOOKUP(C245,'CDHU-CPOS'!$A$1:$F$4107,3,FALSE))</f>
        <v>M2</v>
      </c>
      <c r="F245" s="78">
        <v>1</v>
      </c>
      <c r="G245" s="78">
        <v>7500</v>
      </c>
      <c r="H245" s="79" cm="1">
        <f t="array" ref="H245">_xlfn.IFS(C245="",0,B245="SINAPI-SP",VLOOKUP(C245,'BASE SINAPI'!A225:D9224,4,FALSE),B245="CDHU/CPOS",VLOOKUP(C245,'CDHU-CPOS'!$A$1:$F$4107,6,FALSE))</f>
        <v>30.41</v>
      </c>
      <c r="I245" s="79">
        <f t="shared" si="7"/>
        <v>37.090000000000003</v>
      </c>
      <c r="J245" s="79">
        <f t="shared" si="8"/>
        <v>278175</v>
      </c>
    </row>
    <row r="246" spans="1:12" ht="12.75" x14ac:dyDescent="0.25">
      <c r="A246" s="76">
        <v>239</v>
      </c>
      <c r="B246" s="76" t="s">
        <v>3478</v>
      </c>
      <c r="C246" s="76" t="s">
        <v>7798</v>
      </c>
      <c r="D246" s="77" t="str">
        <f>_xlfn.IFS(C246="","",B246="SINAPI-SP",VLOOKUP(C246,'BASE SINAPI'!$A$1:$D$7191,2,FALSE),B246="CDHU/CPOS",VLOOKUP(C246,'CDHU-CPOS'!$A$1:$F$4107,2,FALSE),B246="FDE",VLOOKUP(C246,#REF!,2,FALSE))</f>
        <v>Tinta acrílica antimofo em massa, inclusive preparo</v>
      </c>
      <c r="E246" s="76" t="str">
        <f>_xlfn.IFS(C246="","",B246="SINAPI-SP",VLOOKUP(C246,'BASE SINAPI'!$A$1:$D$7191,3,FALSE),B246="CDHU/CPOS",VLOOKUP(C246,'CDHU-CPOS'!$A$1:$F$4107,3,FALSE))</f>
        <v>M2</v>
      </c>
      <c r="F246" s="78">
        <v>1</v>
      </c>
      <c r="G246" s="78">
        <v>8000</v>
      </c>
      <c r="H246" s="79" cm="1">
        <f t="array" ref="H246">_xlfn.IFS(C246="",0,B246="SINAPI-SP",VLOOKUP(C246,'BASE SINAPI'!A226:D9225,4,FALSE),B246="CDHU/CPOS",VLOOKUP(C246,'CDHU-CPOS'!$A$1:$F$4107,6,FALSE))</f>
        <v>34.82</v>
      </c>
      <c r="I246" s="79">
        <f t="shared" si="7"/>
        <v>42.47</v>
      </c>
      <c r="J246" s="79">
        <f t="shared" si="8"/>
        <v>339760</v>
      </c>
    </row>
    <row r="247" spans="1:12" ht="12.75" x14ac:dyDescent="0.25">
      <c r="A247" s="76">
        <v>240</v>
      </c>
      <c r="B247" s="76" t="s">
        <v>3478</v>
      </c>
      <c r="C247" s="76" t="s">
        <v>7799</v>
      </c>
      <c r="D247" s="77" t="str">
        <f>_xlfn.IFS(C247="","",B247="SINAPI-SP",VLOOKUP(C247,'BASE SINAPI'!$A$1:$D$7191,2,FALSE),B247="CDHU/CPOS",VLOOKUP(C247,'CDHU-CPOS'!$A$1:$F$4107,2,FALSE),B247="FDE",VLOOKUP(C247,#REF!,2,FALSE))</f>
        <v>Esmalte à base de água em massa, inclusive preparo</v>
      </c>
      <c r="E247" s="76" t="str">
        <f>_xlfn.IFS(C247="","",B247="SINAPI-SP",VLOOKUP(C247,'BASE SINAPI'!$A$1:$D$7191,3,FALSE),B247="CDHU/CPOS",VLOOKUP(C247,'CDHU-CPOS'!$A$1:$F$4107,3,FALSE))</f>
        <v>M2</v>
      </c>
      <c r="F247" s="78">
        <v>1</v>
      </c>
      <c r="G247" s="78">
        <v>1500</v>
      </c>
      <c r="H247" s="79" cm="1">
        <f t="array" ref="H247">_xlfn.IFS(C247="",0,B247="SINAPI-SP",VLOOKUP(C247,'BASE SINAPI'!A227:D9226,4,FALSE),B247="CDHU/CPOS",VLOOKUP(C247,'CDHU-CPOS'!$A$1:$F$4107,6,FALSE))</f>
        <v>36.340000000000003</v>
      </c>
      <c r="I247" s="79">
        <f t="shared" si="7"/>
        <v>44.32</v>
      </c>
      <c r="J247" s="79">
        <f t="shared" si="8"/>
        <v>66480</v>
      </c>
    </row>
    <row r="248" spans="1:12" ht="12.75" x14ac:dyDescent="0.25">
      <c r="A248" s="76">
        <v>241</v>
      </c>
      <c r="B248" s="76" t="s">
        <v>3478</v>
      </c>
      <c r="C248" s="76" t="s">
        <v>7803</v>
      </c>
      <c r="D248" s="77" t="str">
        <f>_xlfn.IFS(C248="","",B248="SINAPI-SP",VLOOKUP(C248,'BASE SINAPI'!$A$1:$D$7191,2,FALSE),B248="CDHU/CPOS",VLOOKUP(C248,'CDHU-CPOS'!$A$1:$F$4107,2,FALSE),B248="FDE",VLOOKUP(C248,#REF!,2,FALSE))</f>
        <v>Textura acrílica para uso interno / externo, inclusive preparo</v>
      </c>
      <c r="E248" s="76" t="str">
        <f>_xlfn.IFS(C248="","",B248="SINAPI-SP",VLOOKUP(C248,'BASE SINAPI'!$A$1:$D$7191,3,FALSE),B248="CDHU/CPOS",VLOOKUP(C248,'CDHU-CPOS'!$A$1:$F$4107,3,FALSE))</f>
        <v>M2</v>
      </c>
      <c r="F248" s="78">
        <v>1</v>
      </c>
      <c r="G248" s="78">
        <v>100</v>
      </c>
      <c r="H248" s="79" cm="1">
        <f t="array" ref="H248">_xlfn.IFS(C248="",0,B248="SINAPI-SP",VLOOKUP(C248,'BASE SINAPI'!A228:D9227,4,FALSE),B248="CDHU/CPOS",VLOOKUP(C248,'CDHU-CPOS'!$A$1:$F$4107,6,FALSE))</f>
        <v>47.76</v>
      </c>
      <c r="I248" s="79">
        <f t="shared" si="7"/>
        <v>58.25</v>
      </c>
      <c r="J248" s="79">
        <f t="shared" si="8"/>
        <v>5825</v>
      </c>
    </row>
    <row r="249" spans="1:12" ht="12.75" x14ac:dyDescent="0.25">
      <c r="A249" s="76">
        <v>242</v>
      </c>
      <c r="B249" s="76" t="s">
        <v>3478</v>
      </c>
      <c r="C249" s="76" t="s">
        <v>7806</v>
      </c>
      <c r="D249" s="77" t="str">
        <f>_xlfn.IFS(C249="","",B249="SINAPI-SP",VLOOKUP(C249,'BASE SINAPI'!$A$1:$D$7191,2,FALSE),B249="CDHU/CPOS",VLOOKUP(C249,'CDHU-CPOS'!$A$1:$F$4107,2,FALSE),B249="FDE",VLOOKUP(C249,#REF!,2,FALSE))</f>
        <v>Esmalte à base água em superfície metálica, inclusive preparo</v>
      </c>
      <c r="E249" s="76" t="str">
        <f>_xlfn.IFS(C249="","",B249="SINAPI-SP",VLOOKUP(C249,'BASE SINAPI'!$A$1:$D$7191,3,FALSE),B249="CDHU/CPOS",VLOOKUP(C249,'CDHU-CPOS'!$A$1:$F$4107,3,FALSE))</f>
        <v>M2</v>
      </c>
      <c r="F249" s="78">
        <v>1</v>
      </c>
      <c r="G249" s="78">
        <v>750</v>
      </c>
      <c r="H249" s="79" cm="1">
        <f t="array" ref="H249">_xlfn.IFS(C249="",0,B249="SINAPI-SP",VLOOKUP(C249,'BASE SINAPI'!A229:D9228,4,FALSE),B249="CDHU/CPOS",VLOOKUP(C249,'CDHU-CPOS'!$A$1:$F$4107,6,FALSE))</f>
        <v>49.22</v>
      </c>
      <c r="I249" s="79">
        <f t="shared" si="7"/>
        <v>60.03</v>
      </c>
      <c r="J249" s="79">
        <f t="shared" si="8"/>
        <v>45022.5</v>
      </c>
    </row>
    <row r="250" spans="1:12" ht="12.75" x14ac:dyDescent="0.25">
      <c r="A250" s="76">
        <v>243</v>
      </c>
      <c r="B250" s="76" t="s">
        <v>3478</v>
      </c>
      <c r="C250" s="76" t="s">
        <v>7807</v>
      </c>
      <c r="D250" s="77" t="str">
        <f>_xlfn.IFS(C250="","",B250="SINAPI-SP",VLOOKUP(C250,'BASE SINAPI'!$A$1:$D$7191,2,FALSE),B250="CDHU/CPOS",VLOOKUP(C250,'CDHU-CPOS'!$A$1:$F$4107,2,FALSE),B250="FDE",VLOOKUP(C250,#REF!,2,FALSE))</f>
        <v>Esmalte à base de água em madeira, inclusive preparo</v>
      </c>
      <c r="E250" s="76" t="str">
        <f>_xlfn.IFS(C250="","",B250="SINAPI-SP",VLOOKUP(C250,'BASE SINAPI'!$A$1:$D$7191,3,FALSE),B250="CDHU/CPOS",VLOOKUP(C250,'CDHU-CPOS'!$A$1:$F$4107,3,FALSE))</f>
        <v>M2</v>
      </c>
      <c r="F250" s="78">
        <v>1</v>
      </c>
      <c r="G250" s="78">
        <v>500</v>
      </c>
      <c r="H250" s="79" cm="1">
        <f t="array" ref="H250">_xlfn.IFS(C250="",0,B250="SINAPI-SP",VLOOKUP(C250,'BASE SINAPI'!A230:D9229,4,FALSE),B250="CDHU/CPOS",VLOOKUP(C250,'CDHU-CPOS'!$A$1:$F$4107,6,FALSE))</f>
        <v>49.62</v>
      </c>
      <c r="I250" s="79">
        <f t="shared" si="7"/>
        <v>60.52</v>
      </c>
      <c r="J250" s="79">
        <f t="shared" si="8"/>
        <v>30260</v>
      </c>
    </row>
    <row r="251" spans="1:12" ht="12.75" x14ac:dyDescent="0.25">
      <c r="A251" s="76">
        <v>244</v>
      </c>
      <c r="B251" s="76" t="s">
        <v>3478</v>
      </c>
      <c r="C251" s="76" t="s">
        <v>6816</v>
      </c>
      <c r="D251" s="77" t="str">
        <f>_xlfn.IFS(C251="","",B251="SINAPI-SP",VLOOKUP(C251,'BASE SINAPI'!$A$1:$D$7191,2,FALSE),B251="CDHU/CPOS",VLOOKUP(C251,'CDHU-CPOS'!$A$1:$F$4107,2,FALSE),B251="FDE",VLOOKUP(C251,#REF!,2,FALSE))</f>
        <v>Sinalização com pictograma em tinta acrílica</v>
      </c>
      <c r="E251" s="76" t="str">
        <f>_xlfn.IFS(C251="","",B251="SINAPI-SP",VLOOKUP(C251,'BASE SINAPI'!$A$1:$D$7191,3,FALSE),B251="CDHU/CPOS",VLOOKUP(C251,'CDHU-CPOS'!$A$1:$F$4107,3,FALSE))</f>
        <v>UN</v>
      </c>
      <c r="F251" s="78">
        <v>1</v>
      </c>
      <c r="G251" s="78">
        <v>15</v>
      </c>
      <c r="H251" s="79" cm="1">
        <f t="array" ref="H251">_xlfn.IFS(C251="",0,B251="SINAPI-SP",VLOOKUP(C251,'BASE SINAPI'!A231:D9230,4,FALSE),B251="CDHU/CPOS",VLOOKUP(C251,'CDHU-CPOS'!$A$1:$F$4107,6,FALSE))</f>
        <v>71.81</v>
      </c>
      <c r="I251" s="79">
        <f t="shared" si="7"/>
        <v>87.59</v>
      </c>
      <c r="J251" s="79">
        <f t="shared" si="8"/>
        <v>1313.85</v>
      </c>
    </row>
    <row r="252" spans="1:12" s="52" customFormat="1" ht="18" customHeight="1" x14ac:dyDescent="0.25">
      <c r="A252" s="107" t="s">
        <v>11639</v>
      </c>
      <c r="B252" s="108"/>
      <c r="C252" s="108"/>
      <c r="D252" s="108"/>
      <c r="E252" s="108"/>
      <c r="F252" s="108"/>
      <c r="G252" s="108"/>
      <c r="H252" s="108"/>
      <c r="I252" s="109"/>
      <c r="J252" s="75">
        <f>SUM(J253:J475)</f>
        <v>838685.06000000029</v>
      </c>
    </row>
    <row r="253" spans="1:12" ht="12.75" x14ac:dyDescent="0.25">
      <c r="A253" s="76">
        <v>245</v>
      </c>
      <c r="B253" s="76" t="s">
        <v>3478</v>
      </c>
      <c r="C253" s="76" t="s">
        <v>10462</v>
      </c>
      <c r="D253" s="77" t="str">
        <f>_xlfn.IFS(C253="","",B253="SINAPI-SP",VLOOKUP(C253,'BASE SINAPI'!$A$1:$D$7191,2,FALSE),B253="CDHU/CPOS",VLOOKUP(C253,'CDHU-CPOS'!$A$1:$F$4107,2,FALSE),B253="FDE",VLOOKUP(C253,#REF!,2,FALSE))</f>
        <v>Remoção de caixa de entrada de energia padrão residencial completa</v>
      </c>
      <c r="E253" s="76" t="str">
        <f>_xlfn.IFS(C253="","",B253="SINAPI-SP",VLOOKUP(C253,'BASE SINAPI'!$A$1:$D$7191,3,FALSE),B253="CDHU/CPOS",VLOOKUP(C253,'CDHU-CPOS'!$A$1:$F$4107,3,FALSE))</f>
        <v>UN</v>
      </c>
      <c r="F253" s="78">
        <v>1</v>
      </c>
      <c r="G253" s="78">
        <v>3</v>
      </c>
      <c r="H253" s="79" cm="1">
        <f t="array" ref="H253">_xlfn.IFS(C253="",0,B253="SINAPI-SP",VLOOKUP(C253,'BASE SINAPI'!A233:D9232,4,FALSE),B253="CDHU/CPOS",VLOOKUP(C253,'CDHU-CPOS'!$A$1:$F$4107,6,FALSE))</f>
        <v>210.68</v>
      </c>
      <c r="I253" s="79">
        <f t="shared" si="7"/>
        <v>256.97000000000003</v>
      </c>
      <c r="J253" s="79">
        <f t="shared" si="8"/>
        <v>770.91</v>
      </c>
      <c r="L253" s="2" t="s">
        <v>3479</v>
      </c>
    </row>
    <row r="254" spans="1:12" ht="12.75" x14ac:dyDescent="0.25">
      <c r="A254" s="76">
        <v>246</v>
      </c>
      <c r="B254" s="76" t="s">
        <v>3478</v>
      </c>
      <c r="C254" s="76" t="s">
        <v>10463</v>
      </c>
      <c r="D254" s="77" t="str">
        <f>_xlfn.IFS(C254="","",B254="SINAPI-SP",VLOOKUP(C254,'BASE SINAPI'!$A$1:$D$7191,2,FALSE),B254="CDHU/CPOS",VLOOKUP(C254,'CDHU-CPOS'!$A$1:$F$4107,2,FALSE),B254="FDE",VLOOKUP(C254,#REF!,2,FALSE))</f>
        <v>Remoção de caixa de entrada telefônica completa</v>
      </c>
      <c r="E254" s="76" t="str">
        <f>_xlfn.IFS(C254="","",B254="SINAPI-SP",VLOOKUP(C254,'BASE SINAPI'!$A$1:$D$7191,3,FALSE),B254="CDHU/CPOS",VLOOKUP(C254,'CDHU-CPOS'!$A$1:$F$4107,3,FALSE))</f>
        <v>UN</v>
      </c>
      <c r="F254" s="78">
        <v>1</v>
      </c>
      <c r="G254" s="78">
        <v>2</v>
      </c>
      <c r="H254" s="79" cm="1">
        <f t="array" ref="H254">_xlfn.IFS(C254="",0,B254="SINAPI-SP",VLOOKUP(C254,'BASE SINAPI'!A234:D9233,4,FALSE),B254="CDHU/CPOS",VLOOKUP(C254,'CDHU-CPOS'!$A$1:$F$4107,6,FALSE))</f>
        <v>105.34</v>
      </c>
      <c r="I254" s="79">
        <f t="shared" si="7"/>
        <v>128.47999999999999</v>
      </c>
      <c r="J254" s="79">
        <f t="shared" si="8"/>
        <v>256.95999999999998</v>
      </c>
      <c r="L254" s="2" t="s">
        <v>3478</v>
      </c>
    </row>
    <row r="255" spans="1:12" ht="12.75" x14ac:dyDescent="0.25">
      <c r="A255" s="76">
        <v>247</v>
      </c>
      <c r="B255" s="76" t="s">
        <v>3478</v>
      </c>
      <c r="C255" s="76" t="s">
        <v>10464</v>
      </c>
      <c r="D255" s="77" t="str">
        <f>_xlfn.IFS(C255="","",B255="SINAPI-SP",VLOOKUP(C255,'BASE SINAPI'!$A$1:$D$7191,2,FALSE),B255="CDHU/CPOS",VLOOKUP(C255,'CDHU-CPOS'!$A$1:$F$4107,2,FALSE),B255="FDE",VLOOKUP(C255,#REF!,2,FALSE))</f>
        <v>Remoção de caixa de medição padrão completa</v>
      </c>
      <c r="E255" s="76" t="str">
        <f>_xlfn.IFS(C255="","",B255="SINAPI-SP",VLOOKUP(C255,'BASE SINAPI'!$A$1:$D$7191,3,FALSE),B255="CDHU/CPOS",VLOOKUP(C255,'CDHU-CPOS'!$A$1:$F$4107,3,FALSE))</f>
        <v>UN</v>
      </c>
      <c r="F255" s="78">
        <v>1</v>
      </c>
      <c r="G255" s="78">
        <v>4</v>
      </c>
      <c r="H255" s="79" cm="1">
        <f t="array" ref="H255">_xlfn.IFS(C255="",0,B255="SINAPI-SP",VLOOKUP(C255,'BASE SINAPI'!A235:D9234,4,FALSE),B255="CDHU/CPOS",VLOOKUP(C255,'CDHU-CPOS'!$A$1:$F$4107,6,FALSE))</f>
        <v>58.48</v>
      </c>
      <c r="I255" s="79">
        <f t="shared" si="7"/>
        <v>71.33</v>
      </c>
      <c r="J255" s="79">
        <f t="shared" si="8"/>
        <v>285.32</v>
      </c>
    </row>
    <row r="256" spans="1:12" ht="12.75" x14ac:dyDescent="0.25">
      <c r="A256" s="76">
        <v>248</v>
      </c>
      <c r="B256" s="76" t="s">
        <v>3478</v>
      </c>
      <c r="C256" s="76" t="s">
        <v>10478</v>
      </c>
      <c r="D256" s="77" t="str">
        <f>_xlfn.IFS(C256="","",B256="SINAPI-SP",VLOOKUP(C256,'BASE SINAPI'!$A$1:$D$7191,2,FALSE),B256="CDHU/CPOS",VLOOKUP(C256,'CDHU-CPOS'!$A$1:$F$4107,2,FALSE),B256="FDE",VLOOKUP(C256,#REF!,2,FALSE))</f>
        <v>Remoção de condulete</v>
      </c>
      <c r="E256" s="76" t="str">
        <f>_xlfn.IFS(C256="","",B256="SINAPI-SP",VLOOKUP(C256,'BASE SINAPI'!$A$1:$D$7191,3,FALSE),B256="CDHU/CPOS",VLOOKUP(C256,'CDHU-CPOS'!$A$1:$F$4107,3,FALSE))</f>
        <v>UN</v>
      </c>
      <c r="F256" s="78">
        <v>1</v>
      </c>
      <c r="G256" s="78">
        <v>225</v>
      </c>
      <c r="H256" s="79" cm="1">
        <f t="array" ref="H256">_xlfn.IFS(C256="",0,B256="SINAPI-SP",VLOOKUP(C256,'BASE SINAPI'!A236:D9235,4,FALSE),B256="CDHU/CPOS",VLOOKUP(C256,'CDHU-CPOS'!$A$1:$F$4107,6,FALSE))</f>
        <v>20.98</v>
      </c>
      <c r="I256" s="79">
        <f t="shared" si="7"/>
        <v>25.59</v>
      </c>
      <c r="J256" s="79">
        <f t="shared" si="8"/>
        <v>5757.75</v>
      </c>
    </row>
    <row r="257" spans="1:12" ht="12.75" x14ac:dyDescent="0.25">
      <c r="A257" s="76">
        <v>249</v>
      </c>
      <c r="B257" s="76" t="s">
        <v>3478</v>
      </c>
      <c r="C257" s="76" t="s">
        <v>10487</v>
      </c>
      <c r="D257" s="77" t="str">
        <f>_xlfn.IFS(C257="","",B257="SINAPI-SP",VLOOKUP(C257,'BASE SINAPI'!$A$1:$D$7191,2,FALSE),B257="CDHU/CPOS",VLOOKUP(C257,'CDHU-CPOS'!$A$1:$F$4107,2,FALSE),B257="FDE",VLOOKUP(C257,#REF!,2,FALSE))</f>
        <v>Remoção de cruzeta de ferro para fixação de projetores</v>
      </c>
      <c r="E257" s="76" t="str">
        <f>_xlfn.IFS(C257="","",B257="SINAPI-SP",VLOOKUP(C257,'BASE SINAPI'!$A$1:$D$7191,3,FALSE),B257="CDHU/CPOS",VLOOKUP(C257,'CDHU-CPOS'!$A$1:$F$4107,3,FALSE))</f>
        <v>UN</v>
      </c>
      <c r="F257" s="78">
        <v>1</v>
      </c>
      <c r="G257" s="78">
        <v>10</v>
      </c>
      <c r="H257" s="79" cm="1">
        <f t="array" ref="H257">_xlfn.IFS(C257="",0,B257="SINAPI-SP",VLOOKUP(C257,'BASE SINAPI'!A237:D9236,4,FALSE),B257="CDHU/CPOS",VLOOKUP(C257,'CDHU-CPOS'!$A$1:$F$4107,6,FALSE))</f>
        <v>79.010000000000005</v>
      </c>
      <c r="I257" s="79">
        <f t="shared" si="7"/>
        <v>96.37</v>
      </c>
      <c r="J257" s="79">
        <f t="shared" si="8"/>
        <v>963.7</v>
      </c>
    </row>
    <row r="258" spans="1:12" ht="12.75" x14ac:dyDescent="0.25">
      <c r="A258" s="76">
        <v>250</v>
      </c>
      <c r="B258" s="76" t="s">
        <v>3478</v>
      </c>
      <c r="C258" s="76" t="s">
        <v>10488</v>
      </c>
      <c r="D258" s="77" t="str">
        <f>_xlfn.IFS(C258="","",B258="SINAPI-SP",VLOOKUP(C258,'BASE SINAPI'!$A$1:$D$7191,2,FALSE),B258="CDHU/CPOS",VLOOKUP(C258,'CDHU-CPOS'!$A$1:$F$4107,2,FALSE),B258="FDE",VLOOKUP(C258,#REF!,2,FALSE))</f>
        <v>Remoção de cruzeta de madeira</v>
      </c>
      <c r="E258" s="76" t="str">
        <f>_xlfn.IFS(C258="","",B258="SINAPI-SP",VLOOKUP(C258,'BASE SINAPI'!$A$1:$D$7191,3,FALSE),B258="CDHU/CPOS",VLOOKUP(C258,'CDHU-CPOS'!$A$1:$F$4107,3,FALSE))</f>
        <v>UN</v>
      </c>
      <c r="F258" s="78">
        <v>1</v>
      </c>
      <c r="G258" s="78">
        <v>2</v>
      </c>
      <c r="H258" s="79" cm="1">
        <f t="array" ref="H258">_xlfn.IFS(C258="",0,B258="SINAPI-SP",VLOOKUP(C258,'BASE SINAPI'!A238:D9237,4,FALSE),B258="CDHU/CPOS",VLOOKUP(C258,'CDHU-CPOS'!$A$1:$F$4107,6,FALSE))</f>
        <v>111.15</v>
      </c>
      <c r="I258" s="79">
        <f t="shared" si="7"/>
        <v>135.57</v>
      </c>
      <c r="J258" s="79">
        <f t="shared" si="8"/>
        <v>271.14</v>
      </c>
      <c r="L258" s="2" t="s">
        <v>3479</v>
      </c>
    </row>
    <row r="259" spans="1:12" ht="12.75" x14ac:dyDescent="0.25">
      <c r="A259" s="76">
        <v>251</v>
      </c>
      <c r="B259" s="76" t="s">
        <v>3478</v>
      </c>
      <c r="C259" s="76" t="s">
        <v>10491</v>
      </c>
      <c r="D259" s="77" t="str">
        <f>_xlfn.IFS(C259="","",B259="SINAPI-SP",VLOOKUP(C259,'BASE SINAPI'!$A$1:$D$7191,2,FALSE),B259="CDHU/CPOS",VLOOKUP(C259,'CDHU-CPOS'!$A$1:$F$4107,2,FALSE),B259="FDE",VLOOKUP(C259,#REF!,2,FALSE))</f>
        <v>Remoção de disjuntor termomagnético</v>
      </c>
      <c r="E259" s="76" t="str">
        <f>_xlfn.IFS(C259="","",B259="SINAPI-SP",VLOOKUP(C259,'BASE SINAPI'!$A$1:$D$7191,3,FALSE),B259="CDHU/CPOS",VLOOKUP(C259,'CDHU-CPOS'!$A$1:$F$4107,3,FALSE))</f>
        <v>UN</v>
      </c>
      <c r="F259" s="78">
        <v>1</v>
      </c>
      <c r="G259" s="78">
        <v>50</v>
      </c>
      <c r="H259" s="79" cm="1">
        <f t="array" ref="H259">_xlfn.IFS(C259="",0,B259="SINAPI-SP",VLOOKUP(C259,'BASE SINAPI'!A239:D9238,4,FALSE),B259="CDHU/CPOS",VLOOKUP(C259,'CDHU-CPOS'!$A$1:$F$4107,6,FALSE))</f>
        <v>13.17</v>
      </c>
      <c r="I259" s="79">
        <f t="shared" si="7"/>
        <v>16.059999999999999</v>
      </c>
      <c r="J259" s="79">
        <f t="shared" si="8"/>
        <v>803</v>
      </c>
      <c r="L259" s="2" t="s">
        <v>3478</v>
      </c>
    </row>
    <row r="260" spans="1:12" ht="12.75" x14ac:dyDescent="0.25">
      <c r="A260" s="76">
        <v>252</v>
      </c>
      <c r="B260" s="76" t="s">
        <v>3478</v>
      </c>
      <c r="C260" s="76" t="s">
        <v>10492</v>
      </c>
      <c r="D260" s="77" t="str">
        <f>_xlfn.IFS(C260="","",B260="SINAPI-SP",VLOOKUP(C260,'BASE SINAPI'!$A$1:$D$7191,2,FALSE),B260="CDHU/CPOS",VLOOKUP(C260,'CDHU-CPOS'!$A$1:$F$4107,2,FALSE),B260="FDE",VLOOKUP(C260,#REF!,2,FALSE))</f>
        <v>Remoção de fundo de quadro de distribuição ou caixa de passagem</v>
      </c>
      <c r="E260" s="76" t="str">
        <f>_xlfn.IFS(C260="","",B260="SINAPI-SP",VLOOKUP(C260,'BASE SINAPI'!$A$1:$D$7191,3,FALSE),B260="CDHU/CPOS",VLOOKUP(C260,'CDHU-CPOS'!$A$1:$F$4107,3,FALSE))</f>
        <v>M2</v>
      </c>
      <c r="F260" s="78">
        <v>1</v>
      </c>
      <c r="G260" s="78">
        <v>5</v>
      </c>
      <c r="H260" s="79" cm="1">
        <f t="array" ref="H260">_xlfn.IFS(C260="",0,B260="SINAPI-SP",VLOOKUP(C260,'BASE SINAPI'!A240:D9239,4,FALSE),B260="CDHU/CPOS",VLOOKUP(C260,'CDHU-CPOS'!$A$1:$F$4107,6,FALSE))</f>
        <v>52.67</v>
      </c>
      <c r="I260" s="79">
        <f t="shared" si="7"/>
        <v>64.239999999999995</v>
      </c>
      <c r="J260" s="79">
        <f t="shared" si="8"/>
        <v>321.2</v>
      </c>
      <c r="L260" s="2" t="s">
        <v>3480</v>
      </c>
    </row>
    <row r="261" spans="1:12" ht="12.75" x14ac:dyDescent="0.25">
      <c r="A261" s="76">
        <v>253</v>
      </c>
      <c r="B261" s="76" t="s">
        <v>3478</v>
      </c>
      <c r="C261" s="76" t="s">
        <v>10494</v>
      </c>
      <c r="D261" s="77" t="str">
        <f>_xlfn.IFS(C261="","",B261="SINAPI-SP",VLOOKUP(C261,'BASE SINAPI'!$A$1:$D$7191,2,FALSE),B261="CDHU/CPOS",VLOOKUP(C261,'CDHU-CPOS'!$A$1:$F$4107,2,FALSE),B261="FDE",VLOOKUP(C261,#REF!,2,FALSE))</f>
        <v>Remoção de interruptores, tomadas, botão de campainha ou cigarra</v>
      </c>
      <c r="E261" s="76" t="str">
        <f>_xlfn.IFS(C261="","",B261="SINAPI-SP",VLOOKUP(C261,'BASE SINAPI'!$A$1:$D$7191,3,FALSE),B261="CDHU/CPOS",VLOOKUP(C261,'CDHU-CPOS'!$A$1:$F$4107,3,FALSE))</f>
        <v>UN</v>
      </c>
      <c r="F261" s="78">
        <v>1</v>
      </c>
      <c r="G261" s="78">
        <v>500</v>
      </c>
      <c r="H261" s="79" cm="1">
        <f t="array" ref="H261">_xlfn.IFS(C261="",0,B261="SINAPI-SP",VLOOKUP(C261,'BASE SINAPI'!A241:D9240,4,FALSE),B261="CDHU/CPOS",VLOOKUP(C261,'CDHU-CPOS'!$A$1:$F$4107,6,FALSE))</f>
        <v>21.07</v>
      </c>
      <c r="I261" s="79">
        <f t="shared" si="7"/>
        <v>25.7</v>
      </c>
      <c r="J261" s="79">
        <f t="shared" si="8"/>
        <v>12850</v>
      </c>
    </row>
    <row r="262" spans="1:12" ht="12.75" x14ac:dyDescent="0.25">
      <c r="A262" s="76">
        <v>254</v>
      </c>
      <c r="B262" s="76" t="s">
        <v>3478</v>
      </c>
      <c r="C262" s="76" t="s">
        <v>10500</v>
      </c>
      <c r="D262" s="77" t="str">
        <f>_xlfn.IFS(C262="","",B262="SINAPI-SP",VLOOKUP(C262,'BASE SINAPI'!$A$1:$D$7191,2,FALSE),B262="CDHU/CPOS",VLOOKUP(C262,'CDHU-CPOS'!$A$1:$F$4107,2,FALSE),B262="FDE",VLOOKUP(C262,#REF!,2,FALSE))</f>
        <v>Remoção de lâmpada</v>
      </c>
      <c r="E262" s="76" t="str">
        <f>_xlfn.IFS(C262="","",B262="SINAPI-SP",VLOOKUP(C262,'BASE SINAPI'!$A$1:$D$7191,3,FALSE),B262="CDHU/CPOS",VLOOKUP(C262,'CDHU-CPOS'!$A$1:$F$4107,3,FALSE))</f>
        <v>UN</v>
      </c>
      <c r="F262" s="78">
        <v>1</v>
      </c>
      <c r="G262" s="78">
        <v>250</v>
      </c>
      <c r="H262" s="79" cm="1">
        <f t="array" ref="H262">_xlfn.IFS(C262="",0,B262="SINAPI-SP",VLOOKUP(C262,'BASE SINAPI'!A242:D9241,4,FALSE),B262="CDHU/CPOS",VLOOKUP(C262,'CDHU-CPOS'!$A$1:$F$4107,6,FALSE))</f>
        <v>4.29</v>
      </c>
      <c r="I262" s="79">
        <f t="shared" si="7"/>
        <v>5.23</v>
      </c>
      <c r="J262" s="79">
        <f t="shared" si="8"/>
        <v>1307.5</v>
      </c>
    </row>
    <row r="263" spans="1:12" ht="12.75" x14ac:dyDescent="0.25">
      <c r="A263" s="76">
        <v>255</v>
      </c>
      <c r="B263" s="76" t="s">
        <v>3478</v>
      </c>
      <c r="C263" s="76" t="s">
        <v>10510</v>
      </c>
      <c r="D263" s="77" t="str">
        <f>_xlfn.IFS(C263="","",B263="SINAPI-SP",VLOOKUP(C263,'BASE SINAPI'!$A$1:$D$7191,2,FALSE),B263="CDHU/CPOS",VLOOKUP(C263,'CDHU-CPOS'!$A$1:$F$4107,2,FALSE),B263="FDE",VLOOKUP(C263,#REF!,2,FALSE))</f>
        <v>Remoção de poste de concreto</v>
      </c>
      <c r="E263" s="76" t="str">
        <f>_xlfn.IFS(C263="","",B263="SINAPI-SP",VLOOKUP(C263,'BASE SINAPI'!$A$1:$D$7191,3,FALSE),B263="CDHU/CPOS",VLOOKUP(C263,'CDHU-CPOS'!$A$1:$F$4107,3,FALSE))</f>
        <v>UN</v>
      </c>
      <c r="F263" s="78">
        <v>1</v>
      </c>
      <c r="G263" s="78">
        <v>5</v>
      </c>
      <c r="H263" s="79" cm="1">
        <f t="array" ref="H263">_xlfn.IFS(C263="",0,B263="SINAPI-SP",VLOOKUP(C263,'BASE SINAPI'!A243:D9242,4,FALSE),B263="CDHU/CPOS",VLOOKUP(C263,'CDHU-CPOS'!$A$1:$F$4107,6,FALSE))</f>
        <v>270.92</v>
      </c>
      <c r="I263" s="79">
        <f t="shared" si="7"/>
        <v>330.44</v>
      </c>
      <c r="J263" s="79">
        <f t="shared" si="8"/>
        <v>1652.2</v>
      </c>
      <c r="L263" s="2" t="s">
        <v>3482</v>
      </c>
    </row>
    <row r="264" spans="1:12" ht="12.75" x14ac:dyDescent="0.25">
      <c r="A264" s="76">
        <v>256</v>
      </c>
      <c r="B264" s="76" t="s">
        <v>3478</v>
      </c>
      <c r="C264" s="76" t="s">
        <v>10511</v>
      </c>
      <c r="D264" s="77" t="str">
        <f>_xlfn.IFS(C264="","",B264="SINAPI-SP",VLOOKUP(C264,'BASE SINAPI'!$A$1:$D$7191,2,FALSE),B264="CDHU/CPOS",VLOOKUP(C264,'CDHU-CPOS'!$A$1:$F$4107,2,FALSE),B264="FDE",VLOOKUP(C264,#REF!,2,FALSE))</f>
        <v>Remoção de poste metálico</v>
      </c>
      <c r="E264" s="76" t="str">
        <f>_xlfn.IFS(C264="","",B264="SINAPI-SP",VLOOKUP(C264,'BASE SINAPI'!$A$1:$D$7191,3,FALSE),B264="CDHU/CPOS",VLOOKUP(C264,'CDHU-CPOS'!$A$1:$F$4107,3,FALSE))</f>
        <v>UN</v>
      </c>
      <c r="F264" s="78">
        <v>1</v>
      </c>
      <c r="G264" s="78">
        <v>5</v>
      </c>
      <c r="H264" s="79" cm="1">
        <f t="array" ref="H264">_xlfn.IFS(C264="",0,B264="SINAPI-SP",VLOOKUP(C264,'BASE SINAPI'!A244:D9243,4,FALSE),B264="CDHU/CPOS",VLOOKUP(C264,'CDHU-CPOS'!$A$1:$F$4107,6,FALSE))</f>
        <v>270.92</v>
      </c>
      <c r="I264" s="79">
        <f t="shared" si="7"/>
        <v>330.44</v>
      </c>
      <c r="J264" s="79">
        <f t="shared" si="8"/>
        <v>1652.2</v>
      </c>
      <c r="L264" s="2" t="s">
        <v>3479</v>
      </c>
    </row>
    <row r="265" spans="1:12" ht="12.75" x14ac:dyDescent="0.25">
      <c r="A265" s="76">
        <v>257</v>
      </c>
      <c r="B265" s="76" t="s">
        <v>3478</v>
      </c>
      <c r="C265" s="76" t="s">
        <v>10512</v>
      </c>
      <c r="D265" s="77" t="str">
        <f>_xlfn.IFS(C265="","",B265="SINAPI-SP",VLOOKUP(C265,'BASE SINAPI'!$A$1:$D$7191,2,FALSE),B265="CDHU/CPOS",VLOOKUP(C265,'CDHU-CPOS'!$A$1:$F$4107,2,FALSE),B265="FDE",VLOOKUP(C265,#REF!,2,FALSE))</f>
        <v>Remoção de poste de madeira</v>
      </c>
      <c r="E265" s="76" t="str">
        <f>_xlfn.IFS(C265="","",B265="SINAPI-SP",VLOOKUP(C265,'BASE SINAPI'!$A$1:$D$7191,3,FALSE),B265="CDHU/CPOS",VLOOKUP(C265,'CDHU-CPOS'!$A$1:$F$4107,3,FALSE))</f>
        <v>UN</v>
      </c>
      <c r="F265" s="78">
        <v>1</v>
      </c>
      <c r="G265" s="78">
        <v>2</v>
      </c>
      <c r="H265" s="79" cm="1">
        <f t="array" ref="H265">_xlfn.IFS(C265="",0,B265="SINAPI-SP",VLOOKUP(C265,'BASE SINAPI'!A245:D9244,4,FALSE),B265="CDHU/CPOS",VLOOKUP(C265,'CDHU-CPOS'!$A$1:$F$4107,6,FALSE))</f>
        <v>165.96</v>
      </c>
      <c r="I265" s="79">
        <f t="shared" si="7"/>
        <v>202.42</v>
      </c>
      <c r="J265" s="79">
        <f t="shared" si="8"/>
        <v>404.84</v>
      </c>
    </row>
    <row r="266" spans="1:12" ht="12.75" x14ac:dyDescent="0.25">
      <c r="A266" s="76">
        <v>258</v>
      </c>
      <c r="B266" s="76" t="s">
        <v>3478</v>
      </c>
      <c r="C266" s="76" t="s">
        <v>10513</v>
      </c>
      <c r="D266" s="77" t="str">
        <f>_xlfn.IFS(C266="","",B266="SINAPI-SP",VLOOKUP(C266,'BASE SINAPI'!$A$1:$D$7191,2,FALSE),B266="CDHU/CPOS",VLOOKUP(C266,'CDHU-CPOS'!$A$1:$F$4107,2,FALSE),B266="FDE",VLOOKUP(C266,#REF!,2,FALSE))</f>
        <v>Remoção de quadro de distribuição, chamada ou caixa de passagem</v>
      </c>
      <c r="E266" s="76" t="str">
        <f>_xlfn.IFS(C266="","",B266="SINAPI-SP",VLOOKUP(C266,'BASE SINAPI'!$A$1:$D$7191,3,FALSE),B266="CDHU/CPOS",VLOOKUP(C266,'CDHU-CPOS'!$A$1:$F$4107,3,FALSE))</f>
        <v>M2</v>
      </c>
      <c r="F266" s="78">
        <v>1</v>
      </c>
      <c r="G266" s="78">
        <v>2</v>
      </c>
      <c r="H266" s="79" cm="1">
        <f t="array" ref="H266">_xlfn.IFS(C266="",0,B266="SINAPI-SP",VLOOKUP(C266,'BASE SINAPI'!A246:D9245,4,FALSE),B266="CDHU/CPOS",VLOOKUP(C266,'CDHU-CPOS'!$A$1:$F$4107,6,FALSE))</f>
        <v>105.34</v>
      </c>
      <c r="I266" s="79">
        <f t="shared" si="7"/>
        <v>128.47999999999999</v>
      </c>
      <c r="J266" s="79">
        <f t="shared" si="8"/>
        <v>256.95999999999998</v>
      </c>
    </row>
    <row r="267" spans="1:12" ht="12.75" x14ac:dyDescent="0.25">
      <c r="A267" s="76">
        <v>259</v>
      </c>
      <c r="B267" s="76" t="s">
        <v>3478</v>
      </c>
      <c r="C267" s="76" t="s">
        <v>10514</v>
      </c>
      <c r="D267" s="77" t="str">
        <f>_xlfn.IFS(C267="","",B267="SINAPI-SP",VLOOKUP(C267,'BASE SINAPI'!$A$1:$D$7191,2,FALSE),B267="CDHU/CPOS",VLOOKUP(C267,'CDHU-CPOS'!$A$1:$F$4107,2,FALSE),B267="FDE",VLOOKUP(C267,#REF!,2,FALSE))</f>
        <v>Remoção de reator para lâmpada</v>
      </c>
      <c r="E267" s="76" t="str">
        <f>_xlfn.IFS(C267="","",B267="SINAPI-SP",VLOOKUP(C267,'BASE SINAPI'!$A$1:$D$7191,3,FALSE),B267="CDHU/CPOS",VLOOKUP(C267,'CDHU-CPOS'!$A$1:$F$4107,3,FALSE))</f>
        <v>UN</v>
      </c>
      <c r="F267" s="78">
        <v>1</v>
      </c>
      <c r="G267" s="78">
        <v>50</v>
      </c>
      <c r="H267" s="79" cm="1">
        <f t="array" ref="H267">_xlfn.IFS(C267="",0,B267="SINAPI-SP",VLOOKUP(C267,'BASE SINAPI'!A247:D9246,4,FALSE),B267="CDHU/CPOS",VLOOKUP(C267,'CDHU-CPOS'!$A$1:$F$4107,6,FALSE))</f>
        <v>18.53</v>
      </c>
      <c r="I267" s="79">
        <f t="shared" si="7"/>
        <v>22.6</v>
      </c>
      <c r="J267" s="79">
        <f t="shared" si="8"/>
        <v>1130</v>
      </c>
    </row>
    <row r="268" spans="1:12" ht="12.75" x14ac:dyDescent="0.25">
      <c r="A268" s="76">
        <v>260</v>
      </c>
      <c r="B268" s="76" t="s">
        <v>3478</v>
      </c>
      <c r="C268" s="76" t="s">
        <v>10515</v>
      </c>
      <c r="D268" s="77" t="str">
        <f>_xlfn.IFS(C268="","",B268="SINAPI-SP",VLOOKUP(C268,'BASE SINAPI'!$A$1:$D$7191,2,FALSE),B268="CDHU/CPOS",VLOOKUP(C268,'CDHU-CPOS'!$A$1:$F$4107,2,FALSE),B268="FDE",VLOOKUP(C268,#REF!,2,FALSE))</f>
        <v>Remoção de reator para lâmpada fixo em poste</v>
      </c>
      <c r="E268" s="76" t="str">
        <f>_xlfn.IFS(C268="","",B268="SINAPI-SP",VLOOKUP(C268,'BASE SINAPI'!$A$1:$D$7191,3,FALSE),B268="CDHU/CPOS",VLOOKUP(C268,'CDHU-CPOS'!$A$1:$F$4107,3,FALSE))</f>
        <v>UN</v>
      </c>
      <c r="F268" s="78">
        <v>1</v>
      </c>
      <c r="G268" s="78">
        <v>5</v>
      </c>
      <c r="H268" s="79" cm="1">
        <f t="array" ref="H268">_xlfn.IFS(C268="",0,B268="SINAPI-SP",VLOOKUP(C268,'BASE SINAPI'!A248:D9247,4,FALSE),B268="CDHU/CPOS",VLOOKUP(C268,'CDHU-CPOS'!$A$1:$F$4107,6,FALSE))</f>
        <v>105.34</v>
      </c>
      <c r="I268" s="79">
        <f t="shared" si="7"/>
        <v>128.47999999999999</v>
      </c>
      <c r="J268" s="79">
        <f t="shared" si="8"/>
        <v>642.4</v>
      </c>
    </row>
    <row r="269" spans="1:12" ht="12.75" x14ac:dyDescent="0.25">
      <c r="A269" s="76">
        <v>261</v>
      </c>
      <c r="B269" s="76" t="s">
        <v>3478</v>
      </c>
      <c r="C269" s="76" t="s">
        <v>10516</v>
      </c>
      <c r="D269" s="77" t="str">
        <f>_xlfn.IFS(C269="","",B269="SINAPI-SP",VLOOKUP(C269,'BASE SINAPI'!$A$1:$D$7191,2,FALSE),B269="CDHU/CPOS",VLOOKUP(C269,'CDHU-CPOS'!$A$1:$F$4107,2,FALSE),B269="FDE",VLOOKUP(C269,#REF!,2,FALSE))</f>
        <v>Remoção de relé</v>
      </c>
      <c r="E269" s="76" t="str">
        <f>_xlfn.IFS(C269="","",B269="SINAPI-SP",VLOOKUP(C269,'BASE SINAPI'!$A$1:$D$7191,3,FALSE),B269="CDHU/CPOS",VLOOKUP(C269,'CDHU-CPOS'!$A$1:$F$4107,3,FALSE))</f>
        <v>UN</v>
      </c>
      <c r="F269" s="78">
        <v>1</v>
      </c>
      <c r="G269" s="78">
        <v>5</v>
      </c>
      <c r="H269" s="79" cm="1">
        <f t="array" ref="H269">_xlfn.IFS(C269="",0,B269="SINAPI-SP",VLOOKUP(C269,'BASE SINAPI'!A249:D9248,4,FALSE),B269="CDHU/CPOS",VLOOKUP(C269,'CDHU-CPOS'!$A$1:$F$4107,6,FALSE))</f>
        <v>24.99</v>
      </c>
      <c r="I269" s="79">
        <f t="shared" si="7"/>
        <v>30.48</v>
      </c>
      <c r="J269" s="79">
        <f t="shared" si="8"/>
        <v>152.4</v>
      </c>
    </row>
    <row r="270" spans="1:12" ht="12.75" x14ac:dyDescent="0.25">
      <c r="A270" s="76">
        <v>262</v>
      </c>
      <c r="B270" s="76" t="s">
        <v>3478</v>
      </c>
      <c r="C270" s="76" t="s">
        <v>10524</v>
      </c>
      <c r="D270" s="77" t="str">
        <f>_xlfn.IFS(C270="","",B270="SINAPI-SP",VLOOKUP(C270,'BASE SINAPI'!$A$1:$D$7191,2,FALSE),B270="CDHU/CPOS",VLOOKUP(C270,'CDHU-CPOS'!$A$1:$F$4107,2,FALSE),B270="FDE",VLOOKUP(C270,#REF!,2,FALSE))</f>
        <v>Remoção de tubulação elétrica aparente com diâmetro externo acima de 50 mm</v>
      </c>
      <c r="E270" s="76" t="str">
        <f>_xlfn.IFS(C270="","",B270="SINAPI-SP",VLOOKUP(C270,'BASE SINAPI'!$A$1:$D$7191,3,FALSE),B270="CDHU/CPOS",VLOOKUP(C270,'CDHU-CPOS'!$A$1:$F$4107,3,FALSE))</f>
        <v>M</v>
      </c>
      <c r="F270" s="78">
        <v>1</v>
      </c>
      <c r="G270" s="78">
        <v>100</v>
      </c>
      <c r="H270" s="79" cm="1">
        <f t="array" ref="H270">_xlfn.IFS(C270="",0,B270="SINAPI-SP",VLOOKUP(C270,'BASE SINAPI'!A250:D9249,4,FALSE),B270="CDHU/CPOS",VLOOKUP(C270,'CDHU-CPOS'!$A$1:$F$4107,6,FALSE))</f>
        <v>26.34</v>
      </c>
      <c r="I270" s="79">
        <f t="shared" si="7"/>
        <v>32.130000000000003</v>
      </c>
      <c r="J270" s="79">
        <f t="shared" si="8"/>
        <v>3213</v>
      </c>
    </row>
    <row r="271" spans="1:12" ht="12.75" x14ac:dyDescent="0.25">
      <c r="A271" s="76">
        <v>263</v>
      </c>
      <c r="B271" s="76" t="s">
        <v>3478</v>
      </c>
      <c r="C271" s="76" t="s">
        <v>10525</v>
      </c>
      <c r="D271" s="77" t="str">
        <f>_xlfn.IFS(C271="","",B271="SINAPI-SP",VLOOKUP(C271,'BASE SINAPI'!$A$1:$D$7191,2,FALSE),B271="CDHU/CPOS",VLOOKUP(C271,'CDHU-CPOS'!$A$1:$F$4107,2,FALSE),B271="FDE",VLOOKUP(C271,#REF!,2,FALSE))</f>
        <v>Remoção de tubulação elétrica aparente com diâmetro externo até 50 mm</v>
      </c>
      <c r="E271" s="76" t="str">
        <f>_xlfn.IFS(C271="","",B271="SINAPI-SP",VLOOKUP(C271,'BASE SINAPI'!$A$1:$D$7191,3,FALSE),B271="CDHU/CPOS",VLOOKUP(C271,'CDHU-CPOS'!$A$1:$F$4107,3,FALSE))</f>
        <v>M</v>
      </c>
      <c r="F271" s="78">
        <v>1</v>
      </c>
      <c r="G271" s="78">
        <v>150</v>
      </c>
      <c r="H271" s="79" cm="1">
        <f t="array" ref="H271">_xlfn.IFS(C271="",0,B271="SINAPI-SP",VLOOKUP(C271,'BASE SINAPI'!A251:D9250,4,FALSE),B271="CDHU/CPOS",VLOOKUP(C271,'CDHU-CPOS'!$A$1:$F$4107,6,FALSE))</f>
        <v>13.17</v>
      </c>
      <c r="I271" s="79">
        <f t="shared" si="7"/>
        <v>16.059999999999999</v>
      </c>
      <c r="J271" s="79">
        <f t="shared" si="8"/>
        <v>2409</v>
      </c>
    </row>
    <row r="272" spans="1:12" ht="12.75" x14ac:dyDescent="0.25">
      <c r="A272" s="76">
        <v>264</v>
      </c>
      <c r="B272" s="76" t="s">
        <v>3478</v>
      </c>
      <c r="C272" s="76" t="s">
        <v>10526</v>
      </c>
      <c r="D272" s="77" t="str">
        <f>_xlfn.IFS(C272="","",B272="SINAPI-SP",VLOOKUP(C272,'BASE SINAPI'!$A$1:$D$7191,2,FALSE),B272="CDHU/CPOS",VLOOKUP(C272,'CDHU-CPOS'!$A$1:$F$4107,2,FALSE),B272="FDE",VLOOKUP(C272,#REF!,2,FALSE))</f>
        <v>Remoção de tubulação elétrica embutida com diâmetro externo acima de 50 mm</v>
      </c>
      <c r="E272" s="76" t="str">
        <f>_xlfn.IFS(C272="","",B272="SINAPI-SP",VLOOKUP(C272,'BASE SINAPI'!$A$1:$D$7191,3,FALSE),B272="CDHU/CPOS",VLOOKUP(C272,'CDHU-CPOS'!$A$1:$F$4107,3,FALSE))</f>
        <v>M</v>
      </c>
      <c r="F272" s="78">
        <v>1</v>
      </c>
      <c r="G272" s="78">
        <v>25</v>
      </c>
      <c r="H272" s="79" cm="1">
        <f t="array" ref="H272">_xlfn.IFS(C272="",0,B272="SINAPI-SP",VLOOKUP(C272,'BASE SINAPI'!A252:D9251,4,FALSE),B272="CDHU/CPOS",VLOOKUP(C272,'CDHU-CPOS'!$A$1:$F$4107,6,FALSE))</f>
        <v>52.67</v>
      </c>
      <c r="I272" s="79">
        <f t="shared" si="7"/>
        <v>64.239999999999995</v>
      </c>
      <c r="J272" s="79">
        <f t="shared" si="8"/>
        <v>1606</v>
      </c>
    </row>
    <row r="273" spans="1:12" ht="12.75" x14ac:dyDescent="0.25">
      <c r="A273" s="76">
        <v>265</v>
      </c>
      <c r="B273" s="76" t="s">
        <v>3478</v>
      </c>
      <c r="C273" s="76" t="s">
        <v>10527</v>
      </c>
      <c r="D273" s="77" t="str">
        <f>_xlfn.IFS(C273="","",B273="SINAPI-SP",VLOOKUP(C273,'BASE SINAPI'!$A$1:$D$7191,2,FALSE),B273="CDHU/CPOS",VLOOKUP(C273,'CDHU-CPOS'!$A$1:$F$4107,2,FALSE),B273="FDE",VLOOKUP(C273,#REF!,2,FALSE))</f>
        <v>Remoção de tubulação elétrica embutida com diâmetro externo até 50 mm</v>
      </c>
      <c r="E273" s="76" t="str">
        <f>_xlfn.IFS(C273="","",B273="SINAPI-SP",VLOOKUP(C273,'BASE SINAPI'!$A$1:$D$7191,3,FALSE),B273="CDHU/CPOS",VLOOKUP(C273,'CDHU-CPOS'!$A$1:$F$4107,3,FALSE))</f>
        <v>M</v>
      </c>
      <c r="F273" s="78">
        <v>1</v>
      </c>
      <c r="G273" s="78">
        <v>50</v>
      </c>
      <c r="H273" s="79" cm="1">
        <f t="array" ref="H273">_xlfn.IFS(C273="",0,B273="SINAPI-SP",VLOOKUP(C273,'BASE SINAPI'!A253:D9252,4,FALSE),B273="CDHU/CPOS",VLOOKUP(C273,'CDHU-CPOS'!$A$1:$F$4107,6,FALSE))</f>
        <v>26.34</v>
      </c>
      <c r="I273" s="79">
        <f t="shared" si="7"/>
        <v>32.130000000000003</v>
      </c>
      <c r="J273" s="79">
        <f t="shared" si="8"/>
        <v>1606.5</v>
      </c>
    </row>
    <row r="274" spans="1:12" ht="12.75" x14ac:dyDescent="0.25">
      <c r="A274" s="76">
        <v>266</v>
      </c>
      <c r="B274" s="76" t="s">
        <v>3478</v>
      </c>
      <c r="C274" s="76" t="s">
        <v>10479</v>
      </c>
      <c r="D274" s="77" t="str">
        <f>_xlfn.IFS(C274="","",B274="SINAPI-SP",VLOOKUP(C274,'BASE SINAPI'!$A$1:$D$7191,2,FALSE),B274="CDHU/CPOS",VLOOKUP(C274,'CDHU-CPOS'!$A$1:$F$4107,2,FALSE),B274="FDE",VLOOKUP(C274,#REF!,2,FALSE))</f>
        <v>Remoção de condutor aparente diâmetro externo acima de 6,5 mm</v>
      </c>
      <c r="E274" s="76" t="str">
        <f>_xlfn.IFS(C274="","",B274="SINAPI-SP",VLOOKUP(C274,'BASE SINAPI'!$A$1:$D$7191,3,FALSE),B274="CDHU/CPOS",VLOOKUP(C274,'CDHU-CPOS'!$A$1:$F$4107,3,FALSE))</f>
        <v>M</v>
      </c>
      <c r="F274" s="78">
        <v>1</v>
      </c>
      <c r="G274" s="78">
        <v>100</v>
      </c>
      <c r="H274" s="79" cm="1">
        <f t="array" ref="H274">_xlfn.IFS(C274="",0,B274="SINAPI-SP",VLOOKUP(C274,'BASE SINAPI'!A254:D9253,4,FALSE),B274="CDHU/CPOS",VLOOKUP(C274,'CDHU-CPOS'!$A$1:$F$4107,6,FALSE))</f>
        <v>6.32</v>
      </c>
      <c r="I274" s="79">
        <f t="shared" si="7"/>
        <v>7.71</v>
      </c>
      <c r="J274" s="79">
        <f t="shared" si="8"/>
        <v>771</v>
      </c>
    </row>
    <row r="275" spans="1:12" ht="12.75" x14ac:dyDescent="0.25">
      <c r="A275" s="76">
        <v>267</v>
      </c>
      <c r="B275" s="76" t="s">
        <v>3478</v>
      </c>
      <c r="C275" s="76" t="s">
        <v>10480</v>
      </c>
      <c r="D275" s="77" t="str">
        <f>_xlfn.IFS(C275="","",B275="SINAPI-SP",VLOOKUP(C275,'BASE SINAPI'!$A$1:$D$7191,2,FALSE),B275="CDHU/CPOS",VLOOKUP(C275,'CDHU-CPOS'!$A$1:$F$4107,2,FALSE),B275="FDE",VLOOKUP(C275,#REF!,2,FALSE))</f>
        <v>Remoção de condutor aparente diâmetro externo até 6,5 mm</v>
      </c>
      <c r="E275" s="76" t="str">
        <f>_xlfn.IFS(C275="","",B275="SINAPI-SP",VLOOKUP(C275,'BASE SINAPI'!$A$1:$D$7191,3,FALSE),B275="CDHU/CPOS",VLOOKUP(C275,'CDHU-CPOS'!$A$1:$F$4107,3,FALSE))</f>
        <v>M</v>
      </c>
      <c r="F275" s="78">
        <v>1</v>
      </c>
      <c r="G275" s="78">
        <v>250</v>
      </c>
      <c r="H275" s="79" cm="1">
        <f t="array" ref="H275">_xlfn.IFS(C275="",0,B275="SINAPI-SP",VLOOKUP(C275,'BASE SINAPI'!A255:D9254,4,FALSE),B275="CDHU/CPOS",VLOOKUP(C275,'CDHU-CPOS'!$A$1:$F$4107,6,FALSE))</f>
        <v>3.16</v>
      </c>
      <c r="I275" s="79">
        <f t="shared" si="7"/>
        <v>3.85</v>
      </c>
      <c r="J275" s="79">
        <f t="shared" si="8"/>
        <v>962.5</v>
      </c>
    </row>
    <row r="276" spans="1:12" ht="12.75" x14ac:dyDescent="0.25">
      <c r="A276" s="76">
        <v>268</v>
      </c>
      <c r="B276" s="76" t="s">
        <v>3478</v>
      </c>
      <c r="C276" s="76" t="s">
        <v>10481</v>
      </c>
      <c r="D276" s="77" t="str">
        <f>_xlfn.IFS(C276="","",B276="SINAPI-SP",VLOOKUP(C276,'BASE SINAPI'!$A$1:$D$7191,2,FALSE),B276="CDHU/CPOS",VLOOKUP(C276,'CDHU-CPOS'!$A$1:$F$4107,2,FALSE),B276="FDE",VLOOKUP(C276,#REF!,2,FALSE))</f>
        <v>Remoção de condutor embutido diâmetro externo acima de 6,5 mm</v>
      </c>
      <c r="E276" s="76" t="str">
        <f>_xlfn.IFS(C276="","",B276="SINAPI-SP",VLOOKUP(C276,'BASE SINAPI'!$A$1:$D$7191,3,FALSE),B276="CDHU/CPOS",VLOOKUP(C276,'CDHU-CPOS'!$A$1:$F$4107,3,FALSE))</f>
        <v>M</v>
      </c>
      <c r="F276" s="78">
        <v>1</v>
      </c>
      <c r="G276" s="78">
        <v>100</v>
      </c>
      <c r="H276" s="79" cm="1">
        <f t="array" ref="H276">_xlfn.IFS(C276="",0,B276="SINAPI-SP",VLOOKUP(C276,'BASE SINAPI'!A256:D9255,4,FALSE),B276="CDHU/CPOS",VLOOKUP(C276,'CDHU-CPOS'!$A$1:$F$4107,6,FALSE))</f>
        <v>5.26</v>
      </c>
      <c r="I276" s="79">
        <f t="shared" si="7"/>
        <v>6.42</v>
      </c>
      <c r="J276" s="79">
        <f t="shared" si="8"/>
        <v>642</v>
      </c>
    </row>
    <row r="277" spans="1:12" ht="12.75" x14ac:dyDescent="0.25">
      <c r="A277" s="76">
        <v>269</v>
      </c>
      <c r="B277" s="76" t="s">
        <v>3478</v>
      </c>
      <c r="C277" s="76" t="s">
        <v>10482</v>
      </c>
      <c r="D277" s="77" t="str">
        <f>_xlfn.IFS(C277="","",B277="SINAPI-SP",VLOOKUP(C277,'BASE SINAPI'!$A$1:$D$7191,2,FALSE),B277="CDHU/CPOS",VLOOKUP(C277,'CDHU-CPOS'!$A$1:$F$4107,2,FALSE),B277="FDE",VLOOKUP(C277,#REF!,2,FALSE))</f>
        <v>Remoção de condutor embutido diâmetro externo até 6,5 mm</v>
      </c>
      <c r="E277" s="76" t="str">
        <f>_xlfn.IFS(C277="","",B277="SINAPI-SP",VLOOKUP(C277,'BASE SINAPI'!$A$1:$D$7191,3,FALSE),B277="CDHU/CPOS",VLOOKUP(C277,'CDHU-CPOS'!$A$1:$F$4107,3,FALSE))</f>
        <v>M</v>
      </c>
      <c r="F277" s="78">
        <v>1</v>
      </c>
      <c r="G277" s="78">
        <v>100</v>
      </c>
      <c r="H277" s="79" cm="1">
        <f t="array" ref="H277">_xlfn.IFS(C277="",0,B277="SINAPI-SP",VLOOKUP(C277,'BASE SINAPI'!A257:D9256,4,FALSE),B277="CDHU/CPOS",VLOOKUP(C277,'CDHU-CPOS'!$A$1:$F$4107,6,FALSE))</f>
        <v>2.63</v>
      </c>
      <c r="I277" s="79">
        <f t="shared" si="7"/>
        <v>3.21</v>
      </c>
      <c r="J277" s="79">
        <f t="shared" si="8"/>
        <v>321</v>
      </c>
    </row>
    <row r="278" spans="1:12" ht="12.75" x14ac:dyDescent="0.25">
      <c r="A278" s="76">
        <v>270</v>
      </c>
      <c r="B278" s="76" t="s">
        <v>3478</v>
      </c>
      <c r="C278" s="76" t="s">
        <v>8260</v>
      </c>
      <c r="D278" s="77" t="str">
        <f>_xlfn.IFS(C278="","",B278="SINAPI-SP",VLOOKUP(C278,'BASE SINAPI'!$A$1:$D$7191,2,FALSE),B278="CDHU/CPOS",VLOOKUP(C278,'CDHU-CPOS'!$A$1:$F$4107,2,FALSE),B278="FDE",VLOOKUP(C278,#REF!,2,FALSE))</f>
        <v>Cabo de cobre de 1,5 mm², isolamento 750 V - isolação em PVC 70°C</v>
      </c>
      <c r="E278" s="76" t="str">
        <f>_xlfn.IFS(C278="","",B278="SINAPI-SP",VLOOKUP(C278,'BASE SINAPI'!$A$1:$D$7191,3,FALSE),B278="CDHU/CPOS",VLOOKUP(C278,'CDHU-CPOS'!$A$1:$F$4107,3,FALSE))</f>
        <v>M</v>
      </c>
      <c r="F278" s="78">
        <v>1</v>
      </c>
      <c r="G278" s="78">
        <v>3000</v>
      </c>
      <c r="H278" s="79" cm="1">
        <f t="array" ref="H278">_xlfn.IFS(C278="",0,B278="SINAPI-SP",VLOOKUP(C278,'BASE SINAPI'!A258:D9257,4,FALSE),B278="CDHU/CPOS",VLOOKUP(C278,'CDHU-CPOS'!$A$1:$F$4107,6,FALSE))</f>
        <v>3.7</v>
      </c>
      <c r="I278" s="79">
        <f t="shared" si="7"/>
        <v>4.51</v>
      </c>
      <c r="J278" s="79">
        <f t="shared" si="8"/>
        <v>13530</v>
      </c>
      <c r="L278" s="2" t="s">
        <v>3479</v>
      </c>
    </row>
    <row r="279" spans="1:12" ht="12.75" x14ac:dyDescent="0.25">
      <c r="A279" s="76">
        <v>271</v>
      </c>
      <c r="B279" s="76" t="s">
        <v>3478</v>
      </c>
      <c r="C279" s="76" t="s">
        <v>8261</v>
      </c>
      <c r="D279" s="77" t="str">
        <f>_xlfn.IFS(C279="","",B279="SINAPI-SP",VLOOKUP(C279,'BASE SINAPI'!$A$1:$D$7191,2,FALSE),B279="CDHU/CPOS",VLOOKUP(C279,'CDHU-CPOS'!$A$1:$F$4107,2,FALSE),B279="FDE",VLOOKUP(C279,#REF!,2,FALSE))</f>
        <v>Cabo de cobre de 2,5 mm², isolamento 750 V - isolação em PVC 70°C</v>
      </c>
      <c r="E279" s="76" t="str">
        <f>_xlfn.IFS(C279="","",B279="SINAPI-SP",VLOOKUP(C279,'BASE SINAPI'!$A$1:$D$7191,3,FALSE),B279="CDHU/CPOS",VLOOKUP(C279,'CDHU-CPOS'!$A$1:$F$4107,3,FALSE))</f>
        <v>M</v>
      </c>
      <c r="F279" s="78">
        <v>1</v>
      </c>
      <c r="G279" s="78">
        <v>5000</v>
      </c>
      <c r="H279" s="79" cm="1">
        <f t="array" ref="H279">_xlfn.IFS(C279="",0,B279="SINAPI-SP",VLOOKUP(C279,'BASE SINAPI'!A259:D9258,4,FALSE),B279="CDHU/CPOS",VLOOKUP(C279,'CDHU-CPOS'!$A$1:$F$4107,6,FALSE))</f>
        <v>4.5199999999999996</v>
      </c>
      <c r="I279" s="79">
        <f t="shared" si="7"/>
        <v>5.51</v>
      </c>
      <c r="J279" s="79">
        <f t="shared" si="8"/>
        <v>27550</v>
      </c>
      <c r="L279" s="2" t="s">
        <v>3478</v>
      </c>
    </row>
    <row r="280" spans="1:12" ht="12.75" x14ac:dyDescent="0.25">
      <c r="A280" s="76">
        <v>272</v>
      </c>
      <c r="B280" s="76" t="s">
        <v>3478</v>
      </c>
      <c r="C280" s="76" t="s">
        <v>8262</v>
      </c>
      <c r="D280" s="77" t="str">
        <f>_xlfn.IFS(C280="","",B280="SINAPI-SP",VLOOKUP(C280,'BASE SINAPI'!$A$1:$D$7191,2,FALSE),B280="CDHU/CPOS",VLOOKUP(C280,'CDHU-CPOS'!$A$1:$F$4107,2,FALSE),B280="FDE",VLOOKUP(C280,#REF!,2,FALSE))</f>
        <v>Cabo de cobre de 4 mm², isolamento 750 V - isolação em PVC 70°C</v>
      </c>
      <c r="E280" s="76" t="str">
        <f>_xlfn.IFS(C280="","",B280="SINAPI-SP",VLOOKUP(C280,'BASE SINAPI'!$A$1:$D$7191,3,FALSE),B280="CDHU/CPOS",VLOOKUP(C280,'CDHU-CPOS'!$A$1:$F$4107,3,FALSE))</f>
        <v>M</v>
      </c>
      <c r="F280" s="78">
        <v>1</v>
      </c>
      <c r="G280" s="78">
        <v>2000</v>
      </c>
      <c r="H280" s="79" cm="1">
        <f t="array" ref="H280">_xlfn.IFS(C280="",0,B280="SINAPI-SP",VLOOKUP(C280,'BASE SINAPI'!A260:D9259,4,FALSE),B280="CDHU/CPOS",VLOOKUP(C280,'CDHU-CPOS'!$A$1:$F$4107,6,FALSE))</f>
        <v>7.09</v>
      </c>
      <c r="I280" s="79">
        <f t="shared" si="7"/>
        <v>8.65</v>
      </c>
      <c r="J280" s="79">
        <f t="shared" si="8"/>
        <v>17300</v>
      </c>
    </row>
    <row r="281" spans="1:12" ht="12.75" x14ac:dyDescent="0.25">
      <c r="A281" s="76">
        <v>273</v>
      </c>
      <c r="B281" s="76" t="s">
        <v>3478</v>
      </c>
      <c r="C281" s="76" t="s">
        <v>8263</v>
      </c>
      <c r="D281" s="77" t="str">
        <f>_xlfn.IFS(C281="","",B281="SINAPI-SP",VLOOKUP(C281,'BASE SINAPI'!$A$1:$D$7191,2,FALSE),B281="CDHU/CPOS",VLOOKUP(C281,'CDHU-CPOS'!$A$1:$F$4107,2,FALSE),B281="FDE",VLOOKUP(C281,#REF!,2,FALSE))</f>
        <v>Cabo de cobre de 6 mm², isolamento 750 V - isolação em PVC 70°C</v>
      </c>
      <c r="E281" s="76" t="str">
        <f>_xlfn.IFS(C281="","",B281="SINAPI-SP",VLOOKUP(C281,'BASE SINAPI'!$A$1:$D$7191,3,FALSE),B281="CDHU/CPOS",VLOOKUP(C281,'CDHU-CPOS'!$A$1:$F$4107,3,FALSE))</f>
        <v>M</v>
      </c>
      <c r="F281" s="78">
        <v>1</v>
      </c>
      <c r="G281" s="78">
        <v>2000</v>
      </c>
      <c r="H281" s="79" cm="1">
        <f t="array" ref="H281">_xlfn.IFS(C281="",0,B281="SINAPI-SP",VLOOKUP(C281,'BASE SINAPI'!A261:D9260,4,FALSE),B281="CDHU/CPOS",VLOOKUP(C281,'CDHU-CPOS'!$A$1:$F$4107,6,FALSE))</f>
        <v>9.5</v>
      </c>
      <c r="I281" s="79">
        <f t="shared" si="7"/>
        <v>11.59</v>
      </c>
      <c r="J281" s="79">
        <f t="shared" si="8"/>
        <v>23180</v>
      </c>
    </row>
    <row r="282" spans="1:12" ht="12.75" x14ac:dyDescent="0.25">
      <c r="A282" s="76">
        <v>274</v>
      </c>
      <c r="B282" s="76" t="s">
        <v>3478</v>
      </c>
      <c r="C282" s="76" t="s">
        <v>8264</v>
      </c>
      <c r="D282" s="77" t="str">
        <f>_xlfn.IFS(C282="","",B282="SINAPI-SP",VLOOKUP(C282,'BASE SINAPI'!$A$1:$D$7191,2,FALSE),B282="CDHU/CPOS",VLOOKUP(C282,'CDHU-CPOS'!$A$1:$F$4107,2,FALSE),B282="FDE",VLOOKUP(C282,#REF!,2,FALSE))</f>
        <v>Cabo de cobre de 10 mm², isolamento 750 V - isolação em PVC 70°C</v>
      </c>
      <c r="E282" s="76" t="str">
        <f>_xlfn.IFS(C282="","",B282="SINAPI-SP",VLOOKUP(C282,'BASE SINAPI'!$A$1:$D$7191,3,FALSE),B282="CDHU/CPOS",VLOOKUP(C282,'CDHU-CPOS'!$A$1:$F$4107,3,FALSE))</f>
        <v>M</v>
      </c>
      <c r="F282" s="78">
        <v>1</v>
      </c>
      <c r="G282" s="78">
        <v>1000</v>
      </c>
      <c r="H282" s="79" cm="1">
        <f t="array" ref="H282">_xlfn.IFS(C282="",0,B282="SINAPI-SP",VLOOKUP(C282,'BASE SINAPI'!A262:D9261,4,FALSE),B282="CDHU/CPOS",VLOOKUP(C282,'CDHU-CPOS'!$A$1:$F$4107,6,FALSE))</f>
        <v>13.67</v>
      </c>
      <c r="I282" s="79">
        <f t="shared" si="7"/>
        <v>16.670000000000002</v>
      </c>
      <c r="J282" s="79">
        <f t="shared" si="8"/>
        <v>16670</v>
      </c>
    </row>
    <row r="283" spans="1:12" ht="12.75" x14ac:dyDescent="0.25">
      <c r="A283" s="76">
        <v>275</v>
      </c>
      <c r="B283" s="76" t="s">
        <v>3478</v>
      </c>
      <c r="C283" s="76" t="s">
        <v>8340</v>
      </c>
      <c r="D283" s="77" t="str">
        <f>_xlfn.IFS(C283="","",B283="SINAPI-SP",VLOOKUP(C283,'BASE SINAPI'!$A$1:$D$7191,2,FALSE),B283="CDHU/CPOS",VLOOKUP(C283,'CDHU-CPOS'!$A$1:$F$4107,2,FALSE),B283="FDE",VLOOKUP(C283,#REF!,2,FALSE))</f>
        <v>Cabo de cobre flexível de 16 mm², isolamento 0,6/1kV - isolação HEPR 90°C</v>
      </c>
      <c r="E283" s="76" t="str">
        <f>_xlfn.IFS(C283="","",B283="SINAPI-SP",VLOOKUP(C283,'BASE SINAPI'!$A$1:$D$7191,3,FALSE),B283="CDHU/CPOS",VLOOKUP(C283,'CDHU-CPOS'!$A$1:$F$4107,3,FALSE))</f>
        <v>M</v>
      </c>
      <c r="F283" s="78">
        <v>1</v>
      </c>
      <c r="G283" s="78">
        <v>500</v>
      </c>
      <c r="H283" s="79" cm="1">
        <f t="array" ref="H283">_xlfn.IFS(C283="",0,B283="SINAPI-SP",VLOOKUP(C283,'BASE SINAPI'!A263:D9262,4,FALSE),B283="CDHU/CPOS",VLOOKUP(C283,'CDHU-CPOS'!$A$1:$F$4107,6,FALSE))</f>
        <v>17.55</v>
      </c>
      <c r="I283" s="79">
        <f t="shared" ref="I283:I346" si="18">ROUND((H283*(1+$J$2)),2)</f>
        <v>21.41</v>
      </c>
      <c r="J283" s="79">
        <f t="shared" ref="J283:J346" si="19">ROUND((G283*I283),2)</f>
        <v>10705</v>
      </c>
      <c r="L283" s="2" t="s">
        <v>3479</v>
      </c>
    </row>
    <row r="284" spans="1:12" ht="12.75" x14ac:dyDescent="0.25">
      <c r="A284" s="76">
        <v>276</v>
      </c>
      <c r="B284" s="76" t="s">
        <v>3478</v>
      </c>
      <c r="C284" s="76" t="s">
        <v>8341</v>
      </c>
      <c r="D284" s="77" t="str">
        <f>_xlfn.IFS(C284="","",B284="SINAPI-SP",VLOOKUP(C284,'BASE SINAPI'!$A$1:$D$7191,2,FALSE),B284="CDHU/CPOS",VLOOKUP(C284,'CDHU-CPOS'!$A$1:$F$4107,2,FALSE),B284="FDE",VLOOKUP(C284,#REF!,2,FALSE))</f>
        <v>Cabo de cobre flexível de 25 mm², isolamento 0,6/1kV - isolação HEPR 90°C</v>
      </c>
      <c r="E284" s="76" t="str">
        <f>_xlfn.IFS(C284="","",B284="SINAPI-SP",VLOOKUP(C284,'BASE SINAPI'!$A$1:$D$7191,3,FALSE),B284="CDHU/CPOS",VLOOKUP(C284,'CDHU-CPOS'!$A$1:$F$4107,3,FALSE))</f>
        <v>M</v>
      </c>
      <c r="F284" s="78">
        <v>1</v>
      </c>
      <c r="G284" s="78">
        <v>200</v>
      </c>
      <c r="H284" s="79" cm="1">
        <f t="array" ref="H284">_xlfn.IFS(C284="",0,B284="SINAPI-SP",VLOOKUP(C284,'BASE SINAPI'!A264:D9263,4,FALSE),B284="CDHU/CPOS",VLOOKUP(C284,'CDHU-CPOS'!$A$1:$F$4107,6,FALSE))</f>
        <v>25.51</v>
      </c>
      <c r="I284" s="79">
        <f t="shared" si="18"/>
        <v>31.11</v>
      </c>
      <c r="J284" s="79">
        <f t="shared" si="19"/>
        <v>6222</v>
      </c>
      <c r="L284" s="2" t="s">
        <v>3478</v>
      </c>
    </row>
    <row r="285" spans="1:12" ht="12.75" x14ac:dyDescent="0.25">
      <c r="A285" s="76">
        <v>277</v>
      </c>
      <c r="B285" s="76" t="s">
        <v>3478</v>
      </c>
      <c r="C285" s="76" t="s">
        <v>8342</v>
      </c>
      <c r="D285" s="77" t="str">
        <f>_xlfn.IFS(C285="","",B285="SINAPI-SP",VLOOKUP(C285,'BASE SINAPI'!$A$1:$D$7191,2,FALSE),B285="CDHU/CPOS",VLOOKUP(C285,'CDHU-CPOS'!$A$1:$F$4107,2,FALSE),B285="FDE",VLOOKUP(C285,#REF!,2,FALSE))</f>
        <v>Cabo de cobre flexível de 35 mm², isolamento 0,6/1kV - isolação HEPR 90°C</v>
      </c>
      <c r="E285" s="76" t="str">
        <f>_xlfn.IFS(C285="","",B285="SINAPI-SP",VLOOKUP(C285,'BASE SINAPI'!$A$1:$D$7191,3,FALSE),B285="CDHU/CPOS",VLOOKUP(C285,'CDHU-CPOS'!$A$1:$F$4107,3,FALSE))</f>
        <v>M</v>
      </c>
      <c r="F285" s="78">
        <v>1</v>
      </c>
      <c r="G285" s="78">
        <v>200</v>
      </c>
      <c r="H285" s="79" cm="1">
        <f t="array" ref="H285">_xlfn.IFS(C285="",0,B285="SINAPI-SP",VLOOKUP(C285,'BASE SINAPI'!A265:D9264,4,FALSE),B285="CDHU/CPOS",VLOOKUP(C285,'CDHU-CPOS'!$A$1:$F$4107,6,FALSE))</f>
        <v>36</v>
      </c>
      <c r="I285" s="79">
        <f t="shared" si="18"/>
        <v>43.91</v>
      </c>
      <c r="J285" s="79">
        <f t="shared" si="19"/>
        <v>8782</v>
      </c>
      <c r="L285" s="2" t="s">
        <v>3480</v>
      </c>
    </row>
    <row r="286" spans="1:12" ht="12.75" x14ac:dyDescent="0.25">
      <c r="A286" s="76">
        <v>278</v>
      </c>
      <c r="B286" s="76" t="s">
        <v>3478</v>
      </c>
      <c r="C286" s="76" t="s">
        <v>8343</v>
      </c>
      <c r="D286" s="77" t="str">
        <f>_xlfn.IFS(C286="","",B286="SINAPI-SP",VLOOKUP(C286,'BASE SINAPI'!$A$1:$D$7191,2,FALSE),B286="CDHU/CPOS",VLOOKUP(C286,'CDHU-CPOS'!$A$1:$F$4107,2,FALSE),B286="FDE",VLOOKUP(C286,#REF!,2,FALSE))</f>
        <v>Cabo de cobre flexível de 50 mm², isolamento 0,6/1kV - isolação HEPR 90°C</v>
      </c>
      <c r="E286" s="76" t="str">
        <f>_xlfn.IFS(C286="","",B286="SINAPI-SP",VLOOKUP(C286,'BASE SINAPI'!$A$1:$D$7191,3,FALSE),B286="CDHU/CPOS",VLOOKUP(C286,'CDHU-CPOS'!$A$1:$F$4107,3,FALSE))</f>
        <v>M</v>
      </c>
      <c r="F286" s="78">
        <v>1</v>
      </c>
      <c r="G286" s="78">
        <v>200</v>
      </c>
      <c r="H286" s="79" cm="1">
        <f t="array" ref="H286">_xlfn.IFS(C286="",0,B286="SINAPI-SP",VLOOKUP(C286,'BASE SINAPI'!A266:D9265,4,FALSE),B286="CDHU/CPOS",VLOOKUP(C286,'CDHU-CPOS'!$A$1:$F$4107,6,FALSE))</f>
        <v>50.64</v>
      </c>
      <c r="I286" s="79">
        <f t="shared" si="18"/>
        <v>61.77</v>
      </c>
      <c r="J286" s="79">
        <f t="shared" si="19"/>
        <v>12354</v>
      </c>
    </row>
    <row r="287" spans="1:12" ht="12.75" x14ac:dyDescent="0.25">
      <c r="A287" s="76">
        <v>279</v>
      </c>
      <c r="B287" s="76" t="s">
        <v>3478</v>
      </c>
      <c r="C287" s="76" t="s">
        <v>8344</v>
      </c>
      <c r="D287" s="77" t="str">
        <f>_xlfn.IFS(C287="","",B287="SINAPI-SP",VLOOKUP(C287,'BASE SINAPI'!$A$1:$D$7191,2,FALSE),B287="CDHU/CPOS",VLOOKUP(C287,'CDHU-CPOS'!$A$1:$F$4107,2,FALSE),B287="FDE",VLOOKUP(C287,#REF!,2,FALSE))</f>
        <v>Cabo de cobre flexível de 70 mm², isolamento 0,6/1kV - isolação HEPR 90°C</v>
      </c>
      <c r="E287" s="76" t="str">
        <f>_xlfn.IFS(C287="","",B287="SINAPI-SP",VLOOKUP(C287,'BASE SINAPI'!$A$1:$D$7191,3,FALSE),B287="CDHU/CPOS",VLOOKUP(C287,'CDHU-CPOS'!$A$1:$F$4107,3,FALSE))</f>
        <v>M</v>
      </c>
      <c r="F287" s="78">
        <v>1</v>
      </c>
      <c r="G287" s="78">
        <v>200</v>
      </c>
      <c r="H287" s="79" cm="1">
        <f t="array" ref="H287">_xlfn.IFS(C287="",0,B287="SINAPI-SP",VLOOKUP(C287,'BASE SINAPI'!A267:D9266,4,FALSE),B287="CDHU/CPOS",VLOOKUP(C287,'CDHU-CPOS'!$A$1:$F$4107,6,FALSE))</f>
        <v>69.16</v>
      </c>
      <c r="I287" s="79">
        <f t="shared" si="18"/>
        <v>84.35</v>
      </c>
      <c r="J287" s="79">
        <f t="shared" si="19"/>
        <v>16870</v>
      </c>
    </row>
    <row r="288" spans="1:12" ht="12.75" x14ac:dyDescent="0.25">
      <c r="A288" s="76">
        <v>280</v>
      </c>
      <c r="B288" s="76" t="s">
        <v>3478</v>
      </c>
      <c r="C288" s="76" t="s">
        <v>8345</v>
      </c>
      <c r="D288" s="77" t="str">
        <f>_xlfn.IFS(C288="","",B288="SINAPI-SP",VLOOKUP(C288,'BASE SINAPI'!$A$1:$D$7191,2,FALSE),B288="CDHU/CPOS",VLOOKUP(C288,'CDHU-CPOS'!$A$1:$F$4107,2,FALSE),B288="FDE",VLOOKUP(C288,#REF!,2,FALSE))</f>
        <v>Cabo de cobre flexível de 95 mm², isolamento 0,6/1kV - isolação HEPR 90°C</v>
      </c>
      <c r="E288" s="76" t="str">
        <f>_xlfn.IFS(C288="","",B288="SINAPI-SP",VLOOKUP(C288,'BASE SINAPI'!$A$1:$D$7191,3,FALSE),B288="CDHU/CPOS",VLOOKUP(C288,'CDHU-CPOS'!$A$1:$F$4107,3,FALSE))</f>
        <v>M</v>
      </c>
      <c r="F288" s="78">
        <v>1</v>
      </c>
      <c r="G288" s="78">
        <v>100</v>
      </c>
      <c r="H288" s="79" cm="1">
        <f t="array" ref="H288">_xlfn.IFS(C288="",0,B288="SINAPI-SP",VLOOKUP(C288,'BASE SINAPI'!A268:D9267,4,FALSE),B288="CDHU/CPOS",VLOOKUP(C288,'CDHU-CPOS'!$A$1:$F$4107,6,FALSE))</f>
        <v>89.34</v>
      </c>
      <c r="I288" s="79">
        <f t="shared" si="18"/>
        <v>108.97</v>
      </c>
      <c r="J288" s="79">
        <f t="shared" si="19"/>
        <v>10897</v>
      </c>
      <c r="L288" s="2" t="s">
        <v>3482</v>
      </c>
    </row>
    <row r="289" spans="1:12" ht="12.75" x14ac:dyDescent="0.25">
      <c r="A289" s="76">
        <v>281</v>
      </c>
      <c r="B289" s="76" t="s">
        <v>3478</v>
      </c>
      <c r="C289" s="76" t="s">
        <v>8357</v>
      </c>
      <c r="D289" s="77" t="str">
        <f>_xlfn.IFS(C289="","",B289="SINAPI-SP",VLOOKUP(C289,'BASE SINAPI'!$A$1:$D$7191,2,FALSE),B289="CDHU/CPOS",VLOOKUP(C289,'CDHU-CPOS'!$A$1:$F$4107,2,FALSE),B289="FDE",VLOOKUP(C289,#REF!,2,FALSE))</f>
        <v>Cabo de cobre flexível de 3 x 1,5 mm², isolamento 500 V - isolação PP 70°C</v>
      </c>
      <c r="E289" s="76" t="str">
        <f>_xlfn.IFS(C289="","",B289="SINAPI-SP",VLOOKUP(C289,'BASE SINAPI'!$A$1:$D$7191,3,FALSE),B289="CDHU/CPOS",VLOOKUP(C289,'CDHU-CPOS'!$A$1:$F$4107,3,FALSE))</f>
        <v>M</v>
      </c>
      <c r="F289" s="78">
        <v>1</v>
      </c>
      <c r="G289" s="78">
        <v>250</v>
      </c>
      <c r="H289" s="79" cm="1">
        <f t="array" ref="H289">_xlfn.IFS(C289="",0,B289="SINAPI-SP",VLOOKUP(C289,'BASE SINAPI'!A269:D9268,4,FALSE),B289="CDHU/CPOS",VLOOKUP(C289,'CDHU-CPOS'!$A$1:$F$4107,6,FALSE))</f>
        <v>11.44</v>
      </c>
      <c r="I289" s="79">
        <f t="shared" si="18"/>
        <v>13.95</v>
      </c>
      <c r="J289" s="79">
        <f t="shared" si="19"/>
        <v>3487.5</v>
      </c>
    </row>
    <row r="290" spans="1:12" ht="12.75" x14ac:dyDescent="0.25">
      <c r="A290" s="76">
        <v>282</v>
      </c>
      <c r="B290" s="76" t="s">
        <v>3478</v>
      </c>
      <c r="C290" s="76" t="s">
        <v>8358</v>
      </c>
      <c r="D290" s="77" t="str">
        <f>_xlfn.IFS(C290="","",B290="SINAPI-SP",VLOOKUP(C290,'BASE SINAPI'!$A$1:$D$7191,2,FALSE),B290="CDHU/CPOS",VLOOKUP(C290,'CDHU-CPOS'!$A$1:$F$4107,2,FALSE),B290="FDE",VLOOKUP(C290,#REF!,2,FALSE))</f>
        <v>Cabo de cobre flexível de 3 x 2,5 mm², isolamento 500 V - isolação PP 70°C</v>
      </c>
      <c r="E290" s="76" t="str">
        <f>_xlfn.IFS(C290="","",B290="SINAPI-SP",VLOOKUP(C290,'BASE SINAPI'!$A$1:$D$7191,3,FALSE),B290="CDHU/CPOS",VLOOKUP(C290,'CDHU-CPOS'!$A$1:$F$4107,3,FALSE))</f>
        <v>M</v>
      </c>
      <c r="F290" s="78">
        <v>1</v>
      </c>
      <c r="G290" s="78">
        <v>300</v>
      </c>
      <c r="H290" s="79" cm="1">
        <f t="array" ref="H290">_xlfn.IFS(C290="",0,B290="SINAPI-SP",VLOOKUP(C290,'BASE SINAPI'!A270:D9269,4,FALSE),B290="CDHU/CPOS",VLOOKUP(C290,'CDHU-CPOS'!$A$1:$F$4107,6,FALSE))</f>
        <v>16.14</v>
      </c>
      <c r="I290" s="79">
        <f t="shared" si="18"/>
        <v>19.690000000000001</v>
      </c>
      <c r="J290" s="79">
        <f t="shared" si="19"/>
        <v>5907</v>
      </c>
    </row>
    <row r="291" spans="1:12" ht="12.75" x14ac:dyDescent="0.25">
      <c r="A291" s="76">
        <v>283</v>
      </c>
      <c r="B291" s="76" t="s">
        <v>3478</v>
      </c>
      <c r="C291" s="76" t="s">
        <v>8359</v>
      </c>
      <c r="D291" s="77" t="str">
        <f>_xlfn.IFS(C291="","",B291="SINAPI-SP",VLOOKUP(C291,'BASE SINAPI'!$A$1:$D$7191,2,FALSE),B291="CDHU/CPOS",VLOOKUP(C291,'CDHU-CPOS'!$A$1:$F$4107,2,FALSE),B291="FDE",VLOOKUP(C291,#REF!,2,FALSE))</f>
        <v>Cabo de cobre flexível de 3 x 4 mm², isolamento 500 V - isolação PP 70°C</v>
      </c>
      <c r="E291" s="76" t="str">
        <f>_xlfn.IFS(C291="","",B291="SINAPI-SP",VLOOKUP(C291,'BASE SINAPI'!$A$1:$D$7191,3,FALSE),B291="CDHU/CPOS",VLOOKUP(C291,'CDHU-CPOS'!$A$1:$F$4107,3,FALSE))</f>
        <v>M</v>
      </c>
      <c r="F291" s="78">
        <v>1</v>
      </c>
      <c r="G291" s="78">
        <v>100</v>
      </c>
      <c r="H291" s="79" cm="1">
        <f t="array" ref="H291">_xlfn.IFS(C291="",0,B291="SINAPI-SP",VLOOKUP(C291,'BASE SINAPI'!A271:D9270,4,FALSE),B291="CDHU/CPOS",VLOOKUP(C291,'CDHU-CPOS'!$A$1:$F$4107,6,FALSE))</f>
        <v>22.43</v>
      </c>
      <c r="I291" s="79">
        <f t="shared" si="18"/>
        <v>27.36</v>
      </c>
      <c r="J291" s="79">
        <f t="shared" si="19"/>
        <v>2736</v>
      </c>
    </row>
    <row r="292" spans="1:12" ht="12.75" x14ac:dyDescent="0.25">
      <c r="A292" s="76">
        <v>284</v>
      </c>
      <c r="B292" s="76" t="s">
        <v>3478</v>
      </c>
      <c r="C292" s="76" t="s">
        <v>8360</v>
      </c>
      <c r="D292" s="77" t="str">
        <f>_xlfn.IFS(C292="","",B292="SINAPI-SP",VLOOKUP(C292,'BASE SINAPI'!$A$1:$D$7191,2,FALSE),B292="CDHU/CPOS",VLOOKUP(C292,'CDHU-CPOS'!$A$1:$F$4107,2,FALSE),B292="FDE",VLOOKUP(C292,#REF!,2,FALSE))</f>
        <v>Cabo de cobre flexível de 3 x 6 mm², isolamento 500 V - isolação PP 70°C</v>
      </c>
      <c r="E292" s="76" t="str">
        <f>_xlfn.IFS(C292="","",B292="SINAPI-SP",VLOOKUP(C292,'BASE SINAPI'!$A$1:$D$7191,3,FALSE),B292="CDHU/CPOS",VLOOKUP(C292,'CDHU-CPOS'!$A$1:$F$4107,3,FALSE))</f>
        <v>M</v>
      </c>
      <c r="F292" s="78">
        <v>1</v>
      </c>
      <c r="G292" s="78">
        <v>100</v>
      </c>
      <c r="H292" s="79" cm="1">
        <f t="array" ref="H292">_xlfn.IFS(C292="",0,B292="SINAPI-SP",VLOOKUP(C292,'BASE SINAPI'!A272:D9271,4,FALSE),B292="CDHU/CPOS",VLOOKUP(C292,'CDHU-CPOS'!$A$1:$F$4107,6,FALSE))</f>
        <v>30.85</v>
      </c>
      <c r="I292" s="79">
        <f t="shared" si="18"/>
        <v>37.630000000000003</v>
      </c>
      <c r="J292" s="79">
        <f t="shared" si="19"/>
        <v>3763</v>
      </c>
    </row>
    <row r="293" spans="1:12" ht="12.75" x14ac:dyDescent="0.25">
      <c r="A293" s="76">
        <v>285</v>
      </c>
      <c r="B293" s="76" t="s">
        <v>3478</v>
      </c>
      <c r="C293" s="76" t="s">
        <v>8350</v>
      </c>
      <c r="D293" s="77" t="str">
        <f>_xlfn.IFS(C293="","",B293="SINAPI-SP",VLOOKUP(C293,'BASE SINAPI'!$A$1:$D$7191,2,FALSE),B293="CDHU/CPOS",VLOOKUP(C293,'CDHU-CPOS'!$A$1:$F$4107,2,FALSE),B293="FDE",VLOOKUP(C293,#REF!,2,FALSE))</f>
        <v>Cabo de cobre flexível de 2 x 2,5 mm², isolamento 0,6/1 kV - isolação HEPR 90°C</v>
      </c>
      <c r="E293" s="76" t="str">
        <f>_xlfn.IFS(C293="","",B293="SINAPI-SP",VLOOKUP(C293,'BASE SINAPI'!$A$1:$D$7191,3,FALSE),B293="CDHU/CPOS",VLOOKUP(C293,'CDHU-CPOS'!$A$1:$F$4107,3,FALSE))</f>
        <v>M</v>
      </c>
      <c r="F293" s="78">
        <v>1</v>
      </c>
      <c r="G293" s="78">
        <v>1500</v>
      </c>
      <c r="H293" s="79" cm="1">
        <f t="array" ref="H293">_xlfn.IFS(C293="",0,B293="SINAPI-SP",VLOOKUP(C293,'BASE SINAPI'!A273:D9272,4,FALSE),B293="CDHU/CPOS",VLOOKUP(C293,'CDHU-CPOS'!$A$1:$F$4107,6,FALSE))</f>
        <v>7.15</v>
      </c>
      <c r="I293" s="79">
        <f t="shared" si="18"/>
        <v>8.7200000000000006</v>
      </c>
      <c r="J293" s="79">
        <f t="shared" si="19"/>
        <v>13080</v>
      </c>
    </row>
    <row r="294" spans="1:12" ht="12.75" x14ac:dyDescent="0.25">
      <c r="A294" s="76">
        <v>286</v>
      </c>
      <c r="B294" s="76" t="s">
        <v>3478</v>
      </c>
      <c r="C294" s="76" t="s">
        <v>8110</v>
      </c>
      <c r="D294" s="77" t="str">
        <f>_xlfn.IFS(C294="","",B294="SINAPI-SP",VLOOKUP(C294,'BASE SINAPI'!$A$1:$D$7191,2,FALSE),B294="CDHU/CPOS",VLOOKUP(C294,'CDHU-CPOS'!$A$1:$F$4107,2,FALSE),B294="FDE",VLOOKUP(C294,#REF!,2,FALSE))</f>
        <v>Eletroduto de PVC rígido roscável de 3/4´ - com acessórios</v>
      </c>
      <c r="E294" s="76" t="str">
        <f>_xlfn.IFS(C294="","",B294="SINAPI-SP",VLOOKUP(C294,'BASE SINAPI'!$A$1:$D$7191,3,FALSE),B294="CDHU/CPOS",VLOOKUP(C294,'CDHU-CPOS'!$A$1:$F$4107,3,FALSE))</f>
        <v>M</v>
      </c>
      <c r="F294" s="78">
        <v>1</v>
      </c>
      <c r="G294" s="78">
        <v>450</v>
      </c>
      <c r="H294" s="79" cm="1">
        <f t="array" ref="H294">_xlfn.IFS(C294="",0,B294="SINAPI-SP",VLOOKUP(C294,'BASE SINAPI'!A274:D9273,4,FALSE),B294="CDHU/CPOS",VLOOKUP(C294,'CDHU-CPOS'!$A$1:$F$4107,6,FALSE))</f>
        <v>33.36</v>
      </c>
      <c r="I294" s="79">
        <f t="shared" si="18"/>
        <v>40.69</v>
      </c>
      <c r="J294" s="79">
        <f t="shared" si="19"/>
        <v>18310.5</v>
      </c>
      <c r="L294" s="2" t="s">
        <v>3480</v>
      </c>
    </row>
    <row r="295" spans="1:12" ht="12.75" x14ac:dyDescent="0.25">
      <c r="A295" s="76">
        <v>287</v>
      </c>
      <c r="B295" s="76" t="s">
        <v>3478</v>
      </c>
      <c r="C295" s="76" t="s">
        <v>8111</v>
      </c>
      <c r="D295" s="77" t="str">
        <f>_xlfn.IFS(C295="","",B295="SINAPI-SP",VLOOKUP(C295,'BASE SINAPI'!$A$1:$D$7191,2,FALSE),B295="CDHU/CPOS",VLOOKUP(C295,'CDHU-CPOS'!$A$1:$F$4107,2,FALSE),B295="FDE",VLOOKUP(C295,#REF!,2,FALSE))</f>
        <v>Eletroduto de PVC rígido roscável de 1´ - com acessórios</v>
      </c>
      <c r="E295" s="76" t="str">
        <f>_xlfn.IFS(C295="","",B295="SINAPI-SP",VLOOKUP(C295,'BASE SINAPI'!$A$1:$D$7191,3,FALSE),B295="CDHU/CPOS",VLOOKUP(C295,'CDHU-CPOS'!$A$1:$F$4107,3,FALSE))</f>
        <v>M</v>
      </c>
      <c r="F295" s="78">
        <v>1</v>
      </c>
      <c r="G295" s="78">
        <v>150</v>
      </c>
      <c r="H295" s="79" cm="1">
        <f t="array" ref="H295">_xlfn.IFS(C295="",0,B295="SINAPI-SP",VLOOKUP(C295,'BASE SINAPI'!A275:D9274,4,FALSE),B295="CDHU/CPOS",VLOOKUP(C295,'CDHU-CPOS'!$A$1:$F$4107,6,FALSE))</f>
        <v>41.56</v>
      </c>
      <c r="I295" s="79">
        <f t="shared" si="18"/>
        <v>50.69</v>
      </c>
      <c r="J295" s="79">
        <f t="shared" si="19"/>
        <v>7603.5</v>
      </c>
      <c r="L295" s="2" t="s">
        <v>3482</v>
      </c>
    </row>
    <row r="296" spans="1:12" ht="12.75" x14ac:dyDescent="0.25">
      <c r="A296" s="76">
        <v>288</v>
      </c>
      <c r="B296" s="76" t="s">
        <v>3478</v>
      </c>
      <c r="C296" s="76" t="s">
        <v>8112</v>
      </c>
      <c r="D296" s="77" t="str">
        <f>_xlfn.IFS(C296="","",B296="SINAPI-SP",VLOOKUP(C296,'BASE SINAPI'!$A$1:$D$7191,2,FALSE),B296="CDHU/CPOS",VLOOKUP(C296,'CDHU-CPOS'!$A$1:$F$4107,2,FALSE),B296="FDE",VLOOKUP(C296,#REF!,2,FALSE))</f>
        <v>Eletroduto de PVC rígido roscável de 1 1/4´ - com acessórios</v>
      </c>
      <c r="E296" s="76" t="str">
        <f>_xlfn.IFS(C296="","",B296="SINAPI-SP",VLOOKUP(C296,'BASE SINAPI'!$A$1:$D$7191,3,FALSE),B296="CDHU/CPOS",VLOOKUP(C296,'CDHU-CPOS'!$A$1:$F$4107,3,FALSE))</f>
        <v>M</v>
      </c>
      <c r="F296" s="78">
        <v>1</v>
      </c>
      <c r="G296" s="78">
        <v>30</v>
      </c>
      <c r="H296" s="79" cm="1">
        <f t="array" ref="H296">_xlfn.IFS(C296="",0,B296="SINAPI-SP",VLOOKUP(C296,'BASE SINAPI'!A276:D9275,4,FALSE),B296="CDHU/CPOS",VLOOKUP(C296,'CDHU-CPOS'!$A$1:$F$4107,6,FALSE))</f>
        <v>52.33</v>
      </c>
      <c r="I296" s="79">
        <f t="shared" si="18"/>
        <v>63.83</v>
      </c>
      <c r="J296" s="79">
        <f t="shared" si="19"/>
        <v>1914.9</v>
      </c>
    </row>
    <row r="297" spans="1:12" ht="12.75" x14ac:dyDescent="0.25">
      <c r="A297" s="76">
        <v>289</v>
      </c>
      <c r="B297" s="76" t="s">
        <v>3478</v>
      </c>
      <c r="C297" s="76" t="s">
        <v>8113</v>
      </c>
      <c r="D297" s="77" t="str">
        <f>_xlfn.IFS(C297="","",B297="SINAPI-SP",VLOOKUP(C297,'BASE SINAPI'!$A$1:$D$7191,2,FALSE),B297="CDHU/CPOS",VLOOKUP(C297,'CDHU-CPOS'!$A$1:$F$4107,2,FALSE),B297="FDE",VLOOKUP(C297,#REF!,2,FALSE))</f>
        <v>Eletroduto de PVC rígido roscável de 1 1/2´ - com acessórios</v>
      </c>
      <c r="E297" s="76" t="str">
        <f>_xlfn.IFS(C297="","",B297="SINAPI-SP",VLOOKUP(C297,'BASE SINAPI'!$A$1:$D$7191,3,FALSE),B297="CDHU/CPOS",VLOOKUP(C297,'CDHU-CPOS'!$A$1:$F$4107,3,FALSE))</f>
        <v>M</v>
      </c>
      <c r="F297" s="78">
        <v>1</v>
      </c>
      <c r="G297" s="78">
        <v>30</v>
      </c>
      <c r="H297" s="79" cm="1">
        <f t="array" ref="H297">_xlfn.IFS(C297="",0,B297="SINAPI-SP",VLOOKUP(C297,'BASE SINAPI'!A277:D9276,4,FALSE),B297="CDHU/CPOS",VLOOKUP(C297,'CDHU-CPOS'!$A$1:$F$4107,6,FALSE))</f>
        <v>58.14</v>
      </c>
      <c r="I297" s="79">
        <f t="shared" si="18"/>
        <v>70.91</v>
      </c>
      <c r="J297" s="79">
        <f t="shared" si="19"/>
        <v>2127.3000000000002</v>
      </c>
      <c r="L297" s="2" t="s">
        <v>3479</v>
      </c>
    </row>
    <row r="298" spans="1:12" ht="12.75" x14ac:dyDescent="0.25">
      <c r="A298" s="76">
        <v>290</v>
      </c>
      <c r="B298" s="76" t="s">
        <v>3478</v>
      </c>
      <c r="C298" s="76" t="s">
        <v>8114</v>
      </c>
      <c r="D298" s="77" t="str">
        <f>_xlfn.IFS(C298="","",B298="SINAPI-SP",VLOOKUP(C298,'BASE SINAPI'!$A$1:$D$7191,2,FALSE),B298="CDHU/CPOS",VLOOKUP(C298,'CDHU-CPOS'!$A$1:$F$4107,2,FALSE),B298="FDE",VLOOKUP(C298,#REF!,2,FALSE))</f>
        <v>Eletroduto de PVC rígido roscável de 2´ - com acessórios</v>
      </c>
      <c r="E298" s="76" t="str">
        <f>_xlfn.IFS(C298="","",B298="SINAPI-SP",VLOOKUP(C298,'BASE SINAPI'!$A$1:$D$7191,3,FALSE),B298="CDHU/CPOS",VLOOKUP(C298,'CDHU-CPOS'!$A$1:$F$4107,3,FALSE))</f>
        <v>M</v>
      </c>
      <c r="F298" s="78">
        <v>1</v>
      </c>
      <c r="G298" s="78">
        <v>50</v>
      </c>
      <c r="H298" s="79" cm="1">
        <f t="array" ref="H298">_xlfn.IFS(C298="",0,B298="SINAPI-SP",VLOOKUP(C298,'BASE SINAPI'!A278:D9277,4,FALSE),B298="CDHU/CPOS",VLOOKUP(C298,'CDHU-CPOS'!$A$1:$F$4107,6,FALSE))</f>
        <v>67.31</v>
      </c>
      <c r="I298" s="79">
        <f t="shared" si="18"/>
        <v>82.1</v>
      </c>
      <c r="J298" s="79">
        <f t="shared" si="19"/>
        <v>4105</v>
      </c>
      <c r="L298" s="2" t="s">
        <v>3478</v>
      </c>
    </row>
    <row r="299" spans="1:12" ht="12.75" x14ac:dyDescent="0.25">
      <c r="A299" s="76">
        <v>291</v>
      </c>
      <c r="B299" s="76" t="s">
        <v>3478</v>
      </c>
      <c r="C299" s="76" t="s">
        <v>8115</v>
      </c>
      <c r="D299" s="77" t="str">
        <f>_xlfn.IFS(C299="","",B299="SINAPI-SP",VLOOKUP(C299,'BASE SINAPI'!$A$1:$D$7191,2,FALSE),B299="CDHU/CPOS",VLOOKUP(C299,'CDHU-CPOS'!$A$1:$F$4107,2,FALSE),B299="FDE",VLOOKUP(C299,#REF!,2,FALSE))</f>
        <v>Eletroduto de PVC rígido roscável de 2 1/2´ - com acessórios</v>
      </c>
      <c r="E299" s="76" t="str">
        <f>_xlfn.IFS(C299="","",B299="SINAPI-SP",VLOOKUP(C299,'BASE SINAPI'!$A$1:$D$7191,3,FALSE),B299="CDHU/CPOS",VLOOKUP(C299,'CDHU-CPOS'!$A$1:$F$4107,3,FALSE))</f>
        <v>M</v>
      </c>
      <c r="F299" s="78">
        <v>1</v>
      </c>
      <c r="G299" s="78">
        <v>20</v>
      </c>
      <c r="H299" s="79" cm="1">
        <f t="array" ref="H299">_xlfn.IFS(C299="",0,B299="SINAPI-SP",VLOOKUP(C299,'BASE SINAPI'!A279:D9278,4,FALSE),B299="CDHU/CPOS",VLOOKUP(C299,'CDHU-CPOS'!$A$1:$F$4107,6,FALSE))</f>
        <v>86.97</v>
      </c>
      <c r="I299" s="79">
        <f t="shared" si="18"/>
        <v>106.08</v>
      </c>
      <c r="J299" s="79">
        <f t="shared" si="19"/>
        <v>2121.6</v>
      </c>
    </row>
    <row r="300" spans="1:12" ht="12.75" x14ac:dyDescent="0.25">
      <c r="A300" s="76">
        <v>292</v>
      </c>
      <c r="B300" s="76" t="s">
        <v>3478</v>
      </c>
      <c r="C300" s="76" t="s">
        <v>8149</v>
      </c>
      <c r="D300" s="77" t="str">
        <f>_xlfn.IFS(C300="","",B300="SINAPI-SP",VLOOKUP(C300,'BASE SINAPI'!$A$1:$D$7191,2,FALSE),B300="CDHU/CPOS",VLOOKUP(C300,'CDHU-CPOS'!$A$1:$F$4107,2,FALSE),B300="FDE",VLOOKUP(C300,#REF!,2,FALSE))</f>
        <v>Canaleta em PVC de 20 x 12 mm, inclusive acessórios</v>
      </c>
      <c r="E300" s="76" t="str">
        <f>_xlfn.IFS(C300="","",B300="SINAPI-SP",VLOOKUP(C300,'BASE SINAPI'!$A$1:$D$7191,3,FALSE),B300="CDHU/CPOS",VLOOKUP(C300,'CDHU-CPOS'!$A$1:$F$4107,3,FALSE))</f>
        <v>M</v>
      </c>
      <c r="F300" s="78">
        <v>1</v>
      </c>
      <c r="G300" s="78">
        <v>150</v>
      </c>
      <c r="H300" s="79" cm="1">
        <f t="array" ref="H300">_xlfn.IFS(C300="",0,B300="SINAPI-SP",VLOOKUP(C300,'BASE SINAPI'!A280:D9279,4,FALSE),B300="CDHU/CPOS",VLOOKUP(C300,'CDHU-CPOS'!$A$1:$F$4107,6,FALSE))</f>
        <v>23.65</v>
      </c>
      <c r="I300" s="79">
        <f t="shared" si="18"/>
        <v>28.85</v>
      </c>
      <c r="J300" s="79">
        <f t="shared" si="19"/>
        <v>4327.5</v>
      </c>
    </row>
    <row r="301" spans="1:12" ht="12.75" x14ac:dyDescent="0.25">
      <c r="A301" s="76">
        <v>293</v>
      </c>
      <c r="B301" s="76" t="s">
        <v>3478</v>
      </c>
      <c r="C301" s="76" t="s">
        <v>8156</v>
      </c>
      <c r="D301" s="77" t="str">
        <f>_xlfn.IFS(C301="","",B301="SINAPI-SP",VLOOKUP(C301,'BASE SINAPI'!$A$1:$D$7191,2,FALSE),B301="CDHU/CPOS",VLOOKUP(C301,'CDHU-CPOS'!$A$1:$F$4107,2,FALSE),B301="FDE",VLOOKUP(C301,#REF!,2,FALSE))</f>
        <v>Canaleta aparente com tampa em PVC, autoextinguível, de 85 x 35 mm, com acessórios</v>
      </c>
      <c r="E301" s="76" t="str">
        <f>_xlfn.IFS(C301="","",B301="SINAPI-SP",VLOOKUP(C301,'BASE SINAPI'!$A$1:$D$7191,3,FALSE),B301="CDHU/CPOS",VLOOKUP(C301,'CDHU-CPOS'!$A$1:$F$4107,3,FALSE))</f>
        <v>M</v>
      </c>
      <c r="F301" s="78">
        <v>1</v>
      </c>
      <c r="G301" s="78">
        <v>50</v>
      </c>
      <c r="H301" s="79" cm="1">
        <f t="array" ref="H301">_xlfn.IFS(C301="",0,B301="SINAPI-SP",VLOOKUP(C301,'BASE SINAPI'!A281:D9280,4,FALSE),B301="CDHU/CPOS",VLOOKUP(C301,'CDHU-CPOS'!$A$1:$F$4107,6,FALSE))</f>
        <v>71.92</v>
      </c>
      <c r="I301" s="79">
        <f t="shared" si="18"/>
        <v>87.72</v>
      </c>
      <c r="J301" s="79">
        <f t="shared" si="19"/>
        <v>4386</v>
      </c>
    </row>
    <row r="302" spans="1:12" ht="12.75" x14ac:dyDescent="0.25">
      <c r="A302" s="76">
        <v>294</v>
      </c>
      <c r="B302" s="76" t="s">
        <v>3478</v>
      </c>
      <c r="C302" s="76" t="s">
        <v>8157</v>
      </c>
      <c r="D302" s="77" t="str">
        <f>_xlfn.IFS(C302="","",B302="SINAPI-SP",VLOOKUP(C302,'BASE SINAPI'!$A$1:$D$7191,2,FALSE),B302="CDHU/CPOS",VLOOKUP(C302,'CDHU-CPOS'!$A$1:$F$4107,2,FALSE),B302="FDE",VLOOKUP(C302,#REF!,2,FALSE))</f>
        <v>Canaleta aparente com duas tampas em PVC, autoextinguível, de 120 x 35 mm, com acessórios</v>
      </c>
      <c r="E302" s="76" t="str">
        <f>_xlfn.IFS(C302="","",B302="SINAPI-SP",VLOOKUP(C302,'BASE SINAPI'!$A$1:$D$7191,3,FALSE),B302="CDHU/CPOS",VLOOKUP(C302,'CDHU-CPOS'!$A$1:$F$4107,3,FALSE))</f>
        <v>M</v>
      </c>
      <c r="F302" s="78">
        <v>1</v>
      </c>
      <c r="G302" s="78">
        <v>50</v>
      </c>
      <c r="H302" s="79" cm="1">
        <f t="array" ref="H302">_xlfn.IFS(C302="",0,B302="SINAPI-SP",VLOOKUP(C302,'BASE SINAPI'!A282:D9281,4,FALSE),B302="CDHU/CPOS",VLOOKUP(C302,'CDHU-CPOS'!$A$1:$F$4107,6,FALSE))</f>
        <v>109.2</v>
      </c>
      <c r="I302" s="79">
        <f t="shared" si="18"/>
        <v>133.19</v>
      </c>
      <c r="J302" s="79">
        <f t="shared" si="19"/>
        <v>6659.5</v>
      </c>
    </row>
    <row r="303" spans="1:12" ht="12.75" x14ac:dyDescent="0.25">
      <c r="A303" s="76">
        <v>295</v>
      </c>
      <c r="B303" s="76" t="s">
        <v>3478</v>
      </c>
      <c r="C303" s="76" t="s">
        <v>8153</v>
      </c>
      <c r="D303" s="77" t="str">
        <f>_xlfn.IFS(C303="","",B303="SINAPI-SP",VLOOKUP(C303,'BASE SINAPI'!$A$1:$D$7191,2,FALSE),B303="CDHU/CPOS",VLOOKUP(C303,'CDHU-CPOS'!$A$1:$F$4107,2,FALSE),B303="FDE",VLOOKUP(C303,#REF!,2,FALSE))</f>
        <v>Perfilado perfurado 38 x 38 mm em chapa 14 pré-zincada, com acessórios</v>
      </c>
      <c r="E303" s="76" t="str">
        <f>_xlfn.IFS(C303="","",B303="SINAPI-SP",VLOOKUP(C303,'BASE SINAPI'!$A$1:$D$7191,3,FALSE),B303="CDHU/CPOS",VLOOKUP(C303,'CDHU-CPOS'!$A$1:$F$4107,3,FALSE))</f>
        <v>M</v>
      </c>
      <c r="F303" s="78">
        <v>1</v>
      </c>
      <c r="G303" s="78">
        <v>30</v>
      </c>
      <c r="H303" s="79" cm="1">
        <f t="array" ref="H303">_xlfn.IFS(C303="",0,B303="SINAPI-SP",VLOOKUP(C303,'BASE SINAPI'!A283:D9282,4,FALSE),B303="CDHU/CPOS",VLOOKUP(C303,'CDHU-CPOS'!$A$1:$F$4107,6,FALSE))</f>
        <v>45.52</v>
      </c>
      <c r="I303" s="79">
        <f t="shared" si="18"/>
        <v>55.52</v>
      </c>
      <c r="J303" s="79">
        <f t="shared" si="19"/>
        <v>1665.6</v>
      </c>
    </row>
    <row r="304" spans="1:12" ht="12.75" x14ac:dyDescent="0.25">
      <c r="A304" s="76">
        <v>296</v>
      </c>
      <c r="B304" s="76" t="s">
        <v>3478</v>
      </c>
      <c r="C304" s="76" t="s">
        <v>8154</v>
      </c>
      <c r="D304" s="77" t="str">
        <f>_xlfn.IFS(C304="","",B304="SINAPI-SP",VLOOKUP(C304,'BASE SINAPI'!$A$1:$D$7191,2,FALSE),B304="CDHU/CPOS",VLOOKUP(C304,'CDHU-CPOS'!$A$1:$F$4107,2,FALSE),B304="FDE",VLOOKUP(C304,#REF!,2,FALSE))</f>
        <v>Perfilado perfurado 38 x 76 mm em chapa 14 pré-zincada, com acessórios</v>
      </c>
      <c r="E304" s="76" t="str">
        <f>_xlfn.IFS(C304="","",B304="SINAPI-SP",VLOOKUP(C304,'BASE SINAPI'!$A$1:$D$7191,3,FALSE),B304="CDHU/CPOS",VLOOKUP(C304,'CDHU-CPOS'!$A$1:$F$4107,3,FALSE))</f>
        <v>M</v>
      </c>
      <c r="F304" s="78">
        <v>1</v>
      </c>
      <c r="G304" s="78">
        <v>30</v>
      </c>
      <c r="H304" s="79" cm="1">
        <f t="array" ref="H304">_xlfn.IFS(C304="",0,B304="SINAPI-SP",VLOOKUP(C304,'BASE SINAPI'!A284:D9283,4,FALSE),B304="CDHU/CPOS",VLOOKUP(C304,'CDHU-CPOS'!$A$1:$F$4107,6,FALSE))</f>
        <v>65.17</v>
      </c>
      <c r="I304" s="79">
        <f t="shared" si="18"/>
        <v>79.489999999999995</v>
      </c>
      <c r="J304" s="79">
        <f t="shared" si="19"/>
        <v>2384.6999999999998</v>
      </c>
    </row>
    <row r="305" spans="1:10" ht="12.75" x14ac:dyDescent="0.25">
      <c r="A305" s="76">
        <v>297</v>
      </c>
      <c r="B305" s="76" t="s">
        <v>3478</v>
      </c>
      <c r="C305" s="76" t="s">
        <v>8205</v>
      </c>
      <c r="D305" s="77" t="str">
        <f>_xlfn.IFS(C305="","",B305="SINAPI-SP",VLOOKUP(C305,'BASE SINAPI'!$A$1:$D$7191,2,FALSE),B305="CDHU/CPOS",VLOOKUP(C305,'CDHU-CPOS'!$A$1:$F$4107,2,FALSE),B305="FDE",VLOOKUP(C305,#REF!,2,FALSE))</f>
        <v>Eletroduto de PVC corrugado flexível leve, diâmetro externo de 20 mm</v>
      </c>
      <c r="E305" s="76" t="str">
        <f>_xlfn.IFS(C305="","",B305="SINAPI-SP",VLOOKUP(C305,'BASE SINAPI'!$A$1:$D$7191,3,FALSE),B305="CDHU/CPOS",VLOOKUP(C305,'CDHU-CPOS'!$A$1:$F$4107,3,FALSE))</f>
        <v>M</v>
      </c>
      <c r="F305" s="78">
        <v>1</v>
      </c>
      <c r="G305" s="78">
        <v>300</v>
      </c>
      <c r="H305" s="79" cm="1">
        <f t="array" ref="H305">_xlfn.IFS(C305="",0,B305="SINAPI-SP",VLOOKUP(C305,'BASE SINAPI'!A285:D9284,4,FALSE),B305="CDHU/CPOS",VLOOKUP(C305,'CDHU-CPOS'!$A$1:$F$4107,6,FALSE))</f>
        <v>18.2</v>
      </c>
      <c r="I305" s="79">
        <f t="shared" si="18"/>
        <v>22.2</v>
      </c>
      <c r="J305" s="79">
        <f t="shared" si="19"/>
        <v>6660</v>
      </c>
    </row>
    <row r="306" spans="1:10" ht="12.75" x14ac:dyDescent="0.25">
      <c r="A306" s="76">
        <v>298</v>
      </c>
      <c r="B306" s="76" t="s">
        <v>3478</v>
      </c>
      <c r="C306" s="76" t="s">
        <v>8206</v>
      </c>
      <c r="D306" s="77" t="str">
        <f>_xlfn.IFS(C306="","",B306="SINAPI-SP",VLOOKUP(C306,'BASE SINAPI'!$A$1:$D$7191,2,FALSE),B306="CDHU/CPOS",VLOOKUP(C306,'CDHU-CPOS'!$A$1:$F$4107,2,FALSE),B306="FDE",VLOOKUP(C306,#REF!,2,FALSE))</f>
        <v>Eletroduto de PVC corrugado flexível leve, diâmetro externo de 25 mm</v>
      </c>
      <c r="E306" s="76" t="str">
        <f>_xlfn.IFS(C306="","",B306="SINAPI-SP",VLOOKUP(C306,'BASE SINAPI'!$A$1:$D$7191,3,FALSE),B306="CDHU/CPOS",VLOOKUP(C306,'CDHU-CPOS'!$A$1:$F$4107,3,FALSE))</f>
        <v>M</v>
      </c>
      <c r="F306" s="78">
        <v>1</v>
      </c>
      <c r="G306" s="78">
        <v>600</v>
      </c>
      <c r="H306" s="79" cm="1">
        <f t="array" ref="H306">_xlfn.IFS(C306="",0,B306="SINAPI-SP",VLOOKUP(C306,'BASE SINAPI'!A286:D9285,4,FALSE),B306="CDHU/CPOS",VLOOKUP(C306,'CDHU-CPOS'!$A$1:$F$4107,6,FALSE))</f>
        <v>18.350000000000001</v>
      </c>
      <c r="I306" s="79">
        <f t="shared" si="18"/>
        <v>22.38</v>
      </c>
      <c r="J306" s="79">
        <f t="shared" si="19"/>
        <v>13428</v>
      </c>
    </row>
    <row r="307" spans="1:10" ht="12.75" x14ac:dyDescent="0.25">
      <c r="A307" s="76">
        <v>299</v>
      </c>
      <c r="B307" s="76" t="s">
        <v>3478</v>
      </c>
      <c r="C307" s="76" t="s">
        <v>8207</v>
      </c>
      <c r="D307" s="77" t="str">
        <f>_xlfn.IFS(C307="","",B307="SINAPI-SP",VLOOKUP(C307,'BASE SINAPI'!$A$1:$D$7191,2,FALSE),B307="CDHU/CPOS",VLOOKUP(C307,'CDHU-CPOS'!$A$1:$F$4107,2,FALSE),B307="FDE",VLOOKUP(C307,#REF!,2,FALSE))</f>
        <v>Eletroduto de PVC corrugado flexível leve, diâmetro externo de 32 mm</v>
      </c>
      <c r="E307" s="76" t="str">
        <f>_xlfn.IFS(C307="","",B307="SINAPI-SP",VLOOKUP(C307,'BASE SINAPI'!$A$1:$D$7191,3,FALSE),B307="CDHU/CPOS",VLOOKUP(C307,'CDHU-CPOS'!$A$1:$F$4107,3,FALSE))</f>
        <v>M</v>
      </c>
      <c r="F307" s="78">
        <v>1</v>
      </c>
      <c r="G307" s="78">
        <v>300</v>
      </c>
      <c r="H307" s="79" cm="1">
        <f t="array" ref="H307">_xlfn.IFS(C307="",0,B307="SINAPI-SP",VLOOKUP(C307,'BASE SINAPI'!A287:D9286,4,FALSE),B307="CDHU/CPOS",VLOOKUP(C307,'CDHU-CPOS'!$A$1:$F$4107,6,FALSE))</f>
        <v>20.49</v>
      </c>
      <c r="I307" s="79">
        <f t="shared" si="18"/>
        <v>24.99</v>
      </c>
      <c r="J307" s="79">
        <f t="shared" si="19"/>
        <v>7497</v>
      </c>
    </row>
    <row r="308" spans="1:10" ht="12.75" x14ac:dyDescent="0.25">
      <c r="A308" s="76">
        <v>300</v>
      </c>
      <c r="B308" s="76" t="s">
        <v>3478</v>
      </c>
      <c r="C308" s="76" t="s">
        <v>8225</v>
      </c>
      <c r="D308" s="77" t="str">
        <f>_xlfn.IFS(C308="","",B308="SINAPI-SP",VLOOKUP(C308,'BASE SINAPI'!$A$1:$D$7191,2,FALSE),B308="CDHU/CPOS",VLOOKUP(C308,'CDHU-CPOS'!$A$1:$F$4107,2,FALSE),B308="FDE",VLOOKUP(C308,#REF!,2,FALSE))</f>
        <v>Eletrocalha perfurada galvanizada a fogo, 100 x 50 mm, com acessórios</v>
      </c>
      <c r="E308" s="76" t="str">
        <f>_xlfn.IFS(C308="","",B308="SINAPI-SP",VLOOKUP(C308,'BASE SINAPI'!$A$1:$D$7191,3,FALSE),B308="CDHU/CPOS",VLOOKUP(C308,'CDHU-CPOS'!$A$1:$F$4107,3,FALSE))</f>
        <v>M</v>
      </c>
      <c r="F308" s="78">
        <v>1</v>
      </c>
      <c r="G308" s="78">
        <v>30</v>
      </c>
      <c r="H308" s="79" cm="1">
        <f t="array" ref="H308">_xlfn.IFS(C308="",0,B308="SINAPI-SP",VLOOKUP(C308,'BASE SINAPI'!A288:D9287,4,FALSE),B308="CDHU/CPOS",VLOOKUP(C308,'CDHU-CPOS'!$A$1:$F$4107,6,FALSE))</f>
        <v>83.4</v>
      </c>
      <c r="I308" s="79">
        <f t="shared" si="18"/>
        <v>101.72</v>
      </c>
      <c r="J308" s="79">
        <f t="shared" si="19"/>
        <v>3051.6</v>
      </c>
    </row>
    <row r="309" spans="1:10" ht="12.75" x14ac:dyDescent="0.25">
      <c r="A309" s="76">
        <v>301</v>
      </c>
      <c r="B309" s="76" t="s">
        <v>3478</v>
      </c>
      <c r="C309" s="76" t="s">
        <v>8226</v>
      </c>
      <c r="D309" s="77" t="str">
        <f>_xlfn.IFS(C309="","",B309="SINAPI-SP",VLOOKUP(C309,'BASE SINAPI'!$A$1:$D$7191,2,FALSE),B309="CDHU/CPOS",VLOOKUP(C309,'CDHU-CPOS'!$A$1:$F$4107,2,FALSE),B309="FDE",VLOOKUP(C309,#REF!,2,FALSE))</f>
        <v>Eletrocalha perfurada galvanizada a fogo, 150 x 50 mm, com acessórios</v>
      </c>
      <c r="E309" s="76" t="str">
        <f>_xlfn.IFS(C309="","",B309="SINAPI-SP",VLOOKUP(C309,'BASE SINAPI'!$A$1:$D$7191,3,FALSE),B309="CDHU/CPOS",VLOOKUP(C309,'CDHU-CPOS'!$A$1:$F$4107,3,FALSE))</f>
        <v>M</v>
      </c>
      <c r="F309" s="78">
        <v>1</v>
      </c>
      <c r="G309" s="78">
        <v>20</v>
      </c>
      <c r="H309" s="79" cm="1">
        <f t="array" ref="H309">_xlfn.IFS(C309="",0,B309="SINAPI-SP",VLOOKUP(C309,'BASE SINAPI'!A289:D9288,4,FALSE),B309="CDHU/CPOS",VLOOKUP(C309,'CDHU-CPOS'!$A$1:$F$4107,6,FALSE))</f>
        <v>96.9</v>
      </c>
      <c r="I309" s="79">
        <f t="shared" si="18"/>
        <v>118.19</v>
      </c>
      <c r="J309" s="79">
        <f t="shared" si="19"/>
        <v>2363.8000000000002</v>
      </c>
    </row>
    <row r="310" spans="1:10" ht="12.75" x14ac:dyDescent="0.25">
      <c r="A310" s="76">
        <v>302</v>
      </c>
      <c r="B310" s="76" t="s">
        <v>3478</v>
      </c>
      <c r="C310" s="76" t="s">
        <v>8178</v>
      </c>
      <c r="D310" s="77" t="str">
        <f>_xlfn.IFS(C310="","",B310="SINAPI-SP",VLOOKUP(C310,'BASE SINAPI'!$A$1:$D$7191,2,FALSE),B310="CDHU/CPOS",VLOOKUP(C310,'CDHU-CPOS'!$A$1:$F$4107,2,FALSE),B310="FDE",VLOOKUP(C310,#REF!,2,FALSE))</f>
        <v>Eletroduto corrugado em polietileno de alta densidade, DN= 50 mm, com acessórios</v>
      </c>
      <c r="E310" s="76" t="str">
        <f>_xlfn.IFS(C310="","",B310="SINAPI-SP",VLOOKUP(C310,'BASE SINAPI'!$A$1:$D$7191,3,FALSE),B310="CDHU/CPOS",VLOOKUP(C310,'CDHU-CPOS'!$A$1:$F$4107,3,FALSE))</f>
        <v>M</v>
      </c>
      <c r="F310" s="78">
        <v>1</v>
      </c>
      <c r="G310" s="78">
        <v>200</v>
      </c>
      <c r="H310" s="79" cm="1">
        <f t="array" ref="H310">_xlfn.IFS(C310="",0,B310="SINAPI-SP",VLOOKUP(C310,'BASE SINAPI'!A290:D9289,4,FALSE),B310="CDHU/CPOS",VLOOKUP(C310,'CDHU-CPOS'!$A$1:$F$4107,6,FALSE))</f>
        <v>11.02</v>
      </c>
      <c r="I310" s="79">
        <f t="shared" si="18"/>
        <v>13.44</v>
      </c>
      <c r="J310" s="79">
        <f t="shared" si="19"/>
        <v>2688</v>
      </c>
    </row>
    <row r="311" spans="1:10" ht="12.75" x14ac:dyDescent="0.25">
      <c r="A311" s="76">
        <v>303</v>
      </c>
      <c r="B311" s="76" t="s">
        <v>3478</v>
      </c>
      <c r="C311" s="76" t="s">
        <v>8179</v>
      </c>
      <c r="D311" s="77" t="str">
        <f>_xlfn.IFS(C311="","",B311="SINAPI-SP",VLOOKUP(C311,'BASE SINAPI'!$A$1:$D$7191,2,FALSE),B311="CDHU/CPOS",VLOOKUP(C311,'CDHU-CPOS'!$A$1:$F$4107,2,FALSE),B311="FDE",VLOOKUP(C311,#REF!,2,FALSE))</f>
        <v>Eletroduto corrugado em polietileno de alta densidade, DN= 75 mm, com acessórios</v>
      </c>
      <c r="E311" s="76" t="str">
        <f>_xlfn.IFS(C311="","",B311="SINAPI-SP",VLOOKUP(C311,'BASE SINAPI'!$A$1:$D$7191,3,FALSE),B311="CDHU/CPOS",VLOOKUP(C311,'CDHU-CPOS'!$A$1:$F$4107,3,FALSE))</f>
        <v>M</v>
      </c>
      <c r="F311" s="78">
        <v>1</v>
      </c>
      <c r="G311" s="78">
        <v>100</v>
      </c>
      <c r="H311" s="79" cm="1">
        <f t="array" ref="H311">_xlfn.IFS(C311="",0,B311="SINAPI-SP",VLOOKUP(C311,'BASE SINAPI'!A291:D9290,4,FALSE),B311="CDHU/CPOS",VLOOKUP(C311,'CDHU-CPOS'!$A$1:$F$4107,6,FALSE))</f>
        <v>18.73</v>
      </c>
      <c r="I311" s="79">
        <f t="shared" si="18"/>
        <v>22.84</v>
      </c>
      <c r="J311" s="79">
        <f t="shared" si="19"/>
        <v>2284</v>
      </c>
    </row>
    <row r="312" spans="1:10" ht="12.75" x14ac:dyDescent="0.25">
      <c r="A312" s="76">
        <v>304</v>
      </c>
      <c r="B312" s="76" t="s">
        <v>3478</v>
      </c>
      <c r="C312" s="76" t="s">
        <v>8180</v>
      </c>
      <c r="D312" s="77" t="str">
        <f>_xlfn.IFS(C312="","",B312="SINAPI-SP",VLOOKUP(C312,'BASE SINAPI'!$A$1:$D$7191,2,FALSE),B312="CDHU/CPOS",VLOOKUP(C312,'CDHU-CPOS'!$A$1:$F$4107,2,FALSE),B312="FDE",VLOOKUP(C312,#REF!,2,FALSE))</f>
        <v>Eletroduto corrugado em polietileno de alta densidade, DN= 100 mm, com acessórios</v>
      </c>
      <c r="E312" s="76" t="str">
        <f>_xlfn.IFS(C312="","",B312="SINAPI-SP",VLOOKUP(C312,'BASE SINAPI'!$A$1:$D$7191,3,FALSE),B312="CDHU/CPOS",VLOOKUP(C312,'CDHU-CPOS'!$A$1:$F$4107,3,FALSE))</f>
        <v>M</v>
      </c>
      <c r="F312" s="78">
        <v>1</v>
      </c>
      <c r="G312" s="78">
        <v>30</v>
      </c>
      <c r="H312" s="79" cm="1">
        <f t="array" ref="H312">_xlfn.IFS(C312="",0,B312="SINAPI-SP",VLOOKUP(C312,'BASE SINAPI'!A292:D9291,4,FALSE),B312="CDHU/CPOS",VLOOKUP(C312,'CDHU-CPOS'!$A$1:$F$4107,6,FALSE))</f>
        <v>22</v>
      </c>
      <c r="I312" s="79">
        <f t="shared" si="18"/>
        <v>26.83</v>
      </c>
      <c r="J312" s="79">
        <f t="shared" si="19"/>
        <v>804.9</v>
      </c>
    </row>
    <row r="313" spans="1:10" ht="12.75" x14ac:dyDescent="0.25">
      <c r="A313" s="76">
        <v>305</v>
      </c>
      <c r="B313" s="76" t="s">
        <v>3478</v>
      </c>
      <c r="C313" s="76" t="s">
        <v>8118</v>
      </c>
      <c r="D313" s="77" t="str">
        <f>_xlfn.IFS(C313="","",B313="SINAPI-SP",VLOOKUP(C313,'BASE SINAPI'!$A$1:$D$7191,2,FALSE),B313="CDHU/CPOS",VLOOKUP(C313,'CDHU-CPOS'!$A$1:$F$4107,2,FALSE),B313="FDE",VLOOKUP(C313,#REF!,2,FALSE))</f>
        <v>Eletroduto galvanizado conforme NBR13057 -  3/4´ com acessórios</v>
      </c>
      <c r="E313" s="76" t="str">
        <f>_xlfn.IFS(C313="","",B313="SINAPI-SP",VLOOKUP(C313,'BASE SINAPI'!$A$1:$D$7191,3,FALSE),B313="CDHU/CPOS",VLOOKUP(C313,'CDHU-CPOS'!$A$1:$F$4107,3,FALSE))</f>
        <v>M</v>
      </c>
      <c r="F313" s="78">
        <v>1</v>
      </c>
      <c r="G313" s="78">
        <v>125</v>
      </c>
      <c r="H313" s="79" cm="1">
        <f t="array" ref="H313">_xlfn.IFS(C313="",0,B313="SINAPI-SP",VLOOKUP(C313,'BASE SINAPI'!A293:D9292,4,FALSE),B313="CDHU/CPOS",VLOOKUP(C313,'CDHU-CPOS'!$A$1:$F$4107,6,FALSE))</f>
        <v>46.22</v>
      </c>
      <c r="I313" s="79">
        <f t="shared" si="18"/>
        <v>56.37</v>
      </c>
      <c r="J313" s="79">
        <f t="shared" si="19"/>
        <v>7046.25</v>
      </c>
    </row>
    <row r="314" spans="1:10" ht="12.75" x14ac:dyDescent="0.25">
      <c r="A314" s="76">
        <v>306</v>
      </c>
      <c r="B314" s="76" t="s">
        <v>3478</v>
      </c>
      <c r="C314" s="76" t="s">
        <v>8119</v>
      </c>
      <c r="D314" s="77" t="str">
        <f>_xlfn.IFS(C314="","",B314="SINAPI-SP",VLOOKUP(C314,'BASE SINAPI'!$A$1:$D$7191,2,FALSE),B314="CDHU/CPOS",VLOOKUP(C314,'CDHU-CPOS'!$A$1:$F$4107,2,FALSE),B314="FDE",VLOOKUP(C314,#REF!,2,FALSE))</f>
        <v>Eletroduto galvanizado conforme NBR13057 -  1´ com acessórios</v>
      </c>
      <c r="E314" s="76" t="str">
        <f>_xlfn.IFS(C314="","",B314="SINAPI-SP",VLOOKUP(C314,'BASE SINAPI'!$A$1:$D$7191,3,FALSE),B314="CDHU/CPOS",VLOOKUP(C314,'CDHU-CPOS'!$A$1:$F$4107,3,FALSE))</f>
        <v>M</v>
      </c>
      <c r="F314" s="78">
        <v>1</v>
      </c>
      <c r="G314" s="78">
        <v>30</v>
      </c>
      <c r="H314" s="79" cm="1">
        <f t="array" ref="H314">_xlfn.IFS(C314="",0,B314="SINAPI-SP",VLOOKUP(C314,'BASE SINAPI'!A294:D9293,4,FALSE),B314="CDHU/CPOS",VLOOKUP(C314,'CDHU-CPOS'!$A$1:$F$4107,6,FALSE))</f>
        <v>55.15</v>
      </c>
      <c r="I314" s="79">
        <f t="shared" si="18"/>
        <v>67.27</v>
      </c>
      <c r="J314" s="79">
        <f t="shared" si="19"/>
        <v>2018.1</v>
      </c>
    </row>
    <row r="315" spans="1:10" ht="12.75" x14ac:dyDescent="0.25">
      <c r="A315" s="76">
        <v>307</v>
      </c>
      <c r="B315" s="76" t="s">
        <v>3478</v>
      </c>
      <c r="C315" s="76" t="s">
        <v>8120</v>
      </c>
      <c r="D315" s="77" t="str">
        <f>_xlfn.IFS(C315="","",B315="SINAPI-SP",VLOOKUP(C315,'BASE SINAPI'!$A$1:$D$7191,2,FALSE),B315="CDHU/CPOS",VLOOKUP(C315,'CDHU-CPOS'!$A$1:$F$4107,2,FALSE),B315="FDE",VLOOKUP(C315,#REF!,2,FALSE))</f>
        <v>Eletroduto galvanizado conforme NBR13057 -  1 1/4´ com acessórios</v>
      </c>
      <c r="E315" s="76" t="str">
        <f>_xlfn.IFS(C315="","",B315="SINAPI-SP",VLOOKUP(C315,'BASE SINAPI'!$A$1:$D$7191,3,FALSE),B315="CDHU/CPOS",VLOOKUP(C315,'CDHU-CPOS'!$A$1:$F$4107,3,FALSE))</f>
        <v>M</v>
      </c>
      <c r="F315" s="78">
        <v>1</v>
      </c>
      <c r="G315" s="78">
        <v>30</v>
      </c>
      <c r="H315" s="79" cm="1">
        <f t="array" ref="H315">_xlfn.IFS(C315="",0,B315="SINAPI-SP",VLOOKUP(C315,'BASE SINAPI'!A295:D9294,4,FALSE),B315="CDHU/CPOS",VLOOKUP(C315,'CDHU-CPOS'!$A$1:$F$4107,6,FALSE))</f>
        <v>77.08</v>
      </c>
      <c r="I315" s="79">
        <f t="shared" si="18"/>
        <v>94.01</v>
      </c>
      <c r="J315" s="79">
        <f t="shared" si="19"/>
        <v>2820.3</v>
      </c>
    </row>
    <row r="316" spans="1:10" ht="12.75" x14ac:dyDescent="0.25">
      <c r="A316" s="76">
        <v>308</v>
      </c>
      <c r="B316" s="76" t="s">
        <v>3478</v>
      </c>
      <c r="C316" s="76" t="s">
        <v>8121</v>
      </c>
      <c r="D316" s="77" t="str">
        <f>_xlfn.IFS(C316="","",B316="SINAPI-SP",VLOOKUP(C316,'BASE SINAPI'!$A$1:$D$7191,2,FALSE),B316="CDHU/CPOS",VLOOKUP(C316,'CDHU-CPOS'!$A$1:$F$4107,2,FALSE),B316="FDE",VLOOKUP(C316,#REF!,2,FALSE))</f>
        <v>Eletroduto galvanizado conforme NBR13057 -  1 1/2´ com acessórios</v>
      </c>
      <c r="E316" s="76" t="str">
        <f>_xlfn.IFS(C316="","",B316="SINAPI-SP",VLOOKUP(C316,'BASE SINAPI'!$A$1:$D$7191,3,FALSE),B316="CDHU/CPOS",VLOOKUP(C316,'CDHU-CPOS'!$A$1:$F$4107,3,FALSE))</f>
        <v>M</v>
      </c>
      <c r="F316" s="78">
        <v>1</v>
      </c>
      <c r="G316" s="78">
        <v>30</v>
      </c>
      <c r="H316" s="79" cm="1">
        <f t="array" ref="H316">_xlfn.IFS(C316="",0,B316="SINAPI-SP",VLOOKUP(C316,'BASE SINAPI'!A296:D9295,4,FALSE),B316="CDHU/CPOS",VLOOKUP(C316,'CDHU-CPOS'!$A$1:$F$4107,6,FALSE))</f>
        <v>83.65</v>
      </c>
      <c r="I316" s="79">
        <f t="shared" si="18"/>
        <v>102.03</v>
      </c>
      <c r="J316" s="79">
        <f t="shared" si="19"/>
        <v>3060.9</v>
      </c>
    </row>
    <row r="317" spans="1:10" ht="12.75" x14ac:dyDescent="0.25">
      <c r="A317" s="76">
        <v>309</v>
      </c>
      <c r="B317" s="76" t="s">
        <v>3478</v>
      </c>
      <c r="C317" s="76" t="s">
        <v>8122</v>
      </c>
      <c r="D317" s="77" t="str">
        <f>_xlfn.IFS(C317="","",B317="SINAPI-SP",VLOOKUP(C317,'BASE SINAPI'!$A$1:$D$7191,2,FALSE),B317="CDHU/CPOS",VLOOKUP(C317,'CDHU-CPOS'!$A$1:$F$4107,2,FALSE),B317="FDE",VLOOKUP(C317,#REF!,2,FALSE))</f>
        <v>Eletroduto galvanizado conforme NBR13057 -  2´ com acessórios</v>
      </c>
      <c r="E317" s="76" t="str">
        <f>_xlfn.IFS(C317="","",B317="SINAPI-SP",VLOOKUP(C317,'BASE SINAPI'!$A$1:$D$7191,3,FALSE),B317="CDHU/CPOS",VLOOKUP(C317,'CDHU-CPOS'!$A$1:$F$4107,3,FALSE))</f>
        <v>M</v>
      </c>
      <c r="F317" s="78">
        <v>1</v>
      </c>
      <c r="G317" s="78">
        <v>30</v>
      </c>
      <c r="H317" s="79" cm="1">
        <f t="array" ref="H317">_xlfn.IFS(C317="",0,B317="SINAPI-SP",VLOOKUP(C317,'BASE SINAPI'!A297:D9296,4,FALSE),B317="CDHU/CPOS",VLOOKUP(C317,'CDHU-CPOS'!$A$1:$F$4107,6,FALSE))</f>
        <v>98.43</v>
      </c>
      <c r="I317" s="79">
        <f t="shared" si="18"/>
        <v>120.06</v>
      </c>
      <c r="J317" s="79">
        <f t="shared" si="19"/>
        <v>3601.8</v>
      </c>
    </row>
    <row r="318" spans="1:10" ht="12.75" x14ac:dyDescent="0.25">
      <c r="A318" s="76">
        <v>310</v>
      </c>
      <c r="B318" s="76" t="s">
        <v>3478</v>
      </c>
      <c r="C318" s="76" t="s">
        <v>8010</v>
      </c>
      <c r="D318" s="77" t="str">
        <f>_xlfn.IFS(C318="","",B318="SINAPI-SP",VLOOKUP(C318,'BASE SINAPI'!$A$1:$D$7191,2,FALSE),B318="CDHU/CPOS",VLOOKUP(C318,'CDHU-CPOS'!$A$1:$F$4107,2,FALSE),B318="FDE",VLOOKUP(C318,#REF!,2,FALSE))</f>
        <v>Disjuntor termomagnético, unipolar 127/220 V, corrente de 10 A até 30 A</v>
      </c>
      <c r="E318" s="76" t="str">
        <f>_xlfn.IFS(C318="","",B318="SINAPI-SP",VLOOKUP(C318,'BASE SINAPI'!$A$1:$D$7191,3,FALSE),B318="CDHU/CPOS",VLOOKUP(C318,'CDHU-CPOS'!$A$1:$F$4107,3,FALSE))</f>
        <v>UN</v>
      </c>
      <c r="F318" s="78">
        <v>1</v>
      </c>
      <c r="G318" s="78">
        <v>100</v>
      </c>
      <c r="H318" s="79" cm="1">
        <f t="array" ref="H318">_xlfn.IFS(C318="",0,B318="SINAPI-SP",VLOOKUP(C318,'BASE SINAPI'!A298:D9297,4,FALSE),B318="CDHU/CPOS",VLOOKUP(C318,'CDHU-CPOS'!$A$1:$F$4107,6,FALSE))</f>
        <v>30.47</v>
      </c>
      <c r="I318" s="79">
        <f t="shared" si="18"/>
        <v>37.159999999999997</v>
      </c>
      <c r="J318" s="79">
        <f t="shared" si="19"/>
        <v>3716</v>
      </c>
    </row>
    <row r="319" spans="1:10" ht="12.75" x14ac:dyDescent="0.25">
      <c r="A319" s="76">
        <v>311</v>
      </c>
      <c r="B319" s="76" t="s">
        <v>3478</v>
      </c>
      <c r="C319" s="76" t="s">
        <v>8011</v>
      </c>
      <c r="D319" s="77" t="str">
        <f>_xlfn.IFS(C319="","",B319="SINAPI-SP",VLOOKUP(C319,'BASE SINAPI'!$A$1:$D$7191,2,FALSE),B319="CDHU/CPOS",VLOOKUP(C319,'CDHU-CPOS'!$A$1:$F$4107,2,FALSE),B319="FDE",VLOOKUP(C319,#REF!,2,FALSE))</f>
        <v>Disjuntor termomagnético, unipolar 127/220 V, corrente de 35 A até 50 A</v>
      </c>
      <c r="E319" s="76" t="str">
        <f>_xlfn.IFS(C319="","",B319="SINAPI-SP",VLOOKUP(C319,'BASE SINAPI'!$A$1:$D$7191,3,FALSE),B319="CDHU/CPOS",VLOOKUP(C319,'CDHU-CPOS'!$A$1:$F$4107,3,FALSE))</f>
        <v>UN</v>
      </c>
      <c r="F319" s="78">
        <v>1</v>
      </c>
      <c r="G319" s="78">
        <v>80</v>
      </c>
      <c r="H319" s="79" cm="1">
        <f t="array" ref="H319">_xlfn.IFS(C319="",0,B319="SINAPI-SP",VLOOKUP(C319,'BASE SINAPI'!A299:D9298,4,FALSE),B319="CDHU/CPOS",VLOOKUP(C319,'CDHU-CPOS'!$A$1:$F$4107,6,FALSE))</f>
        <v>43.58</v>
      </c>
      <c r="I319" s="79">
        <f t="shared" si="18"/>
        <v>53.15</v>
      </c>
      <c r="J319" s="79">
        <f t="shared" si="19"/>
        <v>4252</v>
      </c>
    </row>
    <row r="320" spans="1:10" ht="12.75" x14ac:dyDescent="0.25">
      <c r="A320" s="76">
        <v>312</v>
      </c>
      <c r="B320" s="76" t="s">
        <v>3478</v>
      </c>
      <c r="C320" s="76" t="s">
        <v>8012</v>
      </c>
      <c r="D320" s="77" t="str">
        <f>_xlfn.IFS(C320="","",B320="SINAPI-SP",VLOOKUP(C320,'BASE SINAPI'!$A$1:$D$7191,2,FALSE),B320="CDHU/CPOS",VLOOKUP(C320,'CDHU-CPOS'!$A$1:$F$4107,2,FALSE),B320="FDE",VLOOKUP(C320,#REF!,2,FALSE))</f>
        <v>Disjuntor termomagnético, bipolar 220/380 V, corrente de 10 A até 50 A</v>
      </c>
      <c r="E320" s="76" t="str">
        <f>_xlfn.IFS(C320="","",B320="SINAPI-SP",VLOOKUP(C320,'BASE SINAPI'!$A$1:$D$7191,3,FALSE),B320="CDHU/CPOS",VLOOKUP(C320,'CDHU-CPOS'!$A$1:$F$4107,3,FALSE))</f>
        <v>UN</v>
      </c>
      <c r="F320" s="78">
        <v>1</v>
      </c>
      <c r="G320" s="78">
        <v>80</v>
      </c>
      <c r="H320" s="79" cm="1">
        <f t="array" ref="H320">_xlfn.IFS(C320="",0,B320="SINAPI-SP",VLOOKUP(C320,'BASE SINAPI'!A300:D9299,4,FALSE),B320="CDHU/CPOS",VLOOKUP(C320,'CDHU-CPOS'!$A$1:$F$4107,6,FALSE))</f>
        <v>139.57</v>
      </c>
      <c r="I320" s="79">
        <f t="shared" si="18"/>
        <v>170.23</v>
      </c>
      <c r="J320" s="79">
        <f t="shared" si="19"/>
        <v>13618.4</v>
      </c>
    </row>
    <row r="321" spans="1:10" ht="12.75" x14ac:dyDescent="0.25">
      <c r="A321" s="76">
        <v>313</v>
      </c>
      <c r="B321" s="76" t="s">
        <v>3478</v>
      </c>
      <c r="C321" s="76" t="s">
        <v>8013</v>
      </c>
      <c r="D321" s="77" t="str">
        <f>_xlfn.IFS(C321="","",B321="SINAPI-SP",VLOOKUP(C321,'BASE SINAPI'!$A$1:$D$7191,2,FALSE),B321="CDHU/CPOS",VLOOKUP(C321,'CDHU-CPOS'!$A$1:$F$4107,2,FALSE),B321="FDE",VLOOKUP(C321,#REF!,2,FALSE))</f>
        <v>Disjuntor termomagnético, bipolar 220/380 V, corrente de 60 A até 100 A</v>
      </c>
      <c r="E321" s="76" t="str">
        <f>_xlfn.IFS(C321="","",B321="SINAPI-SP",VLOOKUP(C321,'BASE SINAPI'!$A$1:$D$7191,3,FALSE),B321="CDHU/CPOS",VLOOKUP(C321,'CDHU-CPOS'!$A$1:$F$4107,3,FALSE))</f>
        <v>UN</v>
      </c>
      <c r="F321" s="78">
        <v>1</v>
      </c>
      <c r="G321" s="78">
        <v>30</v>
      </c>
      <c r="H321" s="79" cm="1">
        <f t="array" ref="H321">_xlfn.IFS(C321="",0,B321="SINAPI-SP",VLOOKUP(C321,'BASE SINAPI'!A301:D9300,4,FALSE),B321="CDHU/CPOS",VLOOKUP(C321,'CDHU-CPOS'!$A$1:$F$4107,6,FALSE))</f>
        <v>211.12</v>
      </c>
      <c r="I321" s="79">
        <f t="shared" si="18"/>
        <v>257.5</v>
      </c>
      <c r="J321" s="79">
        <f t="shared" si="19"/>
        <v>7725</v>
      </c>
    </row>
    <row r="322" spans="1:10" ht="12.75" x14ac:dyDescent="0.25">
      <c r="A322" s="76">
        <v>314</v>
      </c>
      <c r="B322" s="76" t="s">
        <v>3478</v>
      </c>
      <c r="C322" s="76" t="s">
        <v>8014</v>
      </c>
      <c r="D322" s="77" t="str">
        <f>_xlfn.IFS(C322="","",B322="SINAPI-SP",VLOOKUP(C322,'BASE SINAPI'!$A$1:$D$7191,2,FALSE),B322="CDHU/CPOS",VLOOKUP(C322,'CDHU-CPOS'!$A$1:$F$4107,2,FALSE),B322="FDE",VLOOKUP(C322,#REF!,2,FALSE))</f>
        <v>Disjuntor termomagnético, tripolar 220/380 V, corrente de 10 A até 50 A</v>
      </c>
      <c r="E322" s="76" t="str">
        <f>_xlfn.IFS(C322="","",B322="SINAPI-SP",VLOOKUP(C322,'BASE SINAPI'!$A$1:$D$7191,3,FALSE),B322="CDHU/CPOS",VLOOKUP(C322,'CDHU-CPOS'!$A$1:$F$4107,3,FALSE))</f>
        <v>UN</v>
      </c>
      <c r="F322" s="78">
        <v>1</v>
      </c>
      <c r="G322" s="78">
        <v>30</v>
      </c>
      <c r="H322" s="79" cm="1">
        <f t="array" ref="H322">_xlfn.IFS(C322="",0,B322="SINAPI-SP",VLOOKUP(C322,'BASE SINAPI'!A302:D9301,4,FALSE),B322="CDHU/CPOS",VLOOKUP(C322,'CDHU-CPOS'!$A$1:$F$4107,6,FALSE))</f>
        <v>190.7</v>
      </c>
      <c r="I322" s="79">
        <f t="shared" si="18"/>
        <v>232.6</v>
      </c>
      <c r="J322" s="79">
        <f t="shared" si="19"/>
        <v>6978</v>
      </c>
    </row>
    <row r="323" spans="1:10" ht="12.75" x14ac:dyDescent="0.25">
      <c r="A323" s="76">
        <v>315</v>
      </c>
      <c r="B323" s="76" t="s">
        <v>3478</v>
      </c>
      <c r="C323" s="76" t="s">
        <v>8015</v>
      </c>
      <c r="D323" s="77" t="str">
        <f>_xlfn.IFS(C323="","",B323="SINAPI-SP",VLOOKUP(C323,'BASE SINAPI'!$A$1:$D$7191,2,FALSE),B323="CDHU/CPOS",VLOOKUP(C323,'CDHU-CPOS'!$A$1:$F$4107,2,FALSE),B323="FDE",VLOOKUP(C323,#REF!,2,FALSE))</f>
        <v>Disjuntor termomagnético, tripolar 220/380 V, corrente de 60 A até 100 A</v>
      </c>
      <c r="E323" s="76" t="str">
        <f>_xlfn.IFS(C323="","",B323="SINAPI-SP",VLOOKUP(C323,'BASE SINAPI'!$A$1:$D$7191,3,FALSE),B323="CDHU/CPOS",VLOOKUP(C323,'CDHU-CPOS'!$A$1:$F$4107,3,FALSE))</f>
        <v>UN</v>
      </c>
      <c r="F323" s="78">
        <v>1</v>
      </c>
      <c r="G323" s="78">
        <v>20</v>
      </c>
      <c r="H323" s="79" cm="1">
        <f t="array" ref="H323">_xlfn.IFS(C323="",0,B323="SINAPI-SP",VLOOKUP(C323,'BASE SINAPI'!A303:D9302,4,FALSE),B323="CDHU/CPOS",VLOOKUP(C323,'CDHU-CPOS'!$A$1:$F$4107,6,FALSE))</f>
        <v>265.17</v>
      </c>
      <c r="I323" s="79">
        <f t="shared" si="18"/>
        <v>323.43</v>
      </c>
      <c r="J323" s="79">
        <f t="shared" si="19"/>
        <v>6468.6</v>
      </c>
    </row>
    <row r="324" spans="1:10" ht="12.75" x14ac:dyDescent="0.25">
      <c r="A324" s="76">
        <v>316</v>
      </c>
      <c r="B324" s="76" t="s">
        <v>3478</v>
      </c>
      <c r="C324" s="76" t="s">
        <v>8438</v>
      </c>
      <c r="D324" s="77" t="str">
        <f>_xlfn.IFS(C324="","",B324="SINAPI-SP",VLOOKUP(C324,'BASE SINAPI'!$A$1:$D$7191,2,FALSE),B324="CDHU/CPOS",VLOOKUP(C324,'CDHU-CPOS'!$A$1:$F$4107,2,FALSE),B324="FDE",VLOOKUP(C324,#REF!,2,FALSE))</f>
        <v>Caixa em PVC de 4´ x 2´</v>
      </c>
      <c r="E324" s="76" t="str">
        <f>_xlfn.IFS(C324="","",B324="SINAPI-SP",VLOOKUP(C324,'BASE SINAPI'!$A$1:$D$7191,3,FALSE),B324="CDHU/CPOS",VLOOKUP(C324,'CDHU-CPOS'!$A$1:$F$4107,3,FALSE))</f>
        <v>UN</v>
      </c>
      <c r="F324" s="78">
        <v>1</v>
      </c>
      <c r="G324" s="78">
        <v>200</v>
      </c>
      <c r="H324" s="79" cm="1">
        <f t="array" ref="H324">_xlfn.IFS(C324="",0,B324="SINAPI-SP",VLOOKUP(C324,'BASE SINAPI'!A304:D9303,4,FALSE),B324="CDHU/CPOS",VLOOKUP(C324,'CDHU-CPOS'!$A$1:$F$4107,6,FALSE))</f>
        <v>16.350000000000001</v>
      </c>
      <c r="I324" s="79">
        <f t="shared" si="18"/>
        <v>19.940000000000001</v>
      </c>
      <c r="J324" s="79">
        <f t="shared" si="19"/>
        <v>3988</v>
      </c>
    </row>
    <row r="325" spans="1:10" ht="12.75" x14ac:dyDescent="0.25">
      <c r="A325" s="76">
        <v>317</v>
      </c>
      <c r="B325" s="76" t="s">
        <v>3478</v>
      </c>
      <c r="C325" s="76" t="s">
        <v>8439</v>
      </c>
      <c r="D325" s="77" t="str">
        <f>_xlfn.IFS(C325="","",B325="SINAPI-SP",VLOOKUP(C325,'BASE SINAPI'!$A$1:$D$7191,2,FALSE),B325="CDHU/CPOS",VLOOKUP(C325,'CDHU-CPOS'!$A$1:$F$4107,2,FALSE),B325="FDE",VLOOKUP(C325,#REF!,2,FALSE))</f>
        <v>Caixa em PVC de 4´ x 4´</v>
      </c>
      <c r="E325" s="76" t="str">
        <f>_xlfn.IFS(C325="","",B325="SINAPI-SP",VLOOKUP(C325,'BASE SINAPI'!$A$1:$D$7191,3,FALSE),B325="CDHU/CPOS",VLOOKUP(C325,'CDHU-CPOS'!$A$1:$F$4107,3,FALSE))</f>
        <v>UN</v>
      </c>
      <c r="F325" s="78">
        <v>1</v>
      </c>
      <c r="G325" s="78">
        <v>25</v>
      </c>
      <c r="H325" s="79" cm="1">
        <f t="array" ref="H325">_xlfn.IFS(C325="",0,B325="SINAPI-SP",VLOOKUP(C325,'BASE SINAPI'!A305:D9304,4,FALSE),B325="CDHU/CPOS",VLOOKUP(C325,'CDHU-CPOS'!$A$1:$F$4107,6,FALSE))</f>
        <v>19.170000000000002</v>
      </c>
      <c r="I325" s="79">
        <f t="shared" si="18"/>
        <v>23.38</v>
      </c>
      <c r="J325" s="79">
        <f t="shared" si="19"/>
        <v>584.5</v>
      </c>
    </row>
    <row r="326" spans="1:10" ht="12.75" x14ac:dyDescent="0.25">
      <c r="A326" s="76">
        <v>318</v>
      </c>
      <c r="B326" s="76" t="s">
        <v>3478</v>
      </c>
      <c r="C326" s="76" t="s">
        <v>8440</v>
      </c>
      <c r="D326" s="77" t="str">
        <f>_xlfn.IFS(C326="","",B326="SINAPI-SP",VLOOKUP(C326,'BASE SINAPI'!$A$1:$D$7191,2,FALSE),B326="CDHU/CPOS",VLOOKUP(C326,'CDHU-CPOS'!$A$1:$F$4107,2,FALSE),B326="FDE",VLOOKUP(C326,#REF!,2,FALSE))</f>
        <v>Caixa em PVC octogonal de 4´ x 4´</v>
      </c>
      <c r="E326" s="76" t="str">
        <f>_xlfn.IFS(C326="","",B326="SINAPI-SP",VLOOKUP(C326,'BASE SINAPI'!$A$1:$D$7191,3,FALSE),B326="CDHU/CPOS",VLOOKUP(C326,'CDHU-CPOS'!$A$1:$F$4107,3,FALSE))</f>
        <v>UN</v>
      </c>
      <c r="F326" s="78">
        <v>1</v>
      </c>
      <c r="G326" s="78">
        <v>40</v>
      </c>
      <c r="H326" s="79" cm="1">
        <f t="array" ref="H326">_xlfn.IFS(C326="",0,B326="SINAPI-SP",VLOOKUP(C326,'BASE SINAPI'!A306:D9305,4,FALSE),B326="CDHU/CPOS",VLOOKUP(C326,'CDHU-CPOS'!$A$1:$F$4107,6,FALSE))</f>
        <v>19.510000000000002</v>
      </c>
      <c r="I326" s="79">
        <f t="shared" si="18"/>
        <v>23.8</v>
      </c>
      <c r="J326" s="79">
        <f t="shared" si="19"/>
        <v>952</v>
      </c>
    </row>
    <row r="327" spans="1:10" ht="12.75" x14ac:dyDescent="0.25">
      <c r="A327" s="76">
        <v>319</v>
      </c>
      <c r="B327" s="76" t="s">
        <v>3478</v>
      </c>
      <c r="C327" s="76" t="s">
        <v>8429</v>
      </c>
      <c r="D327" s="77" t="str">
        <f>_xlfn.IFS(C327="","",B327="SINAPI-SP",VLOOKUP(C327,'BASE SINAPI'!$A$1:$D$7191,2,FALSE),B327="CDHU/CPOS",VLOOKUP(C327,'CDHU-CPOS'!$A$1:$F$4107,2,FALSE),B327="FDE",VLOOKUP(C327,#REF!,2,FALSE))</f>
        <v>Condulete metálico de 3/4´</v>
      </c>
      <c r="E327" s="76" t="str">
        <f>_xlfn.IFS(C327="","",B327="SINAPI-SP",VLOOKUP(C327,'BASE SINAPI'!$A$1:$D$7191,3,FALSE),B327="CDHU/CPOS",VLOOKUP(C327,'CDHU-CPOS'!$A$1:$F$4107,3,FALSE))</f>
        <v>CJ</v>
      </c>
      <c r="F327" s="78">
        <v>1</v>
      </c>
      <c r="G327" s="78">
        <v>200</v>
      </c>
      <c r="H327" s="79" cm="1">
        <f t="array" ref="H327">_xlfn.IFS(C327="",0,B327="SINAPI-SP",VLOOKUP(C327,'BASE SINAPI'!A307:D9306,4,FALSE),B327="CDHU/CPOS",VLOOKUP(C327,'CDHU-CPOS'!$A$1:$F$4107,6,FALSE))</f>
        <v>39.590000000000003</v>
      </c>
      <c r="I327" s="79">
        <f t="shared" si="18"/>
        <v>48.29</v>
      </c>
      <c r="J327" s="79">
        <f t="shared" si="19"/>
        <v>9658</v>
      </c>
    </row>
    <row r="328" spans="1:10" ht="12.75" x14ac:dyDescent="0.25">
      <c r="A328" s="76">
        <v>320</v>
      </c>
      <c r="B328" s="76" t="s">
        <v>3478</v>
      </c>
      <c r="C328" s="76" t="s">
        <v>8430</v>
      </c>
      <c r="D328" s="77" t="str">
        <f>_xlfn.IFS(C328="","",B328="SINAPI-SP",VLOOKUP(C328,'BASE SINAPI'!$A$1:$D$7191,2,FALSE),B328="CDHU/CPOS",VLOOKUP(C328,'CDHU-CPOS'!$A$1:$F$4107,2,FALSE),B328="FDE",VLOOKUP(C328,#REF!,2,FALSE))</f>
        <v>Condulete metálico de 1´</v>
      </c>
      <c r="E328" s="76" t="str">
        <f>_xlfn.IFS(C328="","",B328="SINAPI-SP",VLOOKUP(C328,'BASE SINAPI'!$A$1:$D$7191,3,FALSE),B328="CDHU/CPOS",VLOOKUP(C328,'CDHU-CPOS'!$A$1:$F$4107,3,FALSE))</f>
        <v>CJ</v>
      </c>
      <c r="F328" s="78">
        <v>1</v>
      </c>
      <c r="G328" s="78">
        <v>80</v>
      </c>
      <c r="H328" s="79" cm="1">
        <f t="array" ref="H328">_xlfn.IFS(C328="",0,B328="SINAPI-SP",VLOOKUP(C328,'BASE SINAPI'!A308:D9307,4,FALSE),B328="CDHU/CPOS",VLOOKUP(C328,'CDHU-CPOS'!$A$1:$F$4107,6,FALSE))</f>
        <v>47.51</v>
      </c>
      <c r="I328" s="79">
        <f t="shared" si="18"/>
        <v>57.95</v>
      </c>
      <c r="J328" s="79">
        <f t="shared" si="19"/>
        <v>4636</v>
      </c>
    </row>
    <row r="329" spans="1:10" ht="12.75" x14ac:dyDescent="0.25">
      <c r="A329" s="76">
        <v>321</v>
      </c>
      <c r="B329" s="76" t="s">
        <v>3478</v>
      </c>
      <c r="C329" s="76" t="s">
        <v>8431</v>
      </c>
      <c r="D329" s="77" t="str">
        <f>_xlfn.IFS(C329="","",B329="SINAPI-SP",VLOOKUP(C329,'BASE SINAPI'!$A$1:$D$7191,2,FALSE),B329="CDHU/CPOS",VLOOKUP(C329,'CDHU-CPOS'!$A$1:$F$4107,2,FALSE),B329="FDE",VLOOKUP(C329,#REF!,2,FALSE))</f>
        <v>Condulete metálico de 1 1/4´</v>
      </c>
      <c r="E329" s="76" t="str">
        <f>_xlfn.IFS(C329="","",B329="SINAPI-SP",VLOOKUP(C329,'BASE SINAPI'!$A$1:$D$7191,3,FALSE),B329="CDHU/CPOS",VLOOKUP(C329,'CDHU-CPOS'!$A$1:$F$4107,3,FALSE))</f>
        <v>CJ</v>
      </c>
      <c r="F329" s="78">
        <v>1</v>
      </c>
      <c r="G329" s="78">
        <v>30</v>
      </c>
      <c r="H329" s="79" cm="1">
        <f t="array" ref="H329">_xlfn.IFS(C329="",0,B329="SINAPI-SP",VLOOKUP(C329,'BASE SINAPI'!A309:D9308,4,FALSE),B329="CDHU/CPOS",VLOOKUP(C329,'CDHU-CPOS'!$A$1:$F$4107,6,FALSE))</f>
        <v>71.599999999999994</v>
      </c>
      <c r="I329" s="79">
        <f t="shared" si="18"/>
        <v>87.33</v>
      </c>
      <c r="J329" s="79">
        <f t="shared" si="19"/>
        <v>2619.9</v>
      </c>
    </row>
    <row r="330" spans="1:10" ht="12.75" x14ac:dyDescent="0.25">
      <c r="A330" s="76">
        <v>322</v>
      </c>
      <c r="B330" s="76" t="s">
        <v>3478</v>
      </c>
      <c r="C330" s="76" t="s">
        <v>8432</v>
      </c>
      <c r="D330" s="77" t="str">
        <f>_xlfn.IFS(C330="","",B330="SINAPI-SP",VLOOKUP(C330,'BASE SINAPI'!$A$1:$D$7191,2,FALSE),B330="CDHU/CPOS",VLOOKUP(C330,'CDHU-CPOS'!$A$1:$F$4107,2,FALSE),B330="FDE",VLOOKUP(C330,#REF!,2,FALSE))</f>
        <v>Condulete metálico de 1 1/2´</v>
      </c>
      <c r="E330" s="76" t="str">
        <f>_xlfn.IFS(C330="","",B330="SINAPI-SP",VLOOKUP(C330,'BASE SINAPI'!$A$1:$D$7191,3,FALSE),B330="CDHU/CPOS",VLOOKUP(C330,'CDHU-CPOS'!$A$1:$F$4107,3,FALSE))</f>
        <v>CJ</v>
      </c>
      <c r="F330" s="78">
        <v>1</v>
      </c>
      <c r="G330" s="78">
        <v>20</v>
      </c>
      <c r="H330" s="79" cm="1">
        <f t="array" ref="H330">_xlfn.IFS(C330="",0,B330="SINAPI-SP",VLOOKUP(C330,'BASE SINAPI'!A310:D9309,4,FALSE),B330="CDHU/CPOS",VLOOKUP(C330,'CDHU-CPOS'!$A$1:$F$4107,6,FALSE))</f>
        <v>79.8</v>
      </c>
      <c r="I330" s="79">
        <f t="shared" si="18"/>
        <v>97.33</v>
      </c>
      <c r="J330" s="79">
        <f t="shared" si="19"/>
        <v>1946.6</v>
      </c>
    </row>
    <row r="331" spans="1:10" ht="12.75" x14ac:dyDescent="0.25">
      <c r="A331" s="76">
        <v>323</v>
      </c>
      <c r="B331" s="76" t="s">
        <v>3478</v>
      </c>
      <c r="C331" s="76" t="s">
        <v>8433</v>
      </c>
      <c r="D331" s="77" t="str">
        <f>_xlfn.IFS(C331="","",B331="SINAPI-SP",VLOOKUP(C331,'BASE SINAPI'!$A$1:$D$7191,2,FALSE),B331="CDHU/CPOS",VLOOKUP(C331,'CDHU-CPOS'!$A$1:$F$4107,2,FALSE),B331="FDE",VLOOKUP(C331,#REF!,2,FALSE))</f>
        <v>Condulete metálico de 2´</v>
      </c>
      <c r="E331" s="76" t="str">
        <f>_xlfn.IFS(C331="","",B331="SINAPI-SP",VLOOKUP(C331,'BASE SINAPI'!$A$1:$D$7191,3,FALSE),B331="CDHU/CPOS",VLOOKUP(C331,'CDHU-CPOS'!$A$1:$F$4107,3,FALSE))</f>
        <v>CJ</v>
      </c>
      <c r="F331" s="78">
        <v>1</v>
      </c>
      <c r="G331" s="78">
        <v>20</v>
      </c>
      <c r="H331" s="79" cm="1">
        <f t="array" ref="H331">_xlfn.IFS(C331="",0,B331="SINAPI-SP",VLOOKUP(C331,'BASE SINAPI'!A311:D9310,4,FALSE),B331="CDHU/CPOS",VLOOKUP(C331,'CDHU-CPOS'!$A$1:$F$4107,6,FALSE))</f>
        <v>103.48</v>
      </c>
      <c r="I331" s="79">
        <f t="shared" si="18"/>
        <v>126.21</v>
      </c>
      <c r="J331" s="79">
        <f t="shared" si="19"/>
        <v>2524.1999999999998</v>
      </c>
    </row>
    <row r="332" spans="1:10" ht="12.75" x14ac:dyDescent="0.25">
      <c r="A332" s="76">
        <v>324</v>
      </c>
      <c r="B332" s="76" t="s">
        <v>3478</v>
      </c>
      <c r="C332" s="76" t="s">
        <v>8389</v>
      </c>
      <c r="D332" s="77" t="str">
        <f>_xlfn.IFS(C332="","",B332="SINAPI-SP",VLOOKUP(C332,'BASE SINAPI'!$A$1:$D$7191,2,FALSE),B332="CDHU/CPOS",VLOOKUP(C332,'CDHU-CPOS'!$A$1:$F$4107,2,FALSE),B332="FDE",VLOOKUP(C332,#REF!,2,FALSE))</f>
        <v>Caixa de passagem em chapa, com tampa parafusada, 100 x 100 x 80 mm</v>
      </c>
      <c r="E332" s="76" t="str">
        <f>_xlfn.IFS(C332="","",B332="SINAPI-SP",VLOOKUP(C332,'BASE SINAPI'!$A$1:$D$7191,3,FALSE),B332="CDHU/CPOS",VLOOKUP(C332,'CDHU-CPOS'!$A$1:$F$4107,3,FALSE))</f>
        <v>UN</v>
      </c>
      <c r="F332" s="78">
        <v>1</v>
      </c>
      <c r="G332" s="78">
        <v>2</v>
      </c>
      <c r="H332" s="79" cm="1">
        <f t="array" ref="H332">_xlfn.IFS(C332="",0,B332="SINAPI-SP",VLOOKUP(C332,'BASE SINAPI'!A312:D9311,4,FALSE),B332="CDHU/CPOS",VLOOKUP(C332,'CDHU-CPOS'!$A$1:$F$4107,6,FALSE))</f>
        <v>30.39</v>
      </c>
      <c r="I332" s="79">
        <f t="shared" si="18"/>
        <v>37.07</v>
      </c>
      <c r="J332" s="79">
        <f t="shared" si="19"/>
        <v>74.14</v>
      </c>
    </row>
    <row r="333" spans="1:10" ht="12.75" x14ac:dyDescent="0.25">
      <c r="A333" s="76">
        <v>325</v>
      </c>
      <c r="B333" s="76" t="s">
        <v>3478</v>
      </c>
      <c r="C333" s="76" t="s">
        <v>8390</v>
      </c>
      <c r="D333" s="77" t="str">
        <f>_xlfn.IFS(C333="","",B333="SINAPI-SP",VLOOKUP(C333,'BASE SINAPI'!$A$1:$D$7191,2,FALSE),B333="CDHU/CPOS",VLOOKUP(C333,'CDHU-CPOS'!$A$1:$F$4107,2,FALSE),B333="FDE",VLOOKUP(C333,#REF!,2,FALSE))</f>
        <v>Caixa de passagem em chapa, com tampa parafusada, 150 x 150 x 80 mm</v>
      </c>
      <c r="E333" s="76" t="str">
        <f>_xlfn.IFS(C333="","",B333="SINAPI-SP",VLOOKUP(C333,'BASE SINAPI'!$A$1:$D$7191,3,FALSE),B333="CDHU/CPOS",VLOOKUP(C333,'CDHU-CPOS'!$A$1:$F$4107,3,FALSE))</f>
        <v>UN</v>
      </c>
      <c r="F333" s="78">
        <v>1</v>
      </c>
      <c r="G333" s="78">
        <v>2</v>
      </c>
      <c r="H333" s="79" cm="1">
        <f t="array" ref="H333">_xlfn.IFS(C333="",0,B333="SINAPI-SP",VLOOKUP(C333,'BASE SINAPI'!A313:D9312,4,FALSE),B333="CDHU/CPOS",VLOOKUP(C333,'CDHU-CPOS'!$A$1:$F$4107,6,FALSE))</f>
        <v>33.520000000000003</v>
      </c>
      <c r="I333" s="79">
        <f t="shared" si="18"/>
        <v>40.880000000000003</v>
      </c>
      <c r="J333" s="79">
        <f t="shared" si="19"/>
        <v>81.760000000000005</v>
      </c>
    </row>
    <row r="334" spans="1:10" ht="12.75" x14ac:dyDescent="0.25">
      <c r="A334" s="76">
        <v>326</v>
      </c>
      <c r="B334" s="76" t="s">
        <v>3478</v>
      </c>
      <c r="C334" s="76" t="s">
        <v>8391</v>
      </c>
      <c r="D334" s="77" t="str">
        <f>_xlfn.IFS(C334="","",B334="SINAPI-SP",VLOOKUP(C334,'BASE SINAPI'!$A$1:$D$7191,2,FALSE),B334="CDHU/CPOS",VLOOKUP(C334,'CDHU-CPOS'!$A$1:$F$4107,2,FALSE),B334="FDE",VLOOKUP(C334,#REF!,2,FALSE))</f>
        <v>Caixa de passagem em chapa, com tampa parafusada, 200 x 200 x 100 mm</v>
      </c>
      <c r="E334" s="76" t="str">
        <f>_xlfn.IFS(C334="","",B334="SINAPI-SP",VLOOKUP(C334,'BASE SINAPI'!$A$1:$D$7191,3,FALSE),B334="CDHU/CPOS",VLOOKUP(C334,'CDHU-CPOS'!$A$1:$F$4107,3,FALSE))</f>
        <v>UN</v>
      </c>
      <c r="F334" s="78">
        <v>1</v>
      </c>
      <c r="G334" s="78">
        <v>5</v>
      </c>
      <c r="H334" s="79" cm="1">
        <f t="array" ref="H334">_xlfn.IFS(C334="",0,B334="SINAPI-SP",VLOOKUP(C334,'BASE SINAPI'!A314:D9313,4,FALSE),B334="CDHU/CPOS",VLOOKUP(C334,'CDHU-CPOS'!$A$1:$F$4107,6,FALSE))</f>
        <v>43.11</v>
      </c>
      <c r="I334" s="79">
        <f t="shared" si="18"/>
        <v>52.58</v>
      </c>
      <c r="J334" s="79">
        <f t="shared" si="19"/>
        <v>262.89999999999998</v>
      </c>
    </row>
    <row r="335" spans="1:10" ht="12.75" x14ac:dyDescent="0.25">
      <c r="A335" s="76">
        <v>327</v>
      </c>
      <c r="B335" s="76" t="s">
        <v>3478</v>
      </c>
      <c r="C335" s="76" t="s">
        <v>8392</v>
      </c>
      <c r="D335" s="77" t="str">
        <f>_xlfn.IFS(C335="","",B335="SINAPI-SP",VLOOKUP(C335,'BASE SINAPI'!$A$1:$D$7191,2,FALSE),B335="CDHU/CPOS",VLOOKUP(C335,'CDHU-CPOS'!$A$1:$F$4107,2,FALSE),B335="FDE",VLOOKUP(C335,#REF!,2,FALSE))</f>
        <v>Caixa de passagem em chapa, com tampa parafusada, 300 x 300 x 120 mm</v>
      </c>
      <c r="E335" s="76" t="str">
        <f>_xlfn.IFS(C335="","",B335="SINAPI-SP",VLOOKUP(C335,'BASE SINAPI'!$A$1:$D$7191,3,FALSE),B335="CDHU/CPOS",VLOOKUP(C335,'CDHU-CPOS'!$A$1:$F$4107,3,FALSE))</f>
        <v>UN</v>
      </c>
      <c r="F335" s="78">
        <v>1</v>
      </c>
      <c r="G335" s="78">
        <v>5</v>
      </c>
      <c r="H335" s="79" cm="1">
        <f t="array" ref="H335">_xlfn.IFS(C335="",0,B335="SINAPI-SP",VLOOKUP(C335,'BASE SINAPI'!A315:D9314,4,FALSE),B335="CDHU/CPOS",VLOOKUP(C335,'CDHU-CPOS'!$A$1:$F$4107,6,FALSE))</f>
        <v>76.47</v>
      </c>
      <c r="I335" s="79">
        <f t="shared" si="18"/>
        <v>93.27</v>
      </c>
      <c r="J335" s="79">
        <f t="shared" si="19"/>
        <v>466.35</v>
      </c>
    </row>
    <row r="336" spans="1:10" ht="12.75" x14ac:dyDescent="0.25">
      <c r="A336" s="76">
        <v>328</v>
      </c>
      <c r="B336" s="76" t="s">
        <v>3478</v>
      </c>
      <c r="C336" s="76" t="s">
        <v>8399</v>
      </c>
      <c r="D336" s="77" t="str">
        <f>_xlfn.IFS(C336="","",B336="SINAPI-SP",VLOOKUP(C336,'BASE SINAPI'!$A$1:$D$7191,2,FALSE),B336="CDHU/CPOS",VLOOKUP(C336,'CDHU-CPOS'!$A$1:$F$4107,2,FALSE),B336="FDE",VLOOKUP(C336,#REF!,2,FALSE))</f>
        <v>Caixa de passagem em alumínio fundido à prova de tempo, 100 x 100 mm</v>
      </c>
      <c r="E336" s="76" t="str">
        <f>_xlfn.IFS(C336="","",B336="SINAPI-SP",VLOOKUP(C336,'BASE SINAPI'!$A$1:$D$7191,3,FALSE),B336="CDHU/CPOS",VLOOKUP(C336,'CDHU-CPOS'!$A$1:$F$4107,3,FALSE))</f>
        <v>UN</v>
      </c>
      <c r="F336" s="78">
        <v>1</v>
      </c>
      <c r="G336" s="78">
        <v>2</v>
      </c>
      <c r="H336" s="79" cm="1">
        <f t="array" ref="H336">_xlfn.IFS(C336="",0,B336="SINAPI-SP",VLOOKUP(C336,'BASE SINAPI'!A316:D9315,4,FALSE),B336="CDHU/CPOS",VLOOKUP(C336,'CDHU-CPOS'!$A$1:$F$4107,6,FALSE))</f>
        <v>37.68</v>
      </c>
      <c r="I336" s="79">
        <f t="shared" si="18"/>
        <v>45.96</v>
      </c>
      <c r="J336" s="79">
        <f t="shared" si="19"/>
        <v>91.92</v>
      </c>
    </row>
    <row r="337" spans="1:10" ht="12.75" x14ac:dyDescent="0.25">
      <c r="A337" s="76">
        <v>329</v>
      </c>
      <c r="B337" s="76" t="s">
        <v>3478</v>
      </c>
      <c r="C337" s="76" t="s">
        <v>8400</v>
      </c>
      <c r="D337" s="77" t="str">
        <f>_xlfn.IFS(C337="","",B337="SINAPI-SP",VLOOKUP(C337,'BASE SINAPI'!$A$1:$D$7191,2,FALSE),B337="CDHU/CPOS",VLOOKUP(C337,'CDHU-CPOS'!$A$1:$F$4107,2,FALSE),B337="FDE",VLOOKUP(C337,#REF!,2,FALSE))</f>
        <v>Caixa de passagem em alumínio fundido à prova de tempo, 200 x 200 mm</v>
      </c>
      <c r="E337" s="76" t="str">
        <f>_xlfn.IFS(C337="","",B337="SINAPI-SP",VLOOKUP(C337,'BASE SINAPI'!$A$1:$D$7191,3,FALSE),B337="CDHU/CPOS",VLOOKUP(C337,'CDHU-CPOS'!$A$1:$F$4107,3,FALSE))</f>
        <v>UN</v>
      </c>
      <c r="F337" s="78">
        <v>1</v>
      </c>
      <c r="G337" s="78">
        <v>2</v>
      </c>
      <c r="H337" s="79" cm="1">
        <f t="array" ref="H337">_xlfn.IFS(C337="",0,B337="SINAPI-SP",VLOOKUP(C337,'BASE SINAPI'!A317:D9316,4,FALSE),B337="CDHU/CPOS",VLOOKUP(C337,'CDHU-CPOS'!$A$1:$F$4107,6,FALSE))</f>
        <v>87.84</v>
      </c>
      <c r="I337" s="79">
        <f t="shared" si="18"/>
        <v>107.14</v>
      </c>
      <c r="J337" s="79">
        <f t="shared" si="19"/>
        <v>214.28</v>
      </c>
    </row>
    <row r="338" spans="1:10" ht="12.75" x14ac:dyDescent="0.25">
      <c r="A338" s="76">
        <v>330</v>
      </c>
      <c r="B338" s="76" t="s">
        <v>3478</v>
      </c>
      <c r="C338" s="76" t="s">
        <v>8401</v>
      </c>
      <c r="D338" s="77" t="str">
        <f>_xlfn.IFS(C338="","",B338="SINAPI-SP",VLOOKUP(C338,'BASE SINAPI'!$A$1:$D$7191,2,FALSE),B338="CDHU/CPOS",VLOOKUP(C338,'CDHU-CPOS'!$A$1:$F$4107,2,FALSE),B338="FDE",VLOOKUP(C338,#REF!,2,FALSE))</f>
        <v>Caixa de passagem em alumínio fundido à prova de tempo, 300 x 300 mm</v>
      </c>
      <c r="E338" s="76" t="str">
        <f>_xlfn.IFS(C338="","",B338="SINAPI-SP",VLOOKUP(C338,'BASE SINAPI'!$A$1:$D$7191,3,FALSE),B338="CDHU/CPOS",VLOOKUP(C338,'CDHU-CPOS'!$A$1:$F$4107,3,FALSE))</f>
        <v>UN</v>
      </c>
      <c r="F338" s="78">
        <v>1</v>
      </c>
      <c r="G338" s="78">
        <v>5</v>
      </c>
      <c r="H338" s="79" cm="1">
        <f t="array" ref="H338">_xlfn.IFS(C338="",0,B338="SINAPI-SP",VLOOKUP(C338,'BASE SINAPI'!A318:D9317,4,FALSE),B338="CDHU/CPOS",VLOOKUP(C338,'CDHU-CPOS'!$A$1:$F$4107,6,FALSE))</f>
        <v>195.31</v>
      </c>
      <c r="I338" s="79">
        <f t="shared" si="18"/>
        <v>238.22</v>
      </c>
      <c r="J338" s="79">
        <f t="shared" si="19"/>
        <v>1191.0999999999999</v>
      </c>
    </row>
    <row r="339" spans="1:10" ht="12.75" x14ac:dyDescent="0.25">
      <c r="A339" s="76">
        <v>331</v>
      </c>
      <c r="B339" s="76" t="s">
        <v>3478</v>
      </c>
      <c r="C339" s="76" t="s">
        <v>8441</v>
      </c>
      <c r="D339" s="77" t="str">
        <f>_xlfn.IFS(C339="","",B339="SINAPI-SP",VLOOKUP(C339,'BASE SINAPI'!$A$1:$D$7191,2,FALSE),B339="CDHU/CPOS",VLOOKUP(C339,'CDHU-CPOS'!$A$1:$F$4107,2,FALSE),B339="FDE",VLOOKUP(C339,#REF!,2,FALSE))</f>
        <v>Contator de potência 12 A - 1na+1nf</v>
      </c>
      <c r="E339" s="76" t="str">
        <f>_xlfn.IFS(C339="","",B339="SINAPI-SP",VLOOKUP(C339,'BASE SINAPI'!$A$1:$D$7191,3,FALSE),B339="CDHU/CPOS",VLOOKUP(C339,'CDHU-CPOS'!$A$1:$F$4107,3,FALSE))</f>
        <v>UN</v>
      </c>
      <c r="F339" s="78">
        <v>1</v>
      </c>
      <c r="G339" s="78">
        <v>2</v>
      </c>
      <c r="H339" s="79" cm="1">
        <f t="array" ref="H339">_xlfn.IFS(C339="",0,B339="SINAPI-SP",VLOOKUP(C339,'BASE SINAPI'!A319:D9318,4,FALSE),B339="CDHU/CPOS",VLOOKUP(C339,'CDHU-CPOS'!$A$1:$F$4107,6,FALSE))</f>
        <v>297.07</v>
      </c>
      <c r="I339" s="79">
        <f t="shared" si="18"/>
        <v>362.34</v>
      </c>
      <c r="J339" s="79">
        <f t="shared" si="19"/>
        <v>724.68</v>
      </c>
    </row>
    <row r="340" spans="1:10" ht="12.75" x14ac:dyDescent="0.25">
      <c r="A340" s="76">
        <v>332</v>
      </c>
      <c r="B340" s="76" t="s">
        <v>3478</v>
      </c>
      <c r="C340" s="76" t="s">
        <v>8442</v>
      </c>
      <c r="D340" s="77" t="str">
        <f>_xlfn.IFS(C340="","",B340="SINAPI-SP",VLOOKUP(C340,'BASE SINAPI'!$A$1:$D$7191,2,FALSE),B340="CDHU/CPOS",VLOOKUP(C340,'CDHU-CPOS'!$A$1:$F$4107,2,FALSE),B340="FDE",VLOOKUP(C340,#REF!,2,FALSE))</f>
        <v>Contator de potência 9 A - 2na+2nf</v>
      </c>
      <c r="E340" s="76" t="str">
        <f>_xlfn.IFS(C340="","",B340="SINAPI-SP",VLOOKUP(C340,'BASE SINAPI'!$A$1:$D$7191,3,FALSE),B340="CDHU/CPOS",VLOOKUP(C340,'CDHU-CPOS'!$A$1:$F$4107,3,FALSE))</f>
        <v>UN</v>
      </c>
      <c r="F340" s="78">
        <v>1</v>
      </c>
      <c r="G340" s="78">
        <v>2</v>
      </c>
      <c r="H340" s="79" cm="1">
        <f t="array" ref="H340">_xlfn.IFS(C340="",0,B340="SINAPI-SP",VLOOKUP(C340,'BASE SINAPI'!A320:D9319,4,FALSE),B340="CDHU/CPOS",VLOOKUP(C340,'CDHU-CPOS'!$A$1:$F$4107,6,FALSE))</f>
        <v>306.97000000000003</v>
      </c>
      <c r="I340" s="79">
        <f t="shared" si="18"/>
        <v>374.41</v>
      </c>
      <c r="J340" s="79">
        <f t="shared" si="19"/>
        <v>748.82</v>
      </c>
    </row>
    <row r="341" spans="1:10" ht="12.75" x14ac:dyDescent="0.25">
      <c r="A341" s="76">
        <v>333</v>
      </c>
      <c r="B341" s="76" t="s">
        <v>3478</v>
      </c>
      <c r="C341" s="76" t="s">
        <v>8443</v>
      </c>
      <c r="D341" s="77" t="str">
        <f>_xlfn.IFS(C341="","",B341="SINAPI-SP",VLOOKUP(C341,'BASE SINAPI'!$A$1:$D$7191,2,FALSE),B341="CDHU/CPOS",VLOOKUP(C341,'CDHU-CPOS'!$A$1:$F$4107,2,FALSE),B341="FDE",VLOOKUP(C341,#REF!,2,FALSE))</f>
        <v>Contator de potência 12 A - 2na+2nf</v>
      </c>
      <c r="E341" s="76" t="str">
        <f>_xlfn.IFS(C341="","",B341="SINAPI-SP",VLOOKUP(C341,'BASE SINAPI'!$A$1:$D$7191,3,FALSE),B341="CDHU/CPOS",VLOOKUP(C341,'CDHU-CPOS'!$A$1:$F$4107,3,FALSE))</f>
        <v>UN</v>
      </c>
      <c r="F341" s="78">
        <v>1</v>
      </c>
      <c r="G341" s="78">
        <v>2</v>
      </c>
      <c r="H341" s="79" cm="1">
        <f t="array" ref="H341">_xlfn.IFS(C341="",0,B341="SINAPI-SP",VLOOKUP(C341,'BASE SINAPI'!A321:D9320,4,FALSE),B341="CDHU/CPOS",VLOOKUP(C341,'CDHU-CPOS'!$A$1:$F$4107,6,FALSE))</f>
        <v>356.27</v>
      </c>
      <c r="I341" s="79">
        <f t="shared" si="18"/>
        <v>434.54</v>
      </c>
      <c r="J341" s="79">
        <f t="shared" si="19"/>
        <v>869.08</v>
      </c>
    </row>
    <row r="342" spans="1:10" ht="12.75" x14ac:dyDescent="0.25">
      <c r="A342" s="76">
        <v>334</v>
      </c>
      <c r="B342" s="76" t="s">
        <v>3478</v>
      </c>
      <c r="C342" s="76" t="s">
        <v>8444</v>
      </c>
      <c r="D342" s="77" t="str">
        <f>_xlfn.IFS(C342="","",B342="SINAPI-SP",VLOOKUP(C342,'BASE SINAPI'!$A$1:$D$7191,2,FALSE),B342="CDHU/CPOS",VLOOKUP(C342,'CDHU-CPOS'!$A$1:$F$4107,2,FALSE),B342="FDE",VLOOKUP(C342,#REF!,2,FALSE))</f>
        <v>Contator de potência 16 A - 2na+2nf</v>
      </c>
      <c r="E342" s="76" t="str">
        <f>_xlfn.IFS(C342="","",B342="SINAPI-SP",VLOOKUP(C342,'BASE SINAPI'!$A$1:$D$7191,3,FALSE),B342="CDHU/CPOS",VLOOKUP(C342,'CDHU-CPOS'!$A$1:$F$4107,3,FALSE))</f>
        <v>UN</v>
      </c>
      <c r="F342" s="78">
        <v>1</v>
      </c>
      <c r="G342" s="78">
        <v>2</v>
      </c>
      <c r="H342" s="79" cm="1">
        <f t="array" ref="H342">_xlfn.IFS(C342="",0,B342="SINAPI-SP",VLOOKUP(C342,'BASE SINAPI'!A322:D9321,4,FALSE),B342="CDHU/CPOS",VLOOKUP(C342,'CDHU-CPOS'!$A$1:$F$4107,6,FALSE))</f>
        <v>331.61</v>
      </c>
      <c r="I342" s="79">
        <f t="shared" si="18"/>
        <v>404.46</v>
      </c>
      <c r="J342" s="79">
        <f t="shared" si="19"/>
        <v>808.92</v>
      </c>
    </row>
    <row r="343" spans="1:10" ht="12.75" x14ac:dyDescent="0.25">
      <c r="A343" s="76">
        <v>335</v>
      </c>
      <c r="B343" s="76" t="s">
        <v>3478</v>
      </c>
      <c r="C343" s="76" t="s">
        <v>8445</v>
      </c>
      <c r="D343" s="77" t="str">
        <f>_xlfn.IFS(C343="","",B343="SINAPI-SP",VLOOKUP(C343,'BASE SINAPI'!$A$1:$D$7191,2,FALSE),B343="CDHU/CPOS",VLOOKUP(C343,'CDHU-CPOS'!$A$1:$F$4107,2,FALSE),B343="FDE",VLOOKUP(C343,#REF!,2,FALSE))</f>
        <v>Contator de potência 22 A/25 A - 2na+2nf</v>
      </c>
      <c r="E343" s="76" t="str">
        <f>_xlfn.IFS(C343="","",B343="SINAPI-SP",VLOOKUP(C343,'BASE SINAPI'!$A$1:$D$7191,3,FALSE),B343="CDHU/CPOS",VLOOKUP(C343,'CDHU-CPOS'!$A$1:$F$4107,3,FALSE))</f>
        <v>UN</v>
      </c>
      <c r="F343" s="78">
        <v>1</v>
      </c>
      <c r="G343" s="78">
        <v>2</v>
      </c>
      <c r="H343" s="79" cm="1">
        <f t="array" ref="H343">_xlfn.IFS(C343="",0,B343="SINAPI-SP",VLOOKUP(C343,'BASE SINAPI'!A323:D9322,4,FALSE),B343="CDHU/CPOS",VLOOKUP(C343,'CDHU-CPOS'!$A$1:$F$4107,6,FALSE))</f>
        <v>423.11</v>
      </c>
      <c r="I343" s="79">
        <f t="shared" si="18"/>
        <v>516.07000000000005</v>
      </c>
      <c r="J343" s="79">
        <f t="shared" si="19"/>
        <v>1032.1400000000001</v>
      </c>
    </row>
    <row r="344" spans="1:10" ht="12.75" x14ac:dyDescent="0.25">
      <c r="A344" s="76">
        <v>336</v>
      </c>
      <c r="B344" s="76" t="s">
        <v>3478</v>
      </c>
      <c r="C344" s="76" t="s">
        <v>8446</v>
      </c>
      <c r="D344" s="77" t="str">
        <f>_xlfn.IFS(C344="","",B344="SINAPI-SP",VLOOKUP(C344,'BASE SINAPI'!$A$1:$D$7191,2,FALSE),B344="CDHU/CPOS",VLOOKUP(C344,'CDHU-CPOS'!$A$1:$F$4107,2,FALSE),B344="FDE",VLOOKUP(C344,#REF!,2,FALSE))</f>
        <v>Contator de potência 32 A - 2na+2nf</v>
      </c>
      <c r="E344" s="76" t="str">
        <f>_xlfn.IFS(C344="","",B344="SINAPI-SP",VLOOKUP(C344,'BASE SINAPI'!$A$1:$D$7191,3,FALSE),B344="CDHU/CPOS",VLOOKUP(C344,'CDHU-CPOS'!$A$1:$F$4107,3,FALSE))</f>
        <v>UN</v>
      </c>
      <c r="F344" s="78">
        <v>1</v>
      </c>
      <c r="G344" s="78">
        <v>2</v>
      </c>
      <c r="H344" s="79" cm="1">
        <f t="array" ref="H344">_xlfn.IFS(C344="",0,B344="SINAPI-SP",VLOOKUP(C344,'BASE SINAPI'!A324:D9323,4,FALSE),B344="CDHU/CPOS",VLOOKUP(C344,'CDHU-CPOS'!$A$1:$F$4107,6,FALSE))</f>
        <v>617.03</v>
      </c>
      <c r="I344" s="79">
        <f t="shared" si="18"/>
        <v>752.59</v>
      </c>
      <c r="J344" s="79">
        <f t="shared" si="19"/>
        <v>1505.18</v>
      </c>
    </row>
    <row r="345" spans="1:10" ht="12.75" x14ac:dyDescent="0.25">
      <c r="A345" s="76">
        <v>337</v>
      </c>
      <c r="B345" s="76" t="s">
        <v>3478</v>
      </c>
      <c r="C345" s="76" t="s">
        <v>8447</v>
      </c>
      <c r="D345" s="77" t="str">
        <f>_xlfn.IFS(C345="","",B345="SINAPI-SP",VLOOKUP(C345,'BASE SINAPI'!$A$1:$D$7191,2,FALSE),B345="CDHU/CPOS",VLOOKUP(C345,'CDHU-CPOS'!$A$1:$F$4107,2,FALSE),B345="FDE",VLOOKUP(C345,#REF!,2,FALSE))</f>
        <v>Contator de potência 38 A/40 A - 2na+2nf</v>
      </c>
      <c r="E345" s="76" t="str">
        <f>_xlfn.IFS(C345="","",B345="SINAPI-SP",VLOOKUP(C345,'BASE SINAPI'!$A$1:$D$7191,3,FALSE),B345="CDHU/CPOS",VLOOKUP(C345,'CDHU-CPOS'!$A$1:$F$4107,3,FALSE))</f>
        <v>UN</v>
      </c>
      <c r="F345" s="78">
        <v>1</v>
      </c>
      <c r="G345" s="78">
        <v>2</v>
      </c>
      <c r="H345" s="79" cm="1">
        <f t="array" ref="H345">_xlfn.IFS(C345="",0,B345="SINAPI-SP",VLOOKUP(C345,'BASE SINAPI'!A325:D9324,4,FALSE),B345="CDHU/CPOS",VLOOKUP(C345,'CDHU-CPOS'!$A$1:$F$4107,6,FALSE))</f>
        <v>809.17</v>
      </c>
      <c r="I345" s="79">
        <f t="shared" si="18"/>
        <v>986.94</v>
      </c>
      <c r="J345" s="79">
        <f t="shared" si="19"/>
        <v>1973.88</v>
      </c>
    </row>
    <row r="346" spans="1:10" ht="12.75" x14ac:dyDescent="0.25">
      <c r="A346" s="76">
        <v>338</v>
      </c>
      <c r="B346" s="76" t="s">
        <v>3478</v>
      </c>
      <c r="C346" s="76" t="s">
        <v>8448</v>
      </c>
      <c r="D346" s="77" t="str">
        <f>_xlfn.IFS(C346="","",B346="SINAPI-SP",VLOOKUP(C346,'BASE SINAPI'!$A$1:$D$7191,2,FALSE),B346="CDHU/CPOS",VLOOKUP(C346,'CDHU-CPOS'!$A$1:$F$4107,2,FALSE),B346="FDE",VLOOKUP(C346,#REF!,2,FALSE))</f>
        <v>Contator de potência 50 A - 2na+2nf</v>
      </c>
      <c r="E346" s="76" t="str">
        <f>_xlfn.IFS(C346="","",B346="SINAPI-SP",VLOOKUP(C346,'BASE SINAPI'!$A$1:$D$7191,3,FALSE),B346="CDHU/CPOS",VLOOKUP(C346,'CDHU-CPOS'!$A$1:$F$4107,3,FALSE))</f>
        <v>UN</v>
      </c>
      <c r="F346" s="78">
        <v>1</v>
      </c>
      <c r="G346" s="78">
        <v>2</v>
      </c>
      <c r="H346" s="79" cm="1">
        <f t="array" ref="H346">_xlfn.IFS(C346="",0,B346="SINAPI-SP",VLOOKUP(C346,'BASE SINAPI'!A326:D9325,4,FALSE),B346="CDHU/CPOS",VLOOKUP(C346,'CDHU-CPOS'!$A$1:$F$4107,6,FALSE))</f>
        <v>1101.08</v>
      </c>
      <c r="I346" s="79">
        <f t="shared" si="18"/>
        <v>1342.99</v>
      </c>
      <c r="J346" s="79">
        <f t="shared" si="19"/>
        <v>2685.98</v>
      </c>
    </row>
    <row r="347" spans="1:10" ht="12.75" x14ac:dyDescent="0.25">
      <c r="A347" s="76">
        <v>339</v>
      </c>
      <c r="B347" s="76" t="s">
        <v>3478</v>
      </c>
      <c r="C347" s="76" t="s">
        <v>8449</v>
      </c>
      <c r="D347" s="77" t="str">
        <f>_xlfn.IFS(C347="","",B347="SINAPI-SP",VLOOKUP(C347,'BASE SINAPI'!$A$1:$D$7191,2,FALSE),B347="CDHU/CPOS",VLOOKUP(C347,'CDHU-CPOS'!$A$1:$F$4107,2,FALSE),B347="FDE",VLOOKUP(C347,#REF!,2,FALSE))</f>
        <v>Contator de potência 65 A - 2na+2nf</v>
      </c>
      <c r="E347" s="76" t="str">
        <f>_xlfn.IFS(C347="","",B347="SINAPI-SP",VLOOKUP(C347,'BASE SINAPI'!$A$1:$D$7191,3,FALSE),B347="CDHU/CPOS",VLOOKUP(C347,'CDHU-CPOS'!$A$1:$F$4107,3,FALSE))</f>
        <v>UN</v>
      </c>
      <c r="F347" s="78">
        <v>1</v>
      </c>
      <c r="G347" s="78">
        <v>2</v>
      </c>
      <c r="H347" s="79" cm="1">
        <f t="array" ref="H347">_xlfn.IFS(C347="",0,B347="SINAPI-SP",VLOOKUP(C347,'BASE SINAPI'!A327:D9326,4,FALSE),B347="CDHU/CPOS",VLOOKUP(C347,'CDHU-CPOS'!$A$1:$F$4107,6,FALSE))</f>
        <v>1542.1</v>
      </c>
      <c r="I347" s="79">
        <f t="shared" ref="I347:I396" si="20">ROUND((H347*(1+$J$2)),2)</f>
        <v>1880.9</v>
      </c>
      <c r="J347" s="79">
        <f t="shared" ref="J347:J398" si="21">ROUND((G347*I347),2)</f>
        <v>3761.8</v>
      </c>
    </row>
    <row r="348" spans="1:10" ht="24" x14ac:dyDescent="0.25">
      <c r="A348" s="76">
        <v>340</v>
      </c>
      <c r="B348" s="76" t="s">
        <v>3478</v>
      </c>
      <c r="C348" s="76" t="s">
        <v>7975</v>
      </c>
      <c r="D348" s="77" t="str">
        <f>_xlfn.IFS(C348="","",B348="SINAPI-SP",VLOOKUP(C348,'BASE SINAPI'!$A$1:$D$7191,2,FALSE),B348="CDHU/CPOS",VLOOKUP(C348,'CDHU-CPOS'!$A$1:$F$4107,2,FALSE),B348="FDE",VLOOKUP(C348,#REF!,2,FALSE))</f>
        <v>Quadro de distribuição universal de embutir, para disjuntores 16 DIN / 12 Bolt-on - 150 A - sem componentes</v>
      </c>
      <c r="E348" s="76" t="str">
        <f>_xlfn.IFS(C348="","",B348="SINAPI-SP",VLOOKUP(C348,'BASE SINAPI'!$A$1:$D$7191,3,FALSE),B348="CDHU/CPOS",VLOOKUP(C348,'CDHU-CPOS'!$A$1:$F$4107,3,FALSE))</f>
        <v>UN</v>
      </c>
      <c r="F348" s="78">
        <v>1</v>
      </c>
      <c r="G348" s="78">
        <v>5</v>
      </c>
      <c r="H348" s="79" cm="1">
        <f t="array" ref="H348">_xlfn.IFS(C348="",0,B348="SINAPI-SP",VLOOKUP(C348,'BASE SINAPI'!A328:D9327,4,FALSE),B348="CDHU/CPOS",VLOOKUP(C348,'CDHU-CPOS'!$A$1:$F$4107,6,FALSE))</f>
        <v>585.33000000000004</v>
      </c>
      <c r="I348" s="79">
        <f t="shared" si="20"/>
        <v>713.93</v>
      </c>
      <c r="J348" s="79">
        <f t="shared" si="21"/>
        <v>3569.65</v>
      </c>
    </row>
    <row r="349" spans="1:10" ht="24" x14ac:dyDescent="0.25">
      <c r="A349" s="76">
        <v>341</v>
      </c>
      <c r="B349" s="76" t="s">
        <v>3478</v>
      </c>
      <c r="C349" s="76" t="s">
        <v>7976</v>
      </c>
      <c r="D349" s="77" t="str">
        <f>_xlfn.IFS(C349="","",B349="SINAPI-SP",VLOOKUP(C349,'BASE SINAPI'!$A$1:$D$7191,2,FALSE),B349="CDHU/CPOS",VLOOKUP(C349,'CDHU-CPOS'!$A$1:$F$4107,2,FALSE),B349="FDE",VLOOKUP(C349,#REF!,2,FALSE))</f>
        <v>Quadro de distribuição universal de embutir, para disjuntores 24 DIN / 18 Bolt-on - 150 A - sem componentes</v>
      </c>
      <c r="E349" s="76" t="str">
        <f>_xlfn.IFS(C349="","",B349="SINAPI-SP",VLOOKUP(C349,'BASE SINAPI'!$A$1:$D$7191,3,FALSE),B349="CDHU/CPOS",VLOOKUP(C349,'CDHU-CPOS'!$A$1:$F$4107,3,FALSE))</f>
        <v>UN</v>
      </c>
      <c r="F349" s="78">
        <v>1</v>
      </c>
      <c r="G349" s="78">
        <v>5</v>
      </c>
      <c r="H349" s="79" cm="1">
        <f t="array" ref="H349">_xlfn.IFS(C349="",0,B349="SINAPI-SP",VLOOKUP(C349,'BASE SINAPI'!A329:D9328,4,FALSE),B349="CDHU/CPOS",VLOOKUP(C349,'CDHU-CPOS'!$A$1:$F$4107,6,FALSE))</f>
        <v>614.05999999999995</v>
      </c>
      <c r="I349" s="79">
        <f t="shared" si="20"/>
        <v>748.97</v>
      </c>
      <c r="J349" s="79">
        <f t="shared" si="21"/>
        <v>3744.85</v>
      </c>
    </row>
    <row r="350" spans="1:10" ht="24" x14ac:dyDescent="0.25">
      <c r="A350" s="76">
        <v>342</v>
      </c>
      <c r="B350" s="76" t="s">
        <v>3478</v>
      </c>
      <c r="C350" s="76" t="s">
        <v>7977</v>
      </c>
      <c r="D350" s="77" t="str">
        <f>_xlfn.IFS(C350="","",B350="SINAPI-SP",VLOOKUP(C350,'BASE SINAPI'!$A$1:$D$7191,2,FALSE),B350="CDHU/CPOS",VLOOKUP(C350,'CDHU-CPOS'!$A$1:$F$4107,2,FALSE),B350="FDE",VLOOKUP(C350,#REF!,2,FALSE))</f>
        <v>Quadro de distribuição universal de embutir, para disjuntores 34 DIN / 24 Bolt-on - 150 A - sem componentes</v>
      </c>
      <c r="E350" s="76" t="str">
        <f>_xlfn.IFS(C350="","",B350="SINAPI-SP",VLOOKUP(C350,'BASE SINAPI'!$A$1:$D$7191,3,FALSE),B350="CDHU/CPOS",VLOOKUP(C350,'CDHU-CPOS'!$A$1:$F$4107,3,FALSE))</f>
        <v>UN</v>
      </c>
      <c r="F350" s="78">
        <v>1</v>
      </c>
      <c r="G350" s="78">
        <v>5</v>
      </c>
      <c r="H350" s="79" cm="1">
        <f t="array" ref="H350">_xlfn.IFS(C350="",0,B350="SINAPI-SP",VLOOKUP(C350,'BASE SINAPI'!A330:D9329,4,FALSE),B350="CDHU/CPOS",VLOOKUP(C350,'CDHU-CPOS'!$A$1:$F$4107,6,FALSE))</f>
        <v>889.08</v>
      </c>
      <c r="I350" s="79">
        <f t="shared" si="20"/>
        <v>1084.4100000000001</v>
      </c>
      <c r="J350" s="79">
        <f t="shared" si="21"/>
        <v>5422.05</v>
      </c>
    </row>
    <row r="351" spans="1:10" ht="24" x14ac:dyDescent="0.25">
      <c r="A351" s="76">
        <v>343</v>
      </c>
      <c r="B351" s="76" t="s">
        <v>3478</v>
      </c>
      <c r="C351" s="76" t="s">
        <v>7978</v>
      </c>
      <c r="D351" s="77" t="str">
        <f>_xlfn.IFS(C351="","",B351="SINAPI-SP",VLOOKUP(C351,'BASE SINAPI'!$A$1:$D$7191,2,FALSE),B351="CDHU/CPOS",VLOOKUP(C351,'CDHU-CPOS'!$A$1:$F$4107,2,FALSE),B351="FDE",VLOOKUP(C351,#REF!,2,FALSE))</f>
        <v>Quadro de distribuição universal de embutir, para disjuntores 44 DIN / 32 Bolt-on - 150 A - sem componentes</v>
      </c>
      <c r="E351" s="76" t="str">
        <f>_xlfn.IFS(C351="","",B351="SINAPI-SP",VLOOKUP(C351,'BASE SINAPI'!$A$1:$D$7191,3,FALSE),B351="CDHU/CPOS",VLOOKUP(C351,'CDHU-CPOS'!$A$1:$F$4107,3,FALSE))</f>
        <v>UN</v>
      </c>
      <c r="F351" s="78">
        <v>1</v>
      </c>
      <c r="G351" s="78">
        <v>2</v>
      </c>
      <c r="H351" s="79" cm="1">
        <f t="array" ref="H351">_xlfn.IFS(C351="",0,B351="SINAPI-SP",VLOOKUP(C351,'BASE SINAPI'!A331:D9330,4,FALSE),B351="CDHU/CPOS",VLOOKUP(C351,'CDHU-CPOS'!$A$1:$F$4107,6,FALSE))</f>
        <v>861.54</v>
      </c>
      <c r="I351" s="79">
        <f t="shared" si="20"/>
        <v>1050.82</v>
      </c>
      <c r="J351" s="79">
        <f t="shared" si="21"/>
        <v>2101.64</v>
      </c>
    </row>
    <row r="352" spans="1:10" ht="24" x14ac:dyDescent="0.25">
      <c r="A352" s="76">
        <v>344</v>
      </c>
      <c r="B352" s="76" t="s">
        <v>3478</v>
      </c>
      <c r="C352" s="76" t="s">
        <v>7981</v>
      </c>
      <c r="D352" s="77" t="str">
        <f>_xlfn.IFS(C352="","",B352="SINAPI-SP",VLOOKUP(C352,'BASE SINAPI'!$A$1:$D$7191,2,FALSE),B352="CDHU/CPOS",VLOOKUP(C352,'CDHU-CPOS'!$A$1:$F$4107,2,FALSE),B352="FDE",VLOOKUP(C352,#REF!,2,FALSE))</f>
        <v>Quadro de distribuição universal de sobrepor, para disjuntores 16 DIN / 12 Bolt-on - 150 A - sem componentes</v>
      </c>
      <c r="E352" s="76" t="str">
        <f>_xlfn.IFS(C352="","",B352="SINAPI-SP",VLOOKUP(C352,'BASE SINAPI'!$A$1:$D$7191,3,FALSE),B352="CDHU/CPOS",VLOOKUP(C352,'CDHU-CPOS'!$A$1:$F$4107,3,FALSE))</f>
        <v>UN</v>
      </c>
      <c r="F352" s="78">
        <v>1</v>
      </c>
      <c r="G352" s="78">
        <v>5</v>
      </c>
      <c r="H352" s="79" cm="1">
        <f t="array" ref="H352">_xlfn.IFS(C352="",0,B352="SINAPI-SP",VLOOKUP(C352,'BASE SINAPI'!A332:D9331,4,FALSE),B352="CDHU/CPOS",VLOOKUP(C352,'CDHU-CPOS'!$A$1:$F$4107,6,FALSE))</f>
        <v>659.46</v>
      </c>
      <c r="I352" s="79">
        <f t="shared" si="20"/>
        <v>804.34</v>
      </c>
      <c r="J352" s="79">
        <f t="shared" si="21"/>
        <v>4021.7</v>
      </c>
    </row>
    <row r="353" spans="1:10" ht="24" x14ac:dyDescent="0.25">
      <c r="A353" s="76">
        <v>345</v>
      </c>
      <c r="B353" s="76" t="s">
        <v>3478</v>
      </c>
      <c r="C353" s="76" t="s">
        <v>7982</v>
      </c>
      <c r="D353" s="77" t="str">
        <f>_xlfn.IFS(C353="","",B353="SINAPI-SP",VLOOKUP(C353,'BASE SINAPI'!$A$1:$D$7191,2,FALSE),B353="CDHU/CPOS",VLOOKUP(C353,'CDHU-CPOS'!$A$1:$F$4107,2,FALSE),B353="FDE",VLOOKUP(C353,#REF!,2,FALSE))</f>
        <v>Quadro de distribuição universal de sobrepor, para disjuntores 24 DIN / 18 Bolt-on - 150 A - sem componentes</v>
      </c>
      <c r="E353" s="76" t="str">
        <f>_xlfn.IFS(C353="","",B353="SINAPI-SP",VLOOKUP(C353,'BASE SINAPI'!$A$1:$D$7191,3,FALSE),B353="CDHU/CPOS",VLOOKUP(C353,'CDHU-CPOS'!$A$1:$F$4107,3,FALSE))</f>
        <v>UN</v>
      </c>
      <c r="F353" s="78">
        <v>1</v>
      </c>
      <c r="G353" s="78">
        <v>5</v>
      </c>
      <c r="H353" s="79" cm="1">
        <f t="array" ref="H353">_xlfn.IFS(C353="",0,B353="SINAPI-SP",VLOOKUP(C353,'BASE SINAPI'!A333:D9332,4,FALSE),B353="CDHU/CPOS",VLOOKUP(C353,'CDHU-CPOS'!$A$1:$F$4107,6,FALSE))</f>
        <v>769.03</v>
      </c>
      <c r="I353" s="79">
        <f t="shared" si="20"/>
        <v>937.99</v>
      </c>
      <c r="J353" s="79">
        <f t="shared" si="21"/>
        <v>4689.95</v>
      </c>
    </row>
    <row r="354" spans="1:10" ht="24" x14ac:dyDescent="0.25">
      <c r="A354" s="76">
        <v>346</v>
      </c>
      <c r="B354" s="76" t="s">
        <v>3478</v>
      </c>
      <c r="C354" s="76" t="s">
        <v>7983</v>
      </c>
      <c r="D354" s="77" t="str">
        <f>_xlfn.IFS(C354="","",B354="SINAPI-SP",VLOOKUP(C354,'BASE SINAPI'!$A$1:$D$7191,2,FALSE),B354="CDHU/CPOS",VLOOKUP(C354,'CDHU-CPOS'!$A$1:$F$4107,2,FALSE),B354="FDE",VLOOKUP(C354,#REF!,2,FALSE))</f>
        <v>Quadro de distribuição universal de sobrepor, para disjuntores 34 DIN / 24 Bolt-on - 150 A - sem componentes</v>
      </c>
      <c r="E354" s="76" t="str">
        <f>_xlfn.IFS(C354="","",B354="SINAPI-SP",VLOOKUP(C354,'BASE SINAPI'!$A$1:$D$7191,3,FALSE),B354="CDHU/CPOS",VLOOKUP(C354,'CDHU-CPOS'!$A$1:$F$4107,3,FALSE))</f>
        <v>UN</v>
      </c>
      <c r="F354" s="78">
        <v>1</v>
      </c>
      <c r="G354" s="78">
        <v>5</v>
      </c>
      <c r="H354" s="79" cm="1">
        <f t="array" ref="H354">_xlfn.IFS(C354="",0,B354="SINAPI-SP",VLOOKUP(C354,'BASE SINAPI'!A334:D9333,4,FALSE),B354="CDHU/CPOS",VLOOKUP(C354,'CDHU-CPOS'!$A$1:$F$4107,6,FALSE))</f>
        <v>881.68</v>
      </c>
      <c r="I354" s="79">
        <f t="shared" si="20"/>
        <v>1075.3900000000001</v>
      </c>
      <c r="J354" s="79">
        <f t="shared" si="21"/>
        <v>5376.95</v>
      </c>
    </row>
    <row r="355" spans="1:10" ht="24" x14ac:dyDescent="0.25">
      <c r="A355" s="76">
        <v>347</v>
      </c>
      <c r="B355" s="76" t="s">
        <v>3478</v>
      </c>
      <c r="C355" s="76" t="s">
        <v>7984</v>
      </c>
      <c r="D355" s="77" t="str">
        <f>_xlfn.IFS(C355="","",B355="SINAPI-SP",VLOOKUP(C355,'BASE SINAPI'!$A$1:$D$7191,2,FALSE),B355="CDHU/CPOS",VLOOKUP(C355,'CDHU-CPOS'!$A$1:$F$4107,2,FALSE),B355="FDE",VLOOKUP(C355,#REF!,2,FALSE))</f>
        <v>Quadro de distribuição universal de sobrepor, para disjuntores 44 DIN / 32 Bolt-on - 150 A - sem componentes</v>
      </c>
      <c r="E355" s="76" t="str">
        <f>_xlfn.IFS(C355="","",B355="SINAPI-SP",VLOOKUP(C355,'BASE SINAPI'!$A$1:$D$7191,3,FALSE),B355="CDHU/CPOS",VLOOKUP(C355,'CDHU-CPOS'!$A$1:$F$4107,3,FALSE))</f>
        <v>UN</v>
      </c>
      <c r="F355" s="78">
        <v>1</v>
      </c>
      <c r="G355" s="78">
        <v>2</v>
      </c>
      <c r="H355" s="79" cm="1">
        <f t="array" ref="H355">_xlfn.IFS(C355="",0,B355="SINAPI-SP",VLOOKUP(C355,'BASE SINAPI'!A335:D9334,4,FALSE),B355="CDHU/CPOS",VLOOKUP(C355,'CDHU-CPOS'!$A$1:$F$4107,6,FALSE))</f>
        <v>1022.07</v>
      </c>
      <c r="I355" s="79">
        <f t="shared" si="20"/>
        <v>1246.6199999999999</v>
      </c>
      <c r="J355" s="79">
        <f t="shared" si="21"/>
        <v>2493.2399999999998</v>
      </c>
    </row>
    <row r="356" spans="1:10" ht="12.75" x14ac:dyDescent="0.25">
      <c r="A356" s="76">
        <v>348</v>
      </c>
      <c r="B356" s="76" t="s">
        <v>3478</v>
      </c>
      <c r="C356" s="76" t="s">
        <v>8067</v>
      </c>
      <c r="D356" s="77" t="str">
        <f>_xlfn.IFS(C356="","",B356="SINAPI-SP",VLOOKUP(C356,'BASE SINAPI'!$A$1:$D$7191,2,FALSE),B356="CDHU/CPOS",VLOOKUP(C356,'CDHU-CPOS'!$A$1:$F$4107,2,FALSE),B356="FDE",VLOOKUP(C356,#REF!,2,FALSE))</f>
        <v>Dispositivo diferencial residual de 25 A x 30 mA - 2 polos</v>
      </c>
      <c r="E356" s="76" t="str">
        <f>_xlfn.IFS(C356="","",B356="SINAPI-SP",VLOOKUP(C356,'BASE SINAPI'!$A$1:$D$7191,3,FALSE),B356="CDHU/CPOS",VLOOKUP(C356,'CDHU-CPOS'!$A$1:$F$4107,3,FALSE))</f>
        <v>UN</v>
      </c>
      <c r="F356" s="78">
        <v>1</v>
      </c>
      <c r="G356" s="78">
        <v>2</v>
      </c>
      <c r="H356" s="79" cm="1">
        <f t="array" ref="H356">_xlfn.IFS(C356="",0,B356="SINAPI-SP",VLOOKUP(C356,'BASE SINAPI'!A336:D9335,4,FALSE),B356="CDHU/CPOS",VLOOKUP(C356,'CDHU-CPOS'!$A$1:$F$4107,6,FALSE))</f>
        <v>198.42</v>
      </c>
      <c r="I356" s="79">
        <f t="shared" si="20"/>
        <v>242.01</v>
      </c>
      <c r="J356" s="79">
        <f t="shared" si="21"/>
        <v>484.02</v>
      </c>
    </row>
    <row r="357" spans="1:10" ht="12.75" x14ac:dyDescent="0.25">
      <c r="A357" s="76">
        <v>349</v>
      </c>
      <c r="B357" s="76" t="s">
        <v>3478</v>
      </c>
      <c r="C357" s="76" t="s">
        <v>8068</v>
      </c>
      <c r="D357" s="77" t="str">
        <f>_xlfn.IFS(C357="","",B357="SINAPI-SP",VLOOKUP(C357,'BASE SINAPI'!$A$1:$D$7191,2,FALSE),B357="CDHU/CPOS",VLOOKUP(C357,'CDHU-CPOS'!$A$1:$F$4107,2,FALSE),B357="FDE",VLOOKUP(C357,#REF!,2,FALSE))</f>
        <v>Dispositivo diferencial residual de 40 A x 30 mA - 2 polos</v>
      </c>
      <c r="E357" s="76" t="str">
        <f>_xlfn.IFS(C357="","",B357="SINAPI-SP",VLOOKUP(C357,'BASE SINAPI'!$A$1:$D$7191,3,FALSE),B357="CDHU/CPOS",VLOOKUP(C357,'CDHU-CPOS'!$A$1:$F$4107,3,FALSE))</f>
        <v>UN</v>
      </c>
      <c r="F357" s="78">
        <v>1</v>
      </c>
      <c r="G357" s="78">
        <v>2</v>
      </c>
      <c r="H357" s="79" cm="1">
        <f t="array" ref="H357">_xlfn.IFS(C357="",0,B357="SINAPI-SP",VLOOKUP(C357,'BASE SINAPI'!A337:D9336,4,FALSE),B357="CDHU/CPOS",VLOOKUP(C357,'CDHU-CPOS'!$A$1:$F$4107,6,FALSE))</f>
        <v>262.11</v>
      </c>
      <c r="I357" s="79">
        <f t="shared" si="20"/>
        <v>319.7</v>
      </c>
      <c r="J357" s="79">
        <f t="shared" si="21"/>
        <v>639.4</v>
      </c>
    </row>
    <row r="358" spans="1:10" ht="12.75" x14ac:dyDescent="0.25">
      <c r="A358" s="76">
        <v>350</v>
      </c>
      <c r="B358" s="76" t="s">
        <v>3478</v>
      </c>
      <c r="C358" s="76" t="s">
        <v>8069</v>
      </c>
      <c r="D358" s="77" t="str">
        <f>_xlfn.IFS(C358="","",B358="SINAPI-SP",VLOOKUP(C358,'BASE SINAPI'!$A$1:$D$7191,2,FALSE),B358="CDHU/CPOS",VLOOKUP(C358,'CDHU-CPOS'!$A$1:$F$4107,2,FALSE),B358="FDE",VLOOKUP(C358,#REF!,2,FALSE))</f>
        <v>Dispositivo diferencial residual de 25 A x 30 mA - 4 polos</v>
      </c>
      <c r="E358" s="76" t="str">
        <f>_xlfn.IFS(C358="","",B358="SINAPI-SP",VLOOKUP(C358,'BASE SINAPI'!$A$1:$D$7191,3,FALSE),B358="CDHU/CPOS",VLOOKUP(C358,'CDHU-CPOS'!$A$1:$F$4107,3,FALSE))</f>
        <v>UN</v>
      </c>
      <c r="F358" s="78">
        <v>1</v>
      </c>
      <c r="G358" s="78">
        <v>2</v>
      </c>
      <c r="H358" s="79" cm="1">
        <f t="array" ref="H358">_xlfn.IFS(C358="",0,B358="SINAPI-SP",VLOOKUP(C358,'BASE SINAPI'!A338:D9337,4,FALSE),B358="CDHU/CPOS",VLOOKUP(C358,'CDHU-CPOS'!$A$1:$F$4107,6,FALSE))</f>
        <v>315.22000000000003</v>
      </c>
      <c r="I358" s="79">
        <f t="shared" si="20"/>
        <v>384.47</v>
      </c>
      <c r="J358" s="79">
        <f t="shared" si="21"/>
        <v>768.94</v>
      </c>
    </row>
    <row r="359" spans="1:10" ht="12.75" x14ac:dyDescent="0.25">
      <c r="A359" s="76">
        <v>351</v>
      </c>
      <c r="B359" s="76" t="s">
        <v>3478</v>
      </c>
      <c r="C359" s="76" t="s">
        <v>8070</v>
      </c>
      <c r="D359" s="77" t="str">
        <f>_xlfn.IFS(C359="","",B359="SINAPI-SP",VLOOKUP(C359,'BASE SINAPI'!$A$1:$D$7191,2,FALSE),B359="CDHU/CPOS",VLOOKUP(C359,'CDHU-CPOS'!$A$1:$F$4107,2,FALSE),B359="FDE",VLOOKUP(C359,#REF!,2,FALSE))</f>
        <v>Dispositivo diferencial residual de 40 A x 30 mA - 4 polos</v>
      </c>
      <c r="E359" s="76" t="str">
        <f>_xlfn.IFS(C359="","",B359="SINAPI-SP",VLOOKUP(C359,'BASE SINAPI'!$A$1:$D$7191,3,FALSE),B359="CDHU/CPOS",VLOOKUP(C359,'CDHU-CPOS'!$A$1:$F$4107,3,FALSE))</f>
        <v>UN</v>
      </c>
      <c r="F359" s="78">
        <v>1</v>
      </c>
      <c r="G359" s="78">
        <v>2</v>
      </c>
      <c r="H359" s="79" cm="1">
        <f t="array" ref="H359">_xlfn.IFS(C359="",0,B359="SINAPI-SP",VLOOKUP(C359,'BASE SINAPI'!A339:D9338,4,FALSE),B359="CDHU/CPOS",VLOOKUP(C359,'CDHU-CPOS'!$A$1:$F$4107,6,FALSE))</f>
        <v>291.25</v>
      </c>
      <c r="I359" s="79">
        <f t="shared" si="20"/>
        <v>355.24</v>
      </c>
      <c r="J359" s="79">
        <f t="shared" si="21"/>
        <v>710.48</v>
      </c>
    </row>
    <row r="360" spans="1:10" ht="12.75" x14ac:dyDescent="0.25">
      <c r="A360" s="76">
        <v>352</v>
      </c>
      <c r="B360" s="76" t="s">
        <v>3478</v>
      </c>
      <c r="C360" s="76" t="s">
        <v>8071</v>
      </c>
      <c r="D360" s="77" t="str">
        <f>_xlfn.IFS(C360="","",B360="SINAPI-SP",VLOOKUP(C360,'BASE SINAPI'!$A$1:$D$7191,2,FALSE),B360="CDHU/CPOS",VLOOKUP(C360,'CDHU-CPOS'!$A$1:$F$4107,2,FALSE),B360="FDE",VLOOKUP(C360,#REF!,2,FALSE))</f>
        <v>Dispositivo diferencial residual de 63 A x 30 mA - 4 polos</v>
      </c>
      <c r="E360" s="76" t="str">
        <f>_xlfn.IFS(C360="","",B360="SINAPI-SP",VLOOKUP(C360,'BASE SINAPI'!$A$1:$D$7191,3,FALSE),B360="CDHU/CPOS",VLOOKUP(C360,'CDHU-CPOS'!$A$1:$F$4107,3,FALSE))</f>
        <v>UN</v>
      </c>
      <c r="F360" s="78">
        <v>1</v>
      </c>
      <c r="G360" s="78">
        <v>5</v>
      </c>
      <c r="H360" s="79" cm="1">
        <f t="array" ref="H360">_xlfn.IFS(C360="",0,B360="SINAPI-SP",VLOOKUP(C360,'BASE SINAPI'!A340:D9339,4,FALSE),B360="CDHU/CPOS",VLOOKUP(C360,'CDHU-CPOS'!$A$1:$F$4107,6,FALSE))</f>
        <v>346.66</v>
      </c>
      <c r="I360" s="79">
        <f t="shared" si="20"/>
        <v>422.82</v>
      </c>
      <c r="J360" s="79">
        <f t="shared" si="21"/>
        <v>2114.1</v>
      </c>
    </row>
    <row r="361" spans="1:10" ht="12.75" x14ac:dyDescent="0.25">
      <c r="A361" s="76">
        <v>353</v>
      </c>
      <c r="B361" s="76" t="s">
        <v>3478</v>
      </c>
      <c r="C361" s="76" t="s">
        <v>8479</v>
      </c>
      <c r="D361" s="77" t="str">
        <f>_xlfn.IFS(C361="","",B361="SINAPI-SP",VLOOKUP(C361,'BASE SINAPI'!$A$1:$D$7191,2,FALSE),B361="CDHU/CPOS",VLOOKUP(C361,'CDHU-CPOS'!$A$1:$F$4107,2,FALSE),B361="FDE",VLOOKUP(C361,#REF!,2,FALSE))</f>
        <v>Placa de 4´ x 2´</v>
      </c>
      <c r="E361" s="76" t="str">
        <f>_xlfn.IFS(C361="","",B361="SINAPI-SP",VLOOKUP(C361,'BASE SINAPI'!$A$1:$D$7191,3,FALSE),B361="CDHU/CPOS",VLOOKUP(C361,'CDHU-CPOS'!$A$1:$F$4107,3,FALSE))</f>
        <v>UN</v>
      </c>
      <c r="F361" s="78">
        <v>1</v>
      </c>
      <c r="G361" s="78">
        <v>350</v>
      </c>
      <c r="H361" s="79" cm="1">
        <f t="array" ref="H361">_xlfn.IFS(C361="",0,B361="SINAPI-SP",VLOOKUP(C361,'BASE SINAPI'!A341:D9340,4,FALSE),B361="CDHU/CPOS",VLOOKUP(C361,'CDHU-CPOS'!$A$1:$F$4107,6,FALSE))</f>
        <v>5.98</v>
      </c>
      <c r="I361" s="79">
        <f t="shared" si="20"/>
        <v>7.29</v>
      </c>
      <c r="J361" s="79">
        <f t="shared" si="21"/>
        <v>2551.5</v>
      </c>
    </row>
    <row r="362" spans="1:10" ht="12.75" x14ac:dyDescent="0.25">
      <c r="A362" s="76">
        <v>354</v>
      </c>
      <c r="B362" s="76" t="s">
        <v>3478</v>
      </c>
      <c r="C362" s="76" t="s">
        <v>8480</v>
      </c>
      <c r="D362" s="77" t="str">
        <f>_xlfn.IFS(C362="","",B362="SINAPI-SP",VLOOKUP(C362,'BASE SINAPI'!$A$1:$D$7191,2,FALSE),B362="CDHU/CPOS",VLOOKUP(C362,'CDHU-CPOS'!$A$1:$F$4107,2,FALSE),B362="FDE",VLOOKUP(C362,#REF!,2,FALSE))</f>
        <v>Placa de 4´ x 4´</v>
      </c>
      <c r="E362" s="76" t="str">
        <f>_xlfn.IFS(C362="","",B362="SINAPI-SP",VLOOKUP(C362,'BASE SINAPI'!$A$1:$D$7191,3,FALSE),B362="CDHU/CPOS",VLOOKUP(C362,'CDHU-CPOS'!$A$1:$F$4107,3,FALSE))</f>
        <v>UN</v>
      </c>
      <c r="F362" s="78">
        <v>1</v>
      </c>
      <c r="G362" s="78">
        <v>200</v>
      </c>
      <c r="H362" s="79" cm="1">
        <f t="array" ref="H362">_xlfn.IFS(C362="",0,B362="SINAPI-SP",VLOOKUP(C362,'BASE SINAPI'!A342:D9341,4,FALSE),B362="CDHU/CPOS",VLOOKUP(C362,'CDHU-CPOS'!$A$1:$F$4107,6,FALSE))</f>
        <v>11.48</v>
      </c>
      <c r="I362" s="79">
        <f t="shared" si="20"/>
        <v>14</v>
      </c>
      <c r="J362" s="79">
        <f t="shared" si="21"/>
        <v>2800</v>
      </c>
    </row>
    <row r="363" spans="1:10" ht="12.75" x14ac:dyDescent="0.25">
      <c r="A363" s="76">
        <v>355</v>
      </c>
      <c r="B363" s="76" t="s">
        <v>3478</v>
      </c>
      <c r="C363" s="76" t="s">
        <v>8410</v>
      </c>
      <c r="D363" s="77" t="str">
        <f>_xlfn.IFS(C363="","",B363="SINAPI-SP",VLOOKUP(C363,'BASE SINAPI'!$A$1:$D$7191,2,FALSE),B363="CDHU/CPOS",VLOOKUP(C363,'CDHU-CPOS'!$A$1:$F$4107,2,FALSE),B363="FDE",VLOOKUP(C363,#REF!,2,FALSE))</f>
        <v>Tomada 2P+T de 10 A - 250 V, completa</v>
      </c>
      <c r="E363" s="76" t="str">
        <f>_xlfn.IFS(C363="","",B363="SINAPI-SP",VLOOKUP(C363,'BASE SINAPI'!$A$1:$D$7191,3,FALSE),B363="CDHU/CPOS",VLOOKUP(C363,'CDHU-CPOS'!$A$1:$F$4107,3,FALSE))</f>
        <v>CJ</v>
      </c>
      <c r="F363" s="78">
        <v>1</v>
      </c>
      <c r="G363" s="78">
        <v>500</v>
      </c>
      <c r="H363" s="79" cm="1">
        <f t="array" ref="H363">_xlfn.IFS(C363="",0,B363="SINAPI-SP",VLOOKUP(C363,'BASE SINAPI'!A343:D9342,4,FALSE),B363="CDHU/CPOS",VLOOKUP(C363,'CDHU-CPOS'!$A$1:$F$4107,6,FALSE))</f>
        <v>27.96</v>
      </c>
      <c r="I363" s="79">
        <f t="shared" si="20"/>
        <v>34.1</v>
      </c>
      <c r="J363" s="79">
        <f t="shared" si="21"/>
        <v>17050</v>
      </c>
    </row>
    <row r="364" spans="1:10" ht="12.75" x14ac:dyDescent="0.25">
      <c r="A364" s="76">
        <v>356</v>
      </c>
      <c r="B364" s="76" t="s">
        <v>3478</v>
      </c>
      <c r="C364" s="76" t="s">
        <v>8411</v>
      </c>
      <c r="D364" s="77" t="str">
        <f>_xlfn.IFS(C364="","",B364="SINAPI-SP",VLOOKUP(C364,'BASE SINAPI'!$A$1:$D$7191,2,FALSE),B364="CDHU/CPOS",VLOOKUP(C364,'CDHU-CPOS'!$A$1:$F$4107,2,FALSE),B364="FDE",VLOOKUP(C364,#REF!,2,FALSE))</f>
        <v>Tomada 2P+T de 20 A - 250 V, completa</v>
      </c>
      <c r="E364" s="76" t="str">
        <f>_xlfn.IFS(C364="","",B364="SINAPI-SP",VLOOKUP(C364,'BASE SINAPI'!$A$1:$D$7191,3,FALSE),B364="CDHU/CPOS",VLOOKUP(C364,'CDHU-CPOS'!$A$1:$F$4107,3,FALSE))</f>
        <v>CJ</v>
      </c>
      <c r="F364" s="78">
        <v>1</v>
      </c>
      <c r="G364" s="78">
        <v>75</v>
      </c>
      <c r="H364" s="79" cm="1">
        <f t="array" ref="H364">_xlfn.IFS(C364="",0,B364="SINAPI-SP",VLOOKUP(C364,'BASE SINAPI'!A344:D9343,4,FALSE),B364="CDHU/CPOS",VLOOKUP(C364,'CDHU-CPOS'!$A$1:$F$4107,6,FALSE))</f>
        <v>30.3</v>
      </c>
      <c r="I364" s="79">
        <f t="shared" si="20"/>
        <v>36.96</v>
      </c>
      <c r="J364" s="79">
        <f t="shared" si="21"/>
        <v>2772</v>
      </c>
    </row>
    <row r="365" spans="1:10" ht="12.75" x14ac:dyDescent="0.25">
      <c r="A365" s="76">
        <v>357</v>
      </c>
      <c r="B365" s="76" t="s">
        <v>3478</v>
      </c>
      <c r="C365" s="76" t="s">
        <v>8412</v>
      </c>
      <c r="D365" s="77" t="str">
        <f>_xlfn.IFS(C365="","",B365="SINAPI-SP",VLOOKUP(C365,'BASE SINAPI'!$A$1:$D$7191,2,FALSE),B365="CDHU/CPOS",VLOOKUP(C365,'CDHU-CPOS'!$A$1:$F$4107,2,FALSE),B365="FDE",VLOOKUP(C365,#REF!,2,FALSE))</f>
        <v>Conjunto 2 tomadas 2P+T de 10 A, completo</v>
      </c>
      <c r="E365" s="76" t="str">
        <f>_xlfn.IFS(C365="","",B365="SINAPI-SP",VLOOKUP(C365,'BASE SINAPI'!$A$1:$D$7191,3,FALSE),B365="CDHU/CPOS",VLOOKUP(C365,'CDHU-CPOS'!$A$1:$F$4107,3,FALSE))</f>
        <v>CJ</v>
      </c>
      <c r="F365" s="78">
        <v>1</v>
      </c>
      <c r="G365" s="78">
        <v>50</v>
      </c>
      <c r="H365" s="79" cm="1">
        <f t="array" ref="H365">_xlfn.IFS(C365="",0,B365="SINAPI-SP",VLOOKUP(C365,'BASE SINAPI'!A345:D9344,4,FALSE),B365="CDHU/CPOS",VLOOKUP(C365,'CDHU-CPOS'!$A$1:$F$4107,6,FALSE))</f>
        <v>38.549999999999997</v>
      </c>
      <c r="I365" s="79">
        <f t="shared" si="20"/>
        <v>47.02</v>
      </c>
      <c r="J365" s="79">
        <f t="shared" si="21"/>
        <v>2351</v>
      </c>
    </row>
    <row r="366" spans="1:10" ht="12.75" x14ac:dyDescent="0.25">
      <c r="A366" s="76">
        <v>358</v>
      </c>
      <c r="B366" s="76" t="s">
        <v>3478</v>
      </c>
      <c r="C366" s="76" t="s">
        <v>8413</v>
      </c>
      <c r="D366" s="77" t="str">
        <f>_xlfn.IFS(C366="","",B366="SINAPI-SP",VLOOKUP(C366,'BASE SINAPI'!$A$1:$D$7191,2,FALSE),B366="CDHU/CPOS",VLOOKUP(C366,'CDHU-CPOS'!$A$1:$F$4107,2,FALSE),B366="FDE",VLOOKUP(C366,#REF!,2,FALSE))</f>
        <v>Conjunto 1 interruptor simples e 1 tomada 2P+T de 10 A, completo</v>
      </c>
      <c r="E366" s="76" t="str">
        <f>_xlfn.IFS(C366="","",B366="SINAPI-SP",VLOOKUP(C366,'BASE SINAPI'!$A$1:$D$7191,3,FALSE),B366="CDHU/CPOS",VLOOKUP(C366,'CDHU-CPOS'!$A$1:$F$4107,3,FALSE))</f>
        <v>CJ</v>
      </c>
      <c r="F366" s="78">
        <v>1</v>
      </c>
      <c r="G366" s="78">
        <v>50</v>
      </c>
      <c r="H366" s="79" cm="1">
        <f t="array" ref="H366">_xlfn.IFS(C366="",0,B366="SINAPI-SP",VLOOKUP(C366,'BASE SINAPI'!A346:D9345,4,FALSE),B366="CDHU/CPOS",VLOOKUP(C366,'CDHU-CPOS'!$A$1:$F$4107,6,FALSE))</f>
        <v>35.880000000000003</v>
      </c>
      <c r="I366" s="79">
        <f t="shared" si="20"/>
        <v>43.76</v>
      </c>
      <c r="J366" s="79">
        <f t="shared" si="21"/>
        <v>2188</v>
      </c>
    </row>
    <row r="367" spans="1:10" ht="12.75" x14ac:dyDescent="0.25">
      <c r="A367" s="76">
        <v>359</v>
      </c>
      <c r="B367" s="76" t="s">
        <v>3478</v>
      </c>
      <c r="C367" s="76" t="s">
        <v>8414</v>
      </c>
      <c r="D367" s="77" t="str">
        <f>_xlfn.IFS(C367="","",B367="SINAPI-SP",VLOOKUP(C367,'BASE SINAPI'!$A$1:$D$7191,2,FALSE),B367="CDHU/CPOS",VLOOKUP(C367,'CDHU-CPOS'!$A$1:$F$4107,2,FALSE),B367="FDE",VLOOKUP(C367,#REF!,2,FALSE))</f>
        <v>Conjunto 2 interruptores simples e 1 tomada 2P+T de 10 A, completo</v>
      </c>
      <c r="E367" s="76" t="str">
        <f>_xlfn.IFS(C367="","",B367="SINAPI-SP",VLOOKUP(C367,'BASE SINAPI'!$A$1:$D$7191,3,FALSE),B367="CDHU/CPOS",VLOOKUP(C367,'CDHU-CPOS'!$A$1:$F$4107,3,FALSE))</f>
        <v>CJ</v>
      </c>
      <c r="F367" s="78">
        <v>1</v>
      </c>
      <c r="G367" s="78">
        <v>40</v>
      </c>
      <c r="H367" s="79" cm="1">
        <f t="array" ref="H367">_xlfn.IFS(C367="",0,B367="SINAPI-SP",VLOOKUP(C367,'BASE SINAPI'!A347:D9346,4,FALSE),B367="CDHU/CPOS",VLOOKUP(C367,'CDHU-CPOS'!$A$1:$F$4107,6,FALSE))</f>
        <v>37.39</v>
      </c>
      <c r="I367" s="79">
        <f t="shared" si="20"/>
        <v>45.6</v>
      </c>
      <c r="J367" s="79">
        <f t="shared" si="21"/>
        <v>1824</v>
      </c>
    </row>
    <row r="368" spans="1:10" ht="12.75" x14ac:dyDescent="0.25">
      <c r="A368" s="76">
        <v>360</v>
      </c>
      <c r="B368" s="76" t="s">
        <v>3478</v>
      </c>
      <c r="C368" s="76" t="s">
        <v>8415</v>
      </c>
      <c r="D368" s="77" t="str">
        <f>_xlfn.IFS(C368="","",B368="SINAPI-SP",VLOOKUP(C368,'BASE SINAPI'!$A$1:$D$7191,2,FALSE),B368="CDHU/CPOS",VLOOKUP(C368,'CDHU-CPOS'!$A$1:$F$4107,2,FALSE),B368="FDE",VLOOKUP(C368,#REF!,2,FALSE))</f>
        <v>Interruptor com 1 tecla simples e placa</v>
      </c>
      <c r="E368" s="76" t="str">
        <f>_xlfn.IFS(C368="","",B368="SINAPI-SP",VLOOKUP(C368,'BASE SINAPI'!$A$1:$D$7191,3,FALSE),B368="CDHU/CPOS",VLOOKUP(C368,'CDHU-CPOS'!$A$1:$F$4107,3,FALSE))</f>
        <v>CJ</v>
      </c>
      <c r="F368" s="78">
        <v>1</v>
      </c>
      <c r="G368" s="78">
        <v>200</v>
      </c>
      <c r="H368" s="79" cm="1">
        <f t="array" ref="H368">_xlfn.IFS(C368="",0,B368="SINAPI-SP",VLOOKUP(C368,'BASE SINAPI'!A348:D9347,4,FALSE),B368="CDHU/CPOS",VLOOKUP(C368,'CDHU-CPOS'!$A$1:$F$4107,6,FALSE))</f>
        <v>28.02</v>
      </c>
      <c r="I368" s="79">
        <f t="shared" si="20"/>
        <v>34.18</v>
      </c>
      <c r="J368" s="79">
        <f t="shared" si="21"/>
        <v>6836</v>
      </c>
    </row>
    <row r="369" spans="1:10" ht="12.75" x14ac:dyDescent="0.25">
      <c r="A369" s="76">
        <v>361</v>
      </c>
      <c r="B369" s="76" t="s">
        <v>3478</v>
      </c>
      <c r="C369" s="76" t="s">
        <v>8416</v>
      </c>
      <c r="D369" s="77" t="str">
        <f>_xlfn.IFS(C369="","",B369="SINAPI-SP",VLOOKUP(C369,'BASE SINAPI'!$A$1:$D$7191,2,FALSE),B369="CDHU/CPOS",VLOOKUP(C369,'CDHU-CPOS'!$A$1:$F$4107,2,FALSE),B369="FDE",VLOOKUP(C369,#REF!,2,FALSE))</f>
        <v>Interruptor com 2 teclas simples e placa</v>
      </c>
      <c r="E369" s="76" t="str">
        <f>_xlfn.IFS(C369="","",B369="SINAPI-SP",VLOOKUP(C369,'BASE SINAPI'!$A$1:$D$7191,3,FALSE),B369="CDHU/CPOS",VLOOKUP(C369,'CDHU-CPOS'!$A$1:$F$4107,3,FALSE))</f>
        <v>CJ</v>
      </c>
      <c r="F369" s="78">
        <v>1</v>
      </c>
      <c r="G369" s="78">
        <v>50</v>
      </c>
      <c r="H369" s="79" cm="1">
        <f t="array" ref="H369">_xlfn.IFS(C369="",0,B369="SINAPI-SP",VLOOKUP(C369,'BASE SINAPI'!A349:D9348,4,FALSE),B369="CDHU/CPOS",VLOOKUP(C369,'CDHU-CPOS'!$A$1:$F$4107,6,FALSE))</f>
        <v>34.81</v>
      </c>
      <c r="I369" s="79">
        <f t="shared" si="20"/>
        <v>42.46</v>
      </c>
      <c r="J369" s="79">
        <f t="shared" si="21"/>
        <v>2123</v>
      </c>
    </row>
    <row r="370" spans="1:10" ht="12.75" x14ac:dyDescent="0.25">
      <c r="A370" s="76">
        <v>362</v>
      </c>
      <c r="B370" s="76" t="s">
        <v>3478</v>
      </c>
      <c r="C370" s="76" t="s">
        <v>8417</v>
      </c>
      <c r="D370" s="77" t="str">
        <f>_xlfn.IFS(C370="","",B370="SINAPI-SP",VLOOKUP(C370,'BASE SINAPI'!$A$1:$D$7191,2,FALSE),B370="CDHU/CPOS",VLOOKUP(C370,'CDHU-CPOS'!$A$1:$F$4107,2,FALSE),B370="FDE",VLOOKUP(C370,#REF!,2,FALSE))</f>
        <v>Interruptor com 3 teclas simples e placa</v>
      </c>
      <c r="E370" s="76" t="str">
        <f>_xlfn.IFS(C370="","",B370="SINAPI-SP",VLOOKUP(C370,'BASE SINAPI'!$A$1:$D$7191,3,FALSE),B370="CDHU/CPOS",VLOOKUP(C370,'CDHU-CPOS'!$A$1:$F$4107,3,FALSE))</f>
        <v>CJ</v>
      </c>
      <c r="F370" s="78">
        <v>1</v>
      </c>
      <c r="G370" s="78">
        <v>50</v>
      </c>
      <c r="H370" s="79" cm="1">
        <f t="array" ref="H370">_xlfn.IFS(C370="",0,B370="SINAPI-SP",VLOOKUP(C370,'BASE SINAPI'!A350:D9349,4,FALSE),B370="CDHU/CPOS",VLOOKUP(C370,'CDHU-CPOS'!$A$1:$F$4107,6,FALSE))</f>
        <v>52.65</v>
      </c>
      <c r="I370" s="79">
        <f t="shared" si="20"/>
        <v>64.22</v>
      </c>
      <c r="J370" s="79">
        <f t="shared" si="21"/>
        <v>3211</v>
      </c>
    </row>
    <row r="371" spans="1:10" ht="12.75" x14ac:dyDescent="0.25">
      <c r="A371" s="76">
        <v>363</v>
      </c>
      <c r="B371" s="76" t="s">
        <v>3478</v>
      </c>
      <c r="C371" s="76" t="s">
        <v>8418</v>
      </c>
      <c r="D371" s="77" t="str">
        <f>_xlfn.IFS(C371="","",B371="SINAPI-SP",VLOOKUP(C371,'BASE SINAPI'!$A$1:$D$7191,2,FALSE),B371="CDHU/CPOS",VLOOKUP(C371,'CDHU-CPOS'!$A$1:$F$4107,2,FALSE),B371="FDE",VLOOKUP(C371,#REF!,2,FALSE))</f>
        <v>Interruptor com 1 tecla paralelo e placa</v>
      </c>
      <c r="E371" s="76" t="str">
        <f>_xlfn.IFS(C371="","",B371="SINAPI-SP",VLOOKUP(C371,'BASE SINAPI'!$A$1:$D$7191,3,FALSE),B371="CDHU/CPOS",VLOOKUP(C371,'CDHU-CPOS'!$A$1:$F$4107,3,FALSE))</f>
        <v>CJ</v>
      </c>
      <c r="F371" s="78">
        <v>1</v>
      </c>
      <c r="G371" s="78">
        <v>30</v>
      </c>
      <c r="H371" s="79" cm="1">
        <f t="array" ref="H371">_xlfn.IFS(C371="",0,B371="SINAPI-SP",VLOOKUP(C371,'BASE SINAPI'!A351:D9350,4,FALSE),B371="CDHU/CPOS",VLOOKUP(C371,'CDHU-CPOS'!$A$1:$F$4107,6,FALSE))</f>
        <v>27.38</v>
      </c>
      <c r="I371" s="79">
        <f t="shared" si="20"/>
        <v>33.4</v>
      </c>
      <c r="J371" s="79">
        <f t="shared" si="21"/>
        <v>1002</v>
      </c>
    </row>
    <row r="372" spans="1:10" ht="12.75" x14ac:dyDescent="0.25">
      <c r="A372" s="76">
        <v>364</v>
      </c>
      <c r="B372" s="76" t="s">
        <v>3478</v>
      </c>
      <c r="C372" s="76" t="s">
        <v>8419</v>
      </c>
      <c r="D372" s="77" t="str">
        <f>_xlfn.IFS(C372="","",B372="SINAPI-SP",VLOOKUP(C372,'BASE SINAPI'!$A$1:$D$7191,2,FALSE),B372="CDHU/CPOS",VLOOKUP(C372,'CDHU-CPOS'!$A$1:$F$4107,2,FALSE),B372="FDE",VLOOKUP(C372,#REF!,2,FALSE))</f>
        <v>Interruptor com 2 teclas paralelo e placa</v>
      </c>
      <c r="E372" s="76" t="str">
        <f>_xlfn.IFS(C372="","",B372="SINAPI-SP",VLOOKUP(C372,'BASE SINAPI'!$A$1:$D$7191,3,FALSE),B372="CDHU/CPOS",VLOOKUP(C372,'CDHU-CPOS'!$A$1:$F$4107,3,FALSE))</f>
        <v>CJ</v>
      </c>
      <c r="F372" s="78">
        <v>1</v>
      </c>
      <c r="G372" s="78">
        <v>30</v>
      </c>
      <c r="H372" s="79" cm="1">
        <f t="array" ref="H372">_xlfn.IFS(C372="",0,B372="SINAPI-SP",VLOOKUP(C372,'BASE SINAPI'!A352:D9351,4,FALSE),B372="CDHU/CPOS",VLOOKUP(C372,'CDHU-CPOS'!$A$1:$F$4107,6,FALSE))</f>
        <v>36.06</v>
      </c>
      <c r="I372" s="79">
        <f t="shared" si="20"/>
        <v>43.98</v>
      </c>
      <c r="J372" s="79">
        <f t="shared" si="21"/>
        <v>1319.4</v>
      </c>
    </row>
    <row r="373" spans="1:10" ht="12.75" x14ac:dyDescent="0.25">
      <c r="A373" s="76">
        <v>365</v>
      </c>
      <c r="B373" s="76" t="s">
        <v>3478</v>
      </c>
      <c r="C373" s="76" t="s">
        <v>8420</v>
      </c>
      <c r="D373" s="77" t="str">
        <f>_xlfn.IFS(C373="","",B373="SINAPI-SP",VLOOKUP(C373,'BASE SINAPI'!$A$1:$D$7191,2,FALSE),B373="CDHU/CPOS",VLOOKUP(C373,'CDHU-CPOS'!$A$1:$F$4107,2,FALSE),B373="FDE",VLOOKUP(C373,#REF!,2,FALSE))</f>
        <v>Interruptor com 2 teclas, 1 simples, 1 paralelo e placa</v>
      </c>
      <c r="E373" s="76" t="str">
        <f>_xlfn.IFS(C373="","",B373="SINAPI-SP",VLOOKUP(C373,'BASE SINAPI'!$A$1:$D$7191,3,FALSE),B373="CDHU/CPOS",VLOOKUP(C373,'CDHU-CPOS'!$A$1:$F$4107,3,FALSE))</f>
        <v>CJ</v>
      </c>
      <c r="F373" s="78">
        <v>1</v>
      </c>
      <c r="G373" s="78">
        <v>30</v>
      </c>
      <c r="H373" s="79" cm="1">
        <f t="array" ref="H373">_xlfn.IFS(C373="",0,B373="SINAPI-SP",VLOOKUP(C373,'BASE SINAPI'!A353:D9352,4,FALSE),B373="CDHU/CPOS",VLOOKUP(C373,'CDHU-CPOS'!$A$1:$F$4107,6,FALSE))</f>
        <v>34.229999999999997</v>
      </c>
      <c r="I373" s="79">
        <f t="shared" si="20"/>
        <v>41.75</v>
      </c>
      <c r="J373" s="79">
        <f t="shared" si="21"/>
        <v>1252.5</v>
      </c>
    </row>
    <row r="374" spans="1:10" ht="12.75" x14ac:dyDescent="0.25">
      <c r="A374" s="76">
        <v>366</v>
      </c>
      <c r="B374" s="76" t="s">
        <v>3478</v>
      </c>
      <c r="C374" s="76" t="s">
        <v>8421</v>
      </c>
      <c r="D374" s="77" t="str">
        <f>_xlfn.IFS(C374="","",B374="SINAPI-SP",VLOOKUP(C374,'BASE SINAPI'!$A$1:$D$7191,2,FALSE),B374="CDHU/CPOS",VLOOKUP(C374,'CDHU-CPOS'!$A$1:$F$4107,2,FALSE),B374="FDE",VLOOKUP(C374,#REF!,2,FALSE))</f>
        <v>Interruptor com 3 teclas, 2 simples, 1 paralelo e placa</v>
      </c>
      <c r="E374" s="76" t="str">
        <f>_xlfn.IFS(C374="","",B374="SINAPI-SP",VLOOKUP(C374,'BASE SINAPI'!$A$1:$D$7191,3,FALSE),B374="CDHU/CPOS",VLOOKUP(C374,'CDHU-CPOS'!$A$1:$F$4107,3,FALSE))</f>
        <v>CJ</v>
      </c>
      <c r="F374" s="78">
        <v>1</v>
      </c>
      <c r="G374" s="78">
        <v>30</v>
      </c>
      <c r="H374" s="79" cm="1">
        <f t="array" ref="H374">_xlfn.IFS(C374="",0,B374="SINAPI-SP",VLOOKUP(C374,'BASE SINAPI'!A354:D9353,4,FALSE),B374="CDHU/CPOS",VLOOKUP(C374,'CDHU-CPOS'!$A$1:$F$4107,6,FALSE))</f>
        <v>35.58</v>
      </c>
      <c r="I374" s="79">
        <f t="shared" si="20"/>
        <v>43.4</v>
      </c>
      <c r="J374" s="79">
        <f t="shared" si="21"/>
        <v>1302</v>
      </c>
    </row>
    <row r="375" spans="1:10" ht="12.75" x14ac:dyDescent="0.25">
      <c r="A375" s="76">
        <v>367</v>
      </c>
      <c r="B375" s="76" t="s">
        <v>3478</v>
      </c>
      <c r="C375" s="76" t="s">
        <v>8422</v>
      </c>
      <c r="D375" s="77" t="str">
        <f>_xlfn.IFS(C375="","",B375="SINAPI-SP",VLOOKUP(C375,'BASE SINAPI'!$A$1:$D$7191,2,FALSE),B375="CDHU/CPOS",VLOOKUP(C375,'CDHU-CPOS'!$A$1:$F$4107,2,FALSE),B375="FDE",VLOOKUP(C375,#REF!,2,FALSE))</f>
        <v>Interruptor com 3 teclas, 1 simples, 2 paralelo e placa</v>
      </c>
      <c r="E375" s="76" t="str">
        <f>_xlfn.IFS(C375="","",B375="SINAPI-SP",VLOOKUP(C375,'BASE SINAPI'!$A$1:$D$7191,3,FALSE),B375="CDHU/CPOS",VLOOKUP(C375,'CDHU-CPOS'!$A$1:$F$4107,3,FALSE))</f>
        <v>CJ</v>
      </c>
      <c r="F375" s="78">
        <v>1</v>
      </c>
      <c r="G375" s="78">
        <v>30</v>
      </c>
      <c r="H375" s="79" cm="1">
        <f t="array" ref="H375">_xlfn.IFS(C375="",0,B375="SINAPI-SP",VLOOKUP(C375,'BASE SINAPI'!A355:D9354,4,FALSE),B375="CDHU/CPOS",VLOOKUP(C375,'CDHU-CPOS'!$A$1:$F$4107,6,FALSE))</f>
        <v>50.66</v>
      </c>
      <c r="I375" s="79">
        <f t="shared" si="20"/>
        <v>61.79</v>
      </c>
      <c r="J375" s="79">
        <f t="shared" si="21"/>
        <v>1853.7</v>
      </c>
    </row>
    <row r="376" spans="1:10" ht="12.75" x14ac:dyDescent="0.25">
      <c r="A376" s="76">
        <v>368</v>
      </c>
      <c r="B376" s="76" t="s">
        <v>3478</v>
      </c>
      <c r="C376" s="76" t="s">
        <v>8423</v>
      </c>
      <c r="D376" s="77" t="str">
        <f>_xlfn.IFS(C376="","",B376="SINAPI-SP",VLOOKUP(C376,'BASE SINAPI'!$A$1:$D$7191,2,FALSE),B376="CDHU/CPOS",VLOOKUP(C376,'CDHU-CPOS'!$A$1:$F$4107,2,FALSE),B376="FDE",VLOOKUP(C376,#REF!,2,FALSE))</f>
        <v>Interruptor bipolar paralelo, 1 tecla dupla e placa</v>
      </c>
      <c r="E376" s="76" t="str">
        <f>_xlfn.IFS(C376="","",B376="SINAPI-SP",VLOOKUP(C376,'BASE SINAPI'!$A$1:$D$7191,3,FALSE),B376="CDHU/CPOS",VLOOKUP(C376,'CDHU-CPOS'!$A$1:$F$4107,3,FALSE))</f>
        <v>CJ</v>
      </c>
      <c r="F376" s="78">
        <v>1</v>
      </c>
      <c r="G376" s="78">
        <v>15</v>
      </c>
      <c r="H376" s="79" cm="1">
        <f t="array" ref="H376">_xlfn.IFS(C376="",0,B376="SINAPI-SP",VLOOKUP(C376,'BASE SINAPI'!A356:D9355,4,FALSE),B376="CDHU/CPOS",VLOOKUP(C376,'CDHU-CPOS'!$A$1:$F$4107,6,FALSE))</f>
        <v>66.150000000000006</v>
      </c>
      <c r="I376" s="79">
        <f t="shared" si="20"/>
        <v>80.680000000000007</v>
      </c>
      <c r="J376" s="79">
        <f t="shared" si="21"/>
        <v>1210.2</v>
      </c>
    </row>
    <row r="377" spans="1:10" ht="12.75" x14ac:dyDescent="0.25">
      <c r="A377" s="76">
        <v>369</v>
      </c>
      <c r="B377" s="76" t="s">
        <v>3478</v>
      </c>
      <c r="C377" s="76" t="s">
        <v>8424</v>
      </c>
      <c r="D377" s="77" t="str">
        <f>_xlfn.IFS(C377="","",B377="SINAPI-SP",VLOOKUP(C377,'BASE SINAPI'!$A$1:$D$7191,2,FALSE),B377="CDHU/CPOS",VLOOKUP(C377,'CDHU-CPOS'!$A$1:$F$4107,2,FALSE),B377="FDE",VLOOKUP(C377,#REF!,2,FALSE))</f>
        <v>Interruptor bipolar simples, 1 tecla dupla e placa</v>
      </c>
      <c r="E377" s="76" t="str">
        <f>_xlfn.IFS(C377="","",B377="SINAPI-SP",VLOOKUP(C377,'BASE SINAPI'!$A$1:$D$7191,3,FALSE),B377="CDHU/CPOS",VLOOKUP(C377,'CDHU-CPOS'!$A$1:$F$4107,3,FALSE))</f>
        <v>CJ</v>
      </c>
      <c r="F377" s="78">
        <v>1</v>
      </c>
      <c r="G377" s="78">
        <v>15</v>
      </c>
      <c r="H377" s="79" cm="1">
        <f t="array" ref="H377">_xlfn.IFS(C377="",0,B377="SINAPI-SP",VLOOKUP(C377,'BASE SINAPI'!A357:D9356,4,FALSE),B377="CDHU/CPOS",VLOOKUP(C377,'CDHU-CPOS'!$A$1:$F$4107,6,FALSE))</f>
        <v>60.54</v>
      </c>
      <c r="I377" s="79">
        <f t="shared" si="20"/>
        <v>73.84</v>
      </c>
      <c r="J377" s="79">
        <f t="shared" si="21"/>
        <v>1107.5999999999999</v>
      </c>
    </row>
    <row r="378" spans="1:10" ht="12.75" x14ac:dyDescent="0.25">
      <c r="A378" s="76">
        <v>370</v>
      </c>
      <c r="B378" s="76" t="s">
        <v>3478</v>
      </c>
      <c r="C378" s="76" t="s">
        <v>8427</v>
      </c>
      <c r="D378" s="77" t="str">
        <f>_xlfn.IFS(C378="","",B378="SINAPI-SP",VLOOKUP(C378,'BASE SINAPI'!$A$1:$D$7191,2,FALSE),B378="CDHU/CPOS",VLOOKUP(C378,'CDHU-CPOS'!$A$1:$F$4107,2,FALSE),B378="FDE",VLOOKUP(C378,#REF!,2,FALSE))</f>
        <v>Sensor de presença para teto, com fotocélula, para lâmpada qualquer</v>
      </c>
      <c r="E378" s="76" t="str">
        <f>_xlfn.IFS(C378="","",B378="SINAPI-SP",VLOOKUP(C378,'BASE SINAPI'!$A$1:$D$7191,3,FALSE),B378="CDHU/CPOS",VLOOKUP(C378,'CDHU-CPOS'!$A$1:$F$4107,3,FALSE))</f>
        <v>UN</v>
      </c>
      <c r="F378" s="78">
        <v>1</v>
      </c>
      <c r="G378" s="78">
        <v>15</v>
      </c>
      <c r="H378" s="79" cm="1">
        <f t="array" ref="H378">_xlfn.IFS(C378="",0,B378="SINAPI-SP",VLOOKUP(C378,'BASE SINAPI'!A358:D9357,4,FALSE),B378="CDHU/CPOS",VLOOKUP(C378,'CDHU-CPOS'!$A$1:$F$4107,6,FALSE))</f>
        <v>51.46</v>
      </c>
      <c r="I378" s="79">
        <f t="shared" si="20"/>
        <v>62.77</v>
      </c>
      <c r="J378" s="79">
        <f t="shared" si="21"/>
        <v>941.55</v>
      </c>
    </row>
    <row r="379" spans="1:10" ht="12.75" x14ac:dyDescent="0.25">
      <c r="A379" s="76">
        <v>371</v>
      </c>
      <c r="B379" s="76" t="s">
        <v>3478</v>
      </c>
      <c r="C379" s="76" t="s">
        <v>6598</v>
      </c>
      <c r="D379" s="77" t="str">
        <f>_xlfn.IFS(C379="","",B379="SINAPI-SP",VLOOKUP(C379,'BASE SINAPI'!$A$1:$D$7191,2,FALSE),B379="CDHU/CPOS",VLOOKUP(C379,'CDHU-CPOS'!$A$1:$F$4107,2,FALSE),B379="FDE",VLOOKUP(C379,#REF!,2,FALSE))</f>
        <v>Tomada simples de sobrepor universal 2P+T - 10 A - 250 V</v>
      </c>
      <c r="E379" s="76" t="str">
        <f>_xlfn.IFS(C379="","",B379="SINAPI-SP",VLOOKUP(C379,'BASE SINAPI'!$A$1:$D$7191,3,FALSE),B379="CDHU/CPOS",VLOOKUP(C379,'CDHU-CPOS'!$A$1:$F$4107,3,FALSE))</f>
        <v>UN</v>
      </c>
      <c r="F379" s="78">
        <v>1</v>
      </c>
      <c r="G379" s="78">
        <v>120</v>
      </c>
      <c r="H379" s="79" cm="1">
        <f t="array" ref="H379">_xlfn.IFS(C379="",0,B379="SINAPI-SP",VLOOKUP(C379,'BASE SINAPI'!A359:D9358,4,FALSE),B379="CDHU/CPOS",VLOOKUP(C379,'CDHU-CPOS'!$A$1:$F$4107,6,FALSE))</f>
        <v>25.81</v>
      </c>
      <c r="I379" s="79">
        <f t="shared" si="20"/>
        <v>31.48</v>
      </c>
      <c r="J379" s="79">
        <f t="shared" si="21"/>
        <v>3777.6</v>
      </c>
    </row>
    <row r="380" spans="1:10" ht="12.75" x14ac:dyDescent="0.25">
      <c r="A380" s="76">
        <v>372</v>
      </c>
      <c r="B380" s="76" t="s">
        <v>3478</v>
      </c>
      <c r="C380" s="76" t="s">
        <v>8487</v>
      </c>
      <c r="D380" s="77" t="str">
        <f>_xlfn.IFS(C380="","",B380="SINAPI-SP",VLOOKUP(C380,'BASE SINAPI'!$A$1:$D$7191,2,FALSE),B380="CDHU/CPOS",VLOOKUP(C380,'CDHU-CPOS'!$A$1:$F$4107,2,FALSE),B380="FDE",VLOOKUP(C380,#REF!,2,FALSE))</f>
        <v>Lâmpada LED tubular T8 com base G13, de 900 até 1050 Im - 9 a 10 W</v>
      </c>
      <c r="E380" s="76" t="str">
        <f>_xlfn.IFS(C380="","",B380="SINAPI-SP",VLOOKUP(C380,'BASE SINAPI'!$A$1:$D$7191,3,FALSE),B380="CDHU/CPOS",VLOOKUP(C380,'CDHU-CPOS'!$A$1:$F$4107,3,FALSE))</f>
        <v>UN</v>
      </c>
      <c r="F380" s="78">
        <v>1</v>
      </c>
      <c r="G380" s="78">
        <v>50</v>
      </c>
      <c r="H380" s="79" cm="1">
        <f t="array" ref="H380">_xlfn.IFS(C380="",0,B380="SINAPI-SP",VLOOKUP(C380,'BASE SINAPI'!A360:D9359,4,FALSE),B380="CDHU/CPOS",VLOOKUP(C380,'CDHU-CPOS'!$A$1:$F$4107,6,FALSE))</f>
        <v>22.43</v>
      </c>
      <c r="I380" s="79">
        <f t="shared" si="20"/>
        <v>27.36</v>
      </c>
      <c r="J380" s="79">
        <f t="shared" si="21"/>
        <v>1368</v>
      </c>
    </row>
    <row r="381" spans="1:10" ht="12.75" x14ac:dyDescent="0.25">
      <c r="A381" s="76">
        <v>373</v>
      </c>
      <c r="B381" s="76" t="s">
        <v>3478</v>
      </c>
      <c r="C381" s="76" t="s">
        <v>8488</v>
      </c>
      <c r="D381" s="77" t="str">
        <f>_xlfn.IFS(C381="","",B381="SINAPI-SP",VLOOKUP(C381,'BASE SINAPI'!$A$1:$D$7191,2,FALSE),B381="CDHU/CPOS",VLOOKUP(C381,'CDHU-CPOS'!$A$1:$F$4107,2,FALSE),B381="FDE",VLOOKUP(C381,#REF!,2,FALSE))</f>
        <v>Lâmpada LED tubular T8 com base G13, de 1850 até 2000 Im - 18 a 20 W</v>
      </c>
      <c r="E381" s="76" t="str">
        <f>_xlfn.IFS(C381="","",B381="SINAPI-SP",VLOOKUP(C381,'BASE SINAPI'!$A$1:$D$7191,3,FALSE),B381="CDHU/CPOS",VLOOKUP(C381,'CDHU-CPOS'!$A$1:$F$4107,3,FALSE))</f>
        <v>UN</v>
      </c>
      <c r="F381" s="78">
        <v>1</v>
      </c>
      <c r="G381" s="78">
        <v>150</v>
      </c>
      <c r="H381" s="79" cm="1">
        <f t="array" ref="H381">_xlfn.IFS(C381="",0,B381="SINAPI-SP",VLOOKUP(C381,'BASE SINAPI'!A361:D9360,4,FALSE),B381="CDHU/CPOS",VLOOKUP(C381,'CDHU-CPOS'!$A$1:$F$4107,6,FALSE))</f>
        <v>25.13</v>
      </c>
      <c r="I381" s="79">
        <f t="shared" si="20"/>
        <v>30.65</v>
      </c>
      <c r="J381" s="79">
        <f t="shared" si="21"/>
        <v>4597.5</v>
      </c>
    </row>
    <row r="382" spans="1:10" ht="12.75" x14ac:dyDescent="0.25">
      <c r="A382" s="76">
        <v>374</v>
      </c>
      <c r="B382" s="76" t="s">
        <v>3478</v>
      </c>
      <c r="C382" s="76" t="s">
        <v>8489</v>
      </c>
      <c r="D382" s="77" t="str">
        <f>_xlfn.IFS(C382="","",B382="SINAPI-SP",VLOOKUP(C382,'BASE SINAPI'!$A$1:$D$7191,2,FALSE),B382="CDHU/CPOS",VLOOKUP(C382,'CDHU-CPOS'!$A$1:$F$4107,2,FALSE),B382="FDE",VLOOKUP(C382,#REF!,2,FALSE))</f>
        <v>Lâmpada LED tubular T8 com base G13, de 3400 até 4000 Im - 36 a 40 W</v>
      </c>
      <c r="E382" s="76" t="str">
        <f>_xlfn.IFS(C382="","",B382="SINAPI-SP",VLOOKUP(C382,'BASE SINAPI'!$A$1:$D$7191,3,FALSE),B382="CDHU/CPOS",VLOOKUP(C382,'CDHU-CPOS'!$A$1:$F$4107,3,FALSE))</f>
        <v>UN</v>
      </c>
      <c r="F382" s="78">
        <v>1</v>
      </c>
      <c r="G382" s="78">
        <v>200</v>
      </c>
      <c r="H382" s="79" cm="1">
        <f t="array" ref="H382">_xlfn.IFS(C382="",0,B382="SINAPI-SP",VLOOKUP(C382,'BASE SINAPI'!A362:D9361,4,FALSE),B382="CDHU/CPOS",VLOOKUP(C382,'CDHU-CPOS'!$A$1:$F$4107,6,FALSE))</f>
        <v>63.65</v>
      </c>
      <c r="I382" s="79">
        <f t="shared" si="20"/>
        <v>77.63</v>
      </c>
      <c r="J382" s="79">
        <f t="shared" si="21"/>
        <v>15526</v>
      </c>
    </row>
    <row r="383" spans="1:10" ht="12.75" x14ac:dyDescent="0.25">
      <c r="A383" s="76">
        <v>375</v>
      </c>
      <c r="B383" s="76" t="s">
        <v>3478</v>
      </c>
      <c r="C383" s="76" t="s">
        <v>8490</v>
      </c>
      <c r="D383" s="77" t="str">
        <f>_xlfn.IFS(C383="","",B383="SINAPI-SP",VLOOKUP(C383,'BASE SINAPI'!$A$1:$D$7191,2,FALSE),B383="CDHU/CPOS",VLOOKUP(C383,'CDHU-CPOS'!$A$1:$F$4107,2,FALSE),B383="FDE",VLOOKUP(C383,#REF!,2,FALSE))</f>
        <v>Lâmpada LED 13,5W, com base E-27, 1400 até 1510 lm</v>
      </c>
      <c r="E383" s="76" t="str">
        <f>_xlfn.IFS(C383="","",B383="SINAPI-SP",VLOOKUP(C383,'BASE SINAPI'!$A$1:$D$7191,3,FALSE),B383="CDHU/CPOS",VLOOKUP(C383,'CDHU-CPOS'!$A$1:$F$4107,3,FALSE))</f>
        <v>UN</v>
      </c>
      <c r="F383" s="78">
        <v>1</v>
      </c>
      <c r="G383" s="78">
        <v>200</v>
      </c>
      <c r="H383" s="79" cm="1">
        <f t="array" ref="H383">_xlfn.IFS(C383="",0,B383="SINAPI-SP",VLOOKUP(C383,'BASE SINAPI'!A363:D9362,4,FALSE),B383="CDHU/CPOS",VLOOKUP(C383,'CDHU-CPOS'!$A$1:$F$4107,6,FALSE))</f>
        <v>22.72</v>
      </c>
      <c r="I383" s="79">
        <f t="shared" si="20"/>
        <v>27.71</v>
      </c>
      <c r="J383" s="79">
        <f t="shared" si="21"/>
        <v>5542</v>
      </c>
    </row>
    <row r="384" spans="1:10" ht="24" x14ac:dyDescent="0.25">
      <c r="A384" s="76">
        <v>376</v>
      </c>
      <c r="B384" s="76" t="s">
        <v>3478</v>
      </c>
      <c r="C384" s="76" t="s">
        <v>8577</v>
      </c>
      <c r="D384" s="77" t="str">
        <f>_xlfn.IFS(C384="","",B384="SINAPI-SP",VLOOKUP(C384,'BASE SINAPI'!$A$1:$D$7191,2,FALSE),B384="CDHU/CPOS",VLOOKUP(C384,'CDHU-CPOS'!$A$1:$F$4107,2,FALSE),B384="FDE",VLOOKUP(C384,#REF!,2,FALSE))</f>
        <v>Luminária LED retangular de sobrepor com difusor translúcido, 4000 K, fluxo luminoso de 3690 a 4800 lm, potência de 35 W a 41 W</v>
      </c>
      <c r="E384" s="76" t="str">
        <f>_xlfn.IFS(C384="","",B384="SINAPI-SP",VLOOKUP(C384,'BASE SINAPI'!$A$1:$D$7191,3,FALSE),B384="CDHU/CPOS",VLOOKUP(C384,'CDHU-CPOS'!$A$1:$F$4107,3,FALSE))</f>
        <v>UN</v>
      </c>
      <c r="F384" s="78">
        <v>1</v>
      </c>
      <c r="G384" s="78">
        <v>20</v>
      </c>
      <c r="H384" s="79" cm="1">
        <f t="array" ref="H384">_xlfn.IFS(C384="",0,B384="SINAPI-SP",VLOOKUP(C384,'BASE SINAPI'!A364:D9363,4,FALSE),B384="CDHU/CPOS",VLOOKUP(C384,'CDHU-CPOS'!$A$1:$F$4107,6,FALSE))</f>
        <v>333.13</v>
      </c>
      <c r="I384" s="79">
        <f t="shared" si="20"/>
        <v>406.32</v>
      </c>
      <c r="J384" s="79">
        <f t="shared" si="21"/>
        <v>8126.4</v>
      </c>
    </row>
    <row r="385" spans="1:10" ht="24" x14ac:dyDescent="0.25">
      <c r="A385" s="76">
        <v>377</v>
      </c>
      <c r="B385" s="76" t="s">
        <v>3478</v>
      </c>
      <c r="C385" s="76" t="s">
        <v>8578</v>
      </c>
      <c r="D385" s="77" t="str">
        <f>_xlfn.IFS(C385="","",B385="SINAPI-SP",VLOOKUP(C385,'BASE SINAPI'!$A$1:$D$7191,2,FALSE),B385="CDHU/CPOS",VLOOKUP(C385,'CDHU-CPOS'!$A$1:$F$4107,2,FALSE),B385="FDE",VLOOKUP(C385,#REF!,2,FALSE))</f>
        <v>Luminária LED quadrada de sobrepor com difusor prismático translúcido, 4000 K, fluxo luminoso de 1363 a 1800 lm, potência de 15 W a 24 W</v>
      </c>
      <c r="E385" s="76" t="str">
        <f>_xlfn.IFS(C385="","",B385="SINAPI-SP",VLOOKUP(C385,'BASE SINAPI'!$A$1:$D$7191,3,FALSE),B385="CDHU/CPOS",VLOOKUP(C385,'CDHU-CPOS'!$A$1:$F$4107,3,FALSE))</f>
        <v>UN</v>
      </c>
      <c r="F385" s="78">
        <v>1</v>
      </c>
      <c r="G385" s="78">
        <v>20</v>
      </c>
      <c r="H385" s="79" cm="1">
        <f t="array" ref="H385">_xlfn.IFS(C385="",0,B385="SINAPI-SP",VLOOKUP(C385,'BASE SINAPI'!A365:D9364,4,FALSE),B385="CDHU/CPOS",VLOOKUP(C385,'CDHU-CPOS'!$A$1:$F$4107,6,FALSE))</f>
        <v>299.44</v>
      </c>
      <c r="I385" s="79">
        <f t="shared" si="20"/>
        <v>365.23</v>
      </c>
      <c r="J385" s="79">
        <f t="shared" si="21"/>
        <v>7304.6</v>
      </c>
    </row>
    <row r="386" spans="1:10" ht="24" x14ac:dyDescent="0.25">
      <c r="A386" s="76">
        <v>378</v>
      </c>
      <c r="B386" s="76" t="s">
        <v>3478</v>
      </c>
      <c r="C386" s="76" t="s">
        <v>8579</v>
      </c>
      <c r="D386" s="77" t="str">
        <f>_xlfn.IFS(C386="","",B386="SINAPI-SP",VLOOKUP(C386,'BASE SINAPI'!$A$1:$D$7191,2,FALSE),B386="CDHU/CPOS",VLOOKUP(C386,'CDHU-CPOS'!$A$1:$F$4507,2,FALSE),B386="FDE",VLOOKUP(C386,#REF!,2,FALSE))</f>
        <v>Luminária LED redonda de embutir com difusor translúcido, 4000 K, fluxo luminoso de 800 a 1060 lm, potência de 9 W a 12 W</v>
      </c>
      <c r="E386" s="76" t="str">
        <f>_xlfn.IFS(C386="","",B386="SINAPI-SP",VLOOKUP(C386,'BASE SINAPI'!$A$1:$D$7191,3,FALSE),B386="CDHU/CPOS",VLOOKUP(C386,'CDHU-CPOS'!$A$1:$F$4107,3,FALSE))</f>
        <v>UN</v>
      </c>
      <c r="F386" s="78">
        <v>1</v>
      </c>
      <c r="G386" s="78">
        <v>20</v>
      </c>
      <c r="H386" s="79" cm="1">
        <f t="array" ref="H386">_xlfn.IFS(C386="",0,B386="SINAPI-SP",VLOOKUP(C386,'BASE SINAPI'!A366:D9365,4,FALSE),B386="CDHU/CPOS",VLOOKUP(C386,'CDHU-CPOS'!$A$1:$F$4107,6,FALSE))</f>
        <v>159.41</v>
      </c>
      <c r="I386" s="79">
        <f t="shared" si="20"/>
        <v>194.43</v>
      </c>
      <c r="J386" s="79">
        <f t="shared" si="21"/>
        <v>3888.6</v>
      </c>
    </row>
    <row r="387" spans="1:10" ht="24" x14ac:dyDescent="0.25">
      <c r="A387" s="76">
        <v>379</v>
      </c>
      <c r="B387" s="76" t="s">
        <v>3478</v>
      </c>
      <c r="C387" s="76" t="s">
        <v>8580</v>
      </c>
      <c r="D387" s="77" t="str">
        <f>_xlfn.IFS(C387="","",B387="SINAPI-SP",VLOOKUP(C387,'BASE SINAPI'!$A$1:$D$7191,2,FALSE),B387="CDHU/CPOS",VLOOKUP(C387,'CDHU-CPOS'!$A$1:$F$4507,2,FALSE),B387="FDE",VLOOKUP(C387,#REF!,2,FALSE))</f>
        <v>Luminária LED redonda de sobrepor com difusor translucido, 4000 K, fluxo luminoso de 1900 a 2000 lm, potência de 17 W a 19 W</v>
      </c>
      <c r="E387" s="76" t="str">
        <f>_xlfn.IFS(C387="","",B387="SINAPI-SP",VLOOKUP(C387,'BASE SINAPI'!$A$1:$D$7191,3,FALSE),B387="CDHU/CPOS",VLOOKUP(C387,'CDHU-CPOS'!$A$1:$F$4107,3,FALSE))</f>
        <v>UN</v>
      </c>
      <c r="F387" s="78">
        <v>1</v>
      </c>
      <c r="G387" s="78">
        <v>20</v>
      </c>
      <c r="H387" s="79" cm="1">
        <f t="array" ref="H387">_xlfn.IFS(C387="",0,B387="SINAPI-SP",VLOOKUP(C387,'BASE SINAPI'!A367:D9366,4,FALSE),B387="CDHU/CPOS",VLOOKUP(C387,'CDHU-CPOS'!$A$1:$F$4107,6,FALSE))</f>
        <v>275.48</v>
      </c>
      <c r="I387" s="79">
        <f t="shared" si="20"/>
        <v>336</v>
      </c>
      <c r="J387" s="79">
        <f t="shared" si="21"/>
        <v>6720</v>
      </c>
    </row>
    <row r="388" spans="1:10" ht="24" x14ac:dyDescent="0.25">
      <c r="A388" s="76">
        <v>380</v>
      </c>
      <c r="B388" s="76" t="s">
        <v>3478</v>
      </c>
      <c r="C388" s="76" t="s">
        <v>11485</v>
      </c>
      <c r="D388" s="77" t="str">
        <f>_xlfn.IFS(C388="","",B388="SINAPI-SP",VLOOKUP(C388,'BASE SINAPI'!$A$1:$D$7191,2,FALSE),B388="CDHU/CPOS",VLOOKUP(C388,'CDHU-CPOS'!$A$1:$F$4507,2,FALSE),B388="FDE",VLOOKUP(C388,#REF!,2,FALSE))</f>
        <v>Projetor LED retangular, potência de 30 W, fluxo luminoso de 2250 a 2400 lm, temperatura cor 6.500 K, bivolt</v>
      </c>
      <c r="E388" s="76" t="str">
        <f>_xlfn.IFS(C388="","",B388="SINAPI-SP",VLOOKUP(C388,'BASE SINAPI'!$A$1:$D$7191,3,FALSE),B388="CDHU/CPOS",VLOOKUP(C388,'CDHU-CPOS'!$A$1:$F$4107,3,FALSE))</f>
        <v>UN</v>
      </c>
      <c r="F388" s="78">
        <v>1</v>
      </c>
      <c r="G388" s="78">
        <v>50</v>
      </c>
      <c r="H388" s="79">
        <v>114.34</v>
      </c>
      <c r="I388" s="79">
        <f t="shared" si="20"/>
        <v>139.46</v>
      </c>
      <c r="J388" s="79">
        <f t="shared" si="21"/>
        <v>6973</v>
      </c>
    </row>
    <row r="389" spans="1:10" ht="24" x14ac:dyDescent="0.25">
      <c r="A389" s="76">
        <v>381</v>
      </c>
      <c r="B389" s="76" t="s">
        <v>3478</v>
      </c>
      <c r="C389" s="76" t="s">
        <v>8574</v>
      </c>
      <c r="D389" s="77" t="str">
        <f>_xlfn.IFS(C389="","",B389="SINAPI-SP",VLOOKUP(C389,'BASE SINAPI'!$A$1:$D$7191,2,FALSE),B389="CDHU/CPOS",VLOOKUP(C389,'CDHU-CPOS'!$A$1:$F$4507,2,FALSE),B389="FDE",VLOOKUP(C389,#REF!,2,FALSE))</f>
        <v>Plafon plástico e/ou PVC para acabamento de ponto de luz, com soquete E-27 para lâmpada fluorescente compacta</v>
      </c>
      <c r="E389" s="76" t="str">
        <f>_xlfn.IFS(C389="","",B389="SINAPI-SP",VLOOKUP(C389,'BASE SINAPI'!$A$1:$D$7191,3,FALSE),B389="CDHU/CPOS",VLOOKUP(C389,'CDHU-CPOS'!$A$1:$F$4107,3,FALSE))</f>
        <v>UN</v>
      </c>
      <c r="F389" s="78">
        <v>1</v>
      </c>
      <c r="G389" s="78">
        <v>250</v>
      </c>
      <c r="H389" s="79" cm="1">
        <f t="array" ref="H389">_xlfn.IFS(C389="",0,B389="SINAPI-SP",VLOOKUP(C389,'BASE SINAPI'!A369:D9368,4,FALSE),B389="CDHU/CPOS",VLOOKUP(C389,'CDHU-CPOS'!$A$1:$F$4107,6,FALSE))</f>
        <v>10.52</v>
      </c>
      <c r="I389" s="79">
        <f t="shared" si="20"/>
        <v>12.83</v>
      </c>
      <c r="J389" s="79">
        <f t="shared" si="21"/>
        <v>3207.5</v>
      </c>
    </row>
    <row r="390" spans="1:10" ht="24" x14ac:dyDescent="0.25">
      <c r="A390" s="76">
        <v>382</v>
      </c>
      <c r="B390" s="76" t="s">
        <v>3478</v>
      </c>
      <c r="C390" s="76" t="s">
        <v>8540</v>
      </c>
      <c r="D390" s="77" t="str">
        <f>_xlfn.IFS(C390="","",B390="SINAPI-SP",VLOOKUP(C390,'BASE SINAPI'!$A$1:$D$7191,2,FALSE),B390="CDHU/CPOS",VLOOKUP(C390,'CDHU-CPOS'!$A$1:$F$4507,2,FALSE),B390="FDE",VLOOKUP(C390,#REF!,2,FALSE))</f>
        <v>Luminária pública LED retangular para poste, fluxo luminoso de 14200 a 18000 lm, eficiência mínima de 120 lm/W - potência de 100 W/120 W</v>
      </c>
      <c r="E390" s="76" t="str">
        <f>_xlfn.IFS(C390="","",B390="SINAPI-SP",VLOOKUP(C390,'BASE SINAPI'!$A$1:$D$7191,3,FALSE),B390="CDHU/CPOS",VLOOKUP(C390,'CDHU-CPOS'!$A$1:$F$4107,3,FALSE))</f>
        <v>UN</v>
      </c>
      <c r="F390" s="78">
        <v>1</v>
      </c>
      <c r="G390" s="78">
        <v>5</v>
      </c>
      <c r="H390" s="79" cm="1">
        <f t="array" ref="H390">_xlfn.IFS(C390="",0,B390="SINAPI-SP",VLOOKUP(C390,'BASE SINAPI'!A370:D9369,4,FALSE),B390="CDHU/CPOS",VLOOKUP(C390,'CDHU-CPOS'!$A$1:$F$4107,6,FALSE))</f>
        <v>741.09</v>
      </c>
      <c r="I390" s="79">
        <f t="shared" si="20"/>
        <v>903.91</v>
      </c>
      <c r="J390" s="79">
        <f t="shared" si="21"/>
        <v>4519.55</v>
      </c>
    </row>
    <row r="391" spans="1:10" ht="24" x14ac:dyDescent="0.25">
      <c r="A391" s="76">
        <v>383</v>
      </c>
      <c r="B391" s="76" t="s">
        <v>3478</v>
      </c>
      <c r="C391" s="76" t="s">
        <v>11467</v>
      </c>
      <c r="D391" s="77" t="str">
        <f>_xlfn.IFS(C391="","",B391="SINAPI-SP",VLOOKUP(C391,'BASE SINAPI'!$A$1:$D$7191,2,FALSE),B391="CDHU/CPOS",VLOOKUP(C391,'CDHU-CPOS'!$A$1:$F$4507,2,FALSE),B391="FDE",VLOOKUP(C391,#REF!,2,FALSE))</f>
        <v>Luminária LED retangular para poste, fluxo luminoso de 14083 lm, eficiência mínima 135 lm/W - potência de 104 W</v>
      </c>
      <c r="E391" s="76" t="str">
        <f>_xlfn.IFS(C391="","",B391="SINAPI-SP",VLOOKUP(C391,'BASE SINAPI'!$A$1:$D$7191,3,FALSE),B391="CDHU/CPOS",VLOOKUP(C391,'CDHU-CPOS'!$A$1:$F$4107,3,FALSE))</f>
        <v>UN</v>
      </c>
      <c r="F391" s="78">
        <v>1</v>
      </c>
      <c r="G391" s="78">
        <v>5</v>
      </c>
      <c r="H391" s="79" cm="1">
        <f t="array" ref="H391">_xlfn.IFS(C391="",0,B391="SINAPI-SP",VLOOKUP(C391,'BASE SINAPI'!A371:D9370,4,FALSE),B391="CDHU/CPOS",VLOOKUP(C391,'CDHU-CPOS'!$A$1:$F$4107,6,FALSE))</f>
        <v>977.75</v>
      </c>
      <c r="I391" s="79">
        <f t="shared" si="20"/>
        <v>1192.56</v>
      </c>
      <c r="J391" s="79">
        <f t="shared" si="21"/>
        <v>5962.8</v>
      </c>
    </row>
    <row r="392" spans="1:10" ht="24" x14ac:dyDescent="0.25">
      <c r="A392" s="76">
        <v>384</v>
      </c>
      <c r="B392" s="76" t="s">
        <v>3478</v>
      </c>
      <c r="C392" s="76" t="s">
        <v>11469</v>
      </c>
      <c r="D392" s="77" t="str">
        <f>_xlfn.IFS(C392="","",B392="SINAPI-SP",VLOOKUP(C392,'BASE SINAPI'!$A$1:$D$7191,2,FALSE),B392="CDHU/CPOS",VLOOKUP(C392,'CDHU-CPOS'!$A$1:$F$4507,2,FALSE),B392="FDE",VLOOKUP(C392,#REF!,2,FALSE))</f>
        <v>Luminária LED retangular para poste, fluxo luminoso de 27624 lm, eficiência mínima 135 lm/W - potência de 204 W</v>
      </c>
      <c r="E392" s="76" t="str">
        <f>_xlfn.IFS(C392="","",B392="SINAPI-SP",VLOOKUP(C392,'BASE SINAPI'!$A$1:$D$7191,3,FALSE),B392="CDHU/CPOS",VLOOKUP(C392,'CDHU-CPOS'!$A$1:$F$4107,3,FALSE))</f>
        <v>UN</v>
      </c>
      <c r="F392" s="78">
        <v>1</v>
      </c>
      <c r="G392" s="78">
        <v>5</v>
      </c>
      <c r="H392" s="79" cm="1">
        <f t="array" ref="H392">_xlfn.IFS(C392="",0,B392="SINAPI-SP",VLOOKUP(C392,'BASE SINAPI'!A372:D9371,4,FALSE),B392="CDHU/CPOS",VLOOKUP(C392,'CDHU-CPOS'!$A$1:$F$4107,6,FALSE))</f>
        <v>1415.54</v>
      </c>
      <c r="I392" s="79">
        <f t="shared" si="20"/>
        <v>1726.53</v>
      </c>
      <c r="J392" s="79">
        <f t="shared" si="21"/>
        <v>8632.65</v>
      </c>
    </row>
    <row r="393" spans="1:10" ht="24" x14ac:dyDescent="0.25">
      <c r="A393" s="76">
        <v>385</v>
      </c>
      <c r="B393" s="76" t="s">
        <v>3478</v>
      </c>
      <c r="C393" s="76" t="s">
        <v>8541</v>
      </c>
      <c r="D393" s="77" t="str">
        <f>_xlfn.IFS(C393="","",B393="SINAPI-SP",VLOOKUP(C393,'BASE SINAPI'!$A$1:$D$7191,2,FALSE),B393="CDHU/CPOS",VLOOKUP(C393,'CDHU-CPOS'!$A$1:$F$4507,2,FALSE),B393="FDE",VLOOKUP(C393,#REF!,2,FALSE))</f>
        <v>Luminária LED retangular para parede ou piso, fluxo luminoso de 11838 a 12150 lm, eficiência mínima 107 lm/W - potência de 86 W/120 W</v>
      </c>
      <c r="E393" s="76" t="str">
        <f>_xlfn.IFS(C393="","",B393="SINAPI-SP",VLOOKUP(C393,'BASE SINAPI'!$A$1:$D$7191,3,FALSE),B393="CDHU/CPOS",VLOOKUP(C393,'CDHU-CPOS'!$A$1:$F$4107,3,FALSE))</f>
        <v>UN</v>
      </c>
      <c r="F393" s="78">
        <v>1</v>
      </c>
      <c r="G393" s="78">
        <v>5</v>
      </c>
      <c r="H393" s="79" cm="1">
        <f t="array" ref="H393">_xlfn.IFS(C393="",0,B393="SINAPI-SP",VLOOKUP(C393,'BASE SINAPI'!A373:D9372,4,FALSE),B393="CDHU/CPOS",VLOOKUP(C393,'CDHU-CPOS'!$A$1:$F$4107,6,FALSE))</f>
        <v>559.71</v>
      </c>
      <c r="I393" s="79">
        <f t="shared" si="20"/>
        <v>682.68</v>
      </c>
      <c r="J393" s="79">
        <f t="shared" si="21"/>
        <v>3413.4</v>
      </c>
    </row>
    <row r="394" spans="1:10" ht="24" x14ac:dyDescent="0.25">
      <c r="A394" s="76">
        <v>386</v>
      </c>
      <c r="B394" s="76" t="s">
        <v>3478</v>
      </c>
      <c r="C394" s="76" t="s">
        <v>8542</v>
      </c>
      <c r="D394" s="77" t="str">
        <f>_xlfn.IFS(C394="","",B394="SINAPI-SP",VLOOKUP(C394,'BASE SINAPI'!$A$1:$D$7191,2,FALSE),B394="CDHU/CPOS",VLOOKUP(C394,'CDHU-CPOS'!$A$1:$F$4507,2,FALSE),B394="FDE",VLOOKUP(C394,#REF!,2,FALSE))</f>
        <v>Luminária LED redonda de embutir para parede ou piso, área interna ou externa, bivolt - potência 6 W</v>
      </c>
      <c r="E394" s="76" t="str">
        <f>_xlfn.IFS(C394="","",B394="SINAPI-SP",VLOOKUP(C394,'BASE SINAPI'!$A$1:$D$7191,3,FALSE),B394="CDHU/CPOS",VLOOKUP(C394,'CDHU-CPOS'!$A$1:$F$4107,3,FALSE))</f>
        <v>UN</v>
      </c>
      <c r="F394" s="78">
        <v>1</v>
      </c>
      <c r="G394" s="78">
        <v>5</v>
      </c>
      <c r="H394" s="79" cm="1">
        <f t="array" ref="H394">_xlfn.IFS(C394="",0,B394="SINAPI-SP",VLOOKUP(C394,'BASE SINAPI'!A374:D9373,4,FALSE),B394="CDHU/CPOS",VLOOKUP(C394,'CDHU-CPOS'!$A$1:$F$4107,6,FALSE))</f>
        <v>119.34</v>
      </c>
      <c r="I394" s="79">
        <f t="shared" si="20"/>
        <v>145.56</v>
      </c>
      <c r="J394" s="79">
        <f t="shared" si="21"/>
        <v>727.8</v>
      </c>
    </row>
    <row r="395" spans="1:10" ht="24" x14ac:dyDescent="0.25">
      <c r="A395" s="76">
        <v>387</v>
      </c>
      <c r="B395" s="76" t="s">
        <v>3478</v>
      </c>
      <c r="C395" s="76" t="s">
        <v>8543</v>
      </c>
      <c r="D395" s="77" t="str">
        <f>_xlfn.IFS(C395="","",B395="SINAPI-SP",VLOOKUP(C395,'BASE SINAPI'!$A$1:$D$7191,2,FALSE),B395="CDHU/CPOS",VLOOKUP(C395,'CDHU-CPOS'!$A$1:$F$4507,2,FALSE),B395="FDE",VLOOKUP(C395,#REF!,2,FALSE))</f>
        <v>Luminária pública LED retangular para poste, fluxo luminoso de 6250 a 6674 lm, eficiência mínima 113 lm/W - potência 40 W/59 W</v>
      </c>
      <c r="E395" s="76" t="str">
        <f>_xlfn.IFS(C395="","",B395="SINAPI-SP",VLOOKUP(C395,'BASE SINAPI'!$A$1:$D$7191,3,FALSE),B395="CDHU/CPOS",VLOOKUP(C395,'CDHU-CPOS'!$A$1:$F$4107,3,FALSE))</f>
        <v>UN</v>
      </c>
      <c r="F395" s="78">
        <v>1</v>
      </c>
      <c r="G395" s="78">
        <v>5</v>
      </c>
      <c r="H395" s="79" cm="1">
        <f t="array" ref="H395">_xlfn.IFS(C395="",0,B395="SINAPI-SP",VLOOKUP(C395,'BASE SINAPI'!A375:D9374,4,FALSE),B395="CDHU/CPOS",VLOOKUP(C395,'CDHU-CPOS'!$A$1:$F$4107,6,FALSE))</f>
        <v>509.68</v>
      </c>
      <c r="I395" s="79">
        <f t="shared" si="20"/>
        <v>621.66</v>
      </c>
      <c r="J395" s="79">
        <f t="shared" si="21"/>
        <v>3108.3</v>
      </c>
    </row>
    <row r="396" spans="1:10" ht="12.75" x14ac:dyDescent="0.25">
      <c r="A396" s="76">
        <v>388</v>
      </c>
      <c r="B396" s="76" t="s">
        <v>3478</v>
      </c>
      <c r="C396" s="76" t="s">
        <v>8548</v>
      </c>
      <c r="D396" s="77" t="str">
        <f>_xlfn.IFS(C396="","",B396="SINAPI-SP",VLOOKUP(C396,'BASE SINAPI'!$A$1:$D$7191,2,FALSE),B396="CDHU/CPOS",VLOOKUP(C396,'CDHU-CPOS'!$A$1:$F$4507,2,FALSE),B396="FDE",VLOOKUP(C396,#REF!,2,FALSE))</f>
        <v>Projetor LED modular, fluxo luminoso de 26294 lm, eficiência mínima de 125 l/W - 150 W/200 W</v>
      </c>
      <c r="E396" s="76" t="str">
        <f>_xlfn.IFS(C396="","",B396="SINAPI-SP",VLOOKUP(C396,'BASE SINAPI'!$A$1:$D$7191,3,FALSE),B396="CDHU/CPOS",VLOOKUP(C396,'CDHU-CPOS'!$A$1:$F$4107,3,FALSE))</f>
        <v>UN</v>
      </c>
      <c r="F396" s="78">
        <v>1</v>
      </c>
      <c r="G396" s="78">
        <v>5</v>
      </c>
      <c r="H396" s="79" cm="1">
        <f t="array" ref="H396">_xlfn.IFS(C396="",0,B396="SINAPI-SP",VLOOKUP(C396,'BASE SINAPI'!A376:D9375,4,FALSE),B396="CDHU/CPOS",VLOOKUP(C396,'CDHU-CPOS'!$A$1:$F$4107,6,FALSE))</f>
        <v>874.16</v>
      </c>
      <c r="I396" s="79">
        <f t="shared" si="20"/>
        <v>1066.21</v>
      </c>
      <c r="J396" s="79">
        <f t="shared" si="21"/>
        <v>5331.05</v>
      </c>
    </row>
    <row r="397" spans="1:10" ht="12.75" x14ac:dyDescent="0.25">
      <c r="A397" s="76">
        <v>389</v>
      </c>
      <c r="B397" s="76" t="s">
        <v>11795</v>
      </c>
      <c r="C397" s="76" t="s">
        <v>11783</v>
      </c>
      <c r="D397" s="77" t="s">
        <v>11784</v>
      </c>
      <c r="E397" s="76" t="s">
        <v>23</v>
      </c>
      <c r="F397" s="78">
        <v>1</v>
      </c>
      <c r="G397" s="78">
        <v>150</v>
      </c>
      <c r="H397" s="79">
        <v>29.99</v>
      </c>
      <c r="I397" s="79">
        <f t="shared" ref="I397:I457" si="22">ROUND((H397*(1+$J$2)),2)</f>
        <v>36.58</v>
      </c>
      <c r="J397" s="79">
        <f t="shared" si="21"/>
        <v>5487</v>
      </c>
    </row>
    <row r="398" spans="1:10" ht="12.75" x14ac:dyDescent="0.25">
      <c r="A398" s="76">
        <v>390</v>
      </c>
      <c r="B398" s="76" t="s">
        <v>11795</v>
      </c>
      <c r="C398" s="76" t="s">
        <v>11790</v>
      </c>
      <c r="D398" s="77" t="s">
        <v>11785</v>
      </c>
      <c r="E398" s="76" t="s">
        <v>23</v>
      </c>
      <c r="F398" s="78">
        <v>1</v>
      </c>
      <c r="G398" s="78">
        <v>300</v>
      </c>
      <c r="H398" s="79">
        <v>49.9</v>
      </c>
      <c r="I398" s="79">
        <f t="shared" si="22"/>
        <v>60.86</v>
      </c>
      <c r="J398" s="79">
        <f t="shared" si="21"/>
        <v>18258</v>
      </c>
    </row>
    <row r="399" spans="1:10" ht="12.75" x14ac:dyDescent="0.25">
      <c r="A399" s="76">
        <v>391</v>
      </c>
      <c r="B399" s="76" t="s">
        <v>11795</v>
      </c>
      <c r="C399" s="76" t="s">
        <v>11791</v>
      </c>
      <c r="D399" s="77" t="s">
        <v>11786</v>
      </c>
      <c r="E399" s="76" t="s">
        <v>23</v>
      </c>
      <c r="F399" s="78">
        <v>1</v>
      </c>
      <c r="G399" s="78">
        <v>150</v>
      </c>
      <c r="H399" s="79">
        <v>59.9</v>
      </c>
      <c r="I399" s="79">
        <f t="shared" si="22"/>
        <v>73.06</v>
      </c>
      <c r="J399" s="79">
        <f t="shared" ref="J399:J462" si="23">ROUND((G399*I399),2)</f>
        <v>10959</v>
      </c>
    </row>
    <row r="400" spans="1:10" ht="12.75" x14ac:dyDescent="0.25">
      <c r="A400" s="76">
        <v>392</v>
      </c>
      <c r="B400" s="76" t="s">
        <v>11795</v>
      </c>
      <c r="C400" s="76" t="s">
        <v>11792</v>
      </c>
      <c r="D400" s="77" t="s">
        <v>11787</v>
      </c>
      <c r="E400" s="76" t="s">
        <v>23</v>
      </c>
      <c r="F400" s="78">
        <v>1</v>
      </c>
      <c r="G400" s="78">
        <v>50</v>
      </c>
      <c r="H400" s="79">
        <v>76.62</v>
      </c>
      <c r="I400" s="79">
        <f t="shared" si="22"/>
        <v>93.45</v>
      </c>
      <c r="J400" s="79">
        <f t="shared" si="23"/>
        <v>4672.5</v>
      </c>
    </row>
    <row r="401" spans="1:12" ht="12.75" x14ac:dyDescent="0.25">
      <c r="A401" s="76">
        <v>393</v>
      </c>
      <c r="B401" s="76" t="s">
        <v>11795</v>
      </c>
      <c r="C401" s="76" t="s">
        <v>11793</v>
      </c>
      <c r="D401" s="77" t="s">
        <v>11788</v>
      </c>
      <c r="E401" s="76" t="s">
        <v>23</v>
      </c>
      <c r="F401" s="78">
        <v>1</v>
      </c>
      <c r="G401" s="78">
        <v>20</v>
      </c>
      <c r="H401" s="79">
        <v>94.94</v>
      </c>
      <c r="I401" s="79">
        <f t="shared" si="22"/>
        <v>115.8</v>
      </c>
      <c r="J401" s="79">
        <f t="shared" si="23"/>
        <v>2316</v>
      </c>
    </row>
    <row r="402" spans="1:12" ht="12.75" x14ac:dyDescent="0.25">
      <c r="A402" s="76">
        <v>394</v>
      </c>
      <c r="B402" s="76" t="s">
        <v>11795</v>
      </c>
      <c r="C402" s="76" t="s">
        <v>11794</v>
      </c>
      <c r="D402" s="77" t="s">
        <v>11789</v>
      </c>
      <c r="E402" s="76" t="s">
        <v>23</v>
      </c>
      <c r="F402" s="78">
        <v>1</v>
      </c>
      <c r="G402" s="78">
        <v>20</v>
      </c>
      <c r="H402" s="79">
        <v>101.37</v>
      </c>
      <c r="I402" s="79">
        <f t="shared" si="22"/>
        <v>123.64</v>
      </c>
      <c r="J402" s="79">
        <f t="shared" si="23"/>
        <v>2472.8000000000002</v>
      </c>
    </row>
    <row r="403" spans="1:12" ht="12.75" x14ac:dyDescent="0.25">
      <c r="A403" s="76">
        <v>395</v>
      </c>
      <c r="B403" s="76" t="s">
        <v>11795</v>
      </c>
      <c r="C403" s="76" t="s">
        <v>11817</v>
      </c>
      <c r="D403" s="77" t="s">
        <v>11815</v>
      </c>
      <c r="E403" s="76" t="s">
        <v>23</v>
      </c>
      <c r="F403" s="78">
        <v>1</v>
      </c>
      <c r="G403" s="78">
        <v>100</v>
      </c>
      <c r="H403" s="79">
        <v>21.52</v>
      </c>
      <c r="I403" s="79">
        <f t="shared" si="22"/>
        <v>26.25</v>
      </c>
      <c r="J403" s="79">
        <f t="shared" si="23"/>
        <v>2625</v>
      </c>
    </row>
    <row r="404" spans="1:12" ht="12.75" x14ac:dyDescent="0.25">
      <c r="A404" s="76">
        <v>396</v>
      </c>
      <c r="B404" s="76" t="s">
        <v>11795</v>
      </c>
      <c r="C404" s="76" t="s">
        <v>11818</v>
      </c>
      <c r="D404" s="77" t="s">
        <v>11816</v>
      </c>
      <c r="E404" s="76" t="s">
        <v>23</v>
      </c>
      <c r="F404" s="78">
        <v>1</v>
      </c>
      <c r="G404" s="78">
        <v>20</v>
      </c>
      <c r="H404" s="79">
        <v>28.16</v>
      </c>
      <c r="I404" s="79">
        <f t="shared" si="22"/>
        <v>34.35</v>
      </c>
      <c r="J404" s="79">
        <f t="shared" si="23"/>
        <v>687</v>
      </c>
    </row>
    <row r="405" spans="1:12" ht="24" x14ac:dyDescent="0.25">
      <c r="A405" s="76">
        <v>397</v>
      </c>
      <c r="B405" s="76" t="s">
        <v>3478</v>
      </c>
      <c r="C405" s="76" t="s">
        <v>8303</v>
      </c>
      <c r="D405" s="77" t="str">
        <f>_xlfn.IFS(C405="","",B405="SINAPI-SP",VLOOKUP(C405,'BASE SINAPI'!$A$1:$D$7191,2,FALSE),B405="CDHU/CPOS",VLOOKUP(C405,'CDHU-CPOS'!$A$1:$F$4107,2,FALSE),B405="FDE",VLOOKUP(C405,#REF!,2,FALSE))</f>
        <v>Cabo telefônico CI, com 10 pares de 0,50 mm, para centrais telefônicas, equipamentos e rede interna</v>
      </c>
      <c r="E405" s="76" t="str">
        <f>_xlfn.IFS(C405="","",B405="SINAPI-SP",VLOOKUP(C405,'BASE SINAPI'!$A$1:$D$7191,3,FALSE),B405="CDHU/CPOS",VLOOKUP(C405,'CDHU-CPOS'!$A$1:$F$4107,3,FALSE))</f>
        <v>M</v>
      </c>
      <c r="F405" s="78">
        <v>1</v>
      </c>
      <c r="G405" s="78">
        <v>25</v>
      </c>
      <c r="H405" s="79" cm="1">
        <f t="array" ref="H405">_xlfn.IFS(C405="",0,B405="SINAPI-SP",VLOOKUP(C405,'BASE SINAPI'!A397:D9396,4,FALSE),B405="CDHU/CPOS",VLOOKUP(C405,'CDHU-CPOS'!$A$1:$F$4107,6,FALSE))</f>
        <v>14.38</v>
      </c>
      <c r="I405" s="79">
        <f t="shared" si="22"/>
        <v>17.54</v>
      </c>
      <c r="J405" s="79">
        <f t="shared" si="23"/>
        <v>438.5</v>
      </c>
      <c r="L405" s="2" t="s">
        <v>3479</v>
      </c>
    </row>
    <row r="406" spans="1:12" ht="24" x14ac:dyDescent="0.25">
      <c r="A406" s="76">
        <v>398</v>
      </c>
      <c r="B406" s="76" t="s">
        <v>3478</v>
      </c>
      <c r="C406" s="76" t="s">
        <v>8304</v>
      </c>
      <c r="D406" s="77" t="str">
        <f>_xlfn.IFS(C406="","",B406="SINAPI-SP",VLOOKUP(C406,'BASE SINAPI'!$A$1:$D$7191,2,FALSE),B406="CDHU/CPOS",VLOOKUP(C406,'CDHU-CPOS'!$A$1:$F$4107,2,FALSE),B406="FDE",VLOOKUP(C406,#REF!,2,FALSE))</f>
        <v>Cabo telefônico CI, com 20 pares de 0,50 mm, para centrais telefônicas, equipamentos e rede interna</v>
      </c>
      <c r="E406" s="76" t="str">
        <f>_xlfn.IFS(C406="","",B406="SINAPI-SP",VLOOKUP(C406,'BASE SINAPI'!$A$1:$D$7191,3,FALSE),B406="CDHU/CPOS",VLOOKUP(C406,'CDHU-CPOS'!$A$1:$F$4107,3,FALSE))</f>
        <v>M</v>
      </c>
      <c r="F406" s="78">
        <v>1</v>
      </c>
      <c r="G406" s="78">
        <v>20</v>
      </c>
      <c r="H406" s="79" cm="1">
        <f t="array" ref="H406">_xlfn.IFS(C406="",0,B406="SINAPI-SP",VLOOKUP(C406,'BASE SINAPI'!A398:D9397,4,FALSE),B406="CDHU/CPOS",VLOOKUP(C406,'CDHU-CPOS'!$A$1:$F$4107,6,FALSE))</f>
        <v>19.579999999999998</v>
      </c>
      <c r="I406" s="79">
        <f t="shared" si="22"/>
        <v>23.88</v>
      </c>
      <c r="J406" s="79">
        <f t="shared" si="23"/>
        <v>477.6</v>
      </c>
      <c r="L406" s="2" t="s">
        <v>3478</v>
      </c>
    </row>
    <row r="407" spans="1:12" ht="24" x14ac:dyDescent="0.25">
      <c r="A407" s="76">
        <v>399</v>
      </c>
      <c r="B407" s="76" t="s">
        <v>3478</v>
      </c>
      <c r="C407" s="76" t="s">
        <v>8309</v>
      </c>
      <c r="D407" s="77" t="str">
        <f>_xlfn.IFS(C407="","",B407="SINAPI-SP",VLOOKUP(C407,'BASE SINAPI'!$A$1:$D$7191,2,FALSE),B407="CDHU/CPOS",VLOOKUP(C407,'CDHU-CPOS'!$A$1:$F$4107,2,FALSE),B407="FDE",VLOOKUP(C407,#REF!,2,FALSE))</f>
        <v>Cabo telefônico secundário de distribuição CTP-APL, com 20 pares de 0,50 mm, para rede externa</v>
      </c>
      <c r="E407" s="76" t="str">
        <f>_xlfn.IFS(C407="","",B407="SINAPI-SP",VLOOKUP(C407,'BASE SINAPI'!$A$1:$D$7191,3,FALSE),B407="CDHU/CPOS",VLOOKUP(C407,'CDHU-CPOS'!$A$1:$F$4107,3,FALSE))</f>
        <v>M</v>
      </c>
      <c r="F407" s="78">
        <v>1</v>
      </c>
      <c r="G407" s="78">
        <v>100</v>
      </c>
      <c r="H407" s="79" cm="1">
        <f t="array" ref="H407">_xlfn.IFS(C407="",0,B407="SINAPI-SP",VLOOKUP(C407,'BASE SINAPI'!A399:D9398,4,FALSE),B407="CDHU/CPOS",VLOOKUP(C407,'CDHU-CPOS'!$A$1:$F$4107,6,FALSE))</f>
        <v>21.61</v>
      </c>
      <c r="I407" s="79">
        <f t="shared" si="22"/>
        <v>26.36</v>
      </c>
      <c r="J407" s="79">
        <f t="shared" si="23"/>
        <v>2636</v>
      </c>
    </row>
    <row r="408" spans="1:12" ht="24" x14ac:dyDescent="0.25">
      <c r="A408" s="76">
        <v>400</v>
      </c>
      <c r="B408" s="76" t="s">
        <v>3478</v>
      </c>
      <c r="C408" s="76" t="s">
        <v>8310</v>
      </c>
      <c r="D408" s="77" t="str">
        <f>_xlfn.IFS(C408="","",B408="SINAPI-SP",VLOOKUP(C408,'BASE SINAPI'!$A$1:$D$7191,2,FALSE),B408="CDHU/CPOS",VLOOKUP(C408,'CDHU-CPOS'!$A$1:$F$4107,2,FALSE),B408="FDE",VLOOKUP(C408,#REF!,2,FALSE))</f>
        <v>Cabo telefônico secundário de distribuição CTP-APL, com 50 pares de 0,50 mm, para rede externa</v>
      </c>
      <c r="E408" s="76" t="str">
        <f>_xlfn.IFS(C408="","",B408="SINAPI-SP",VLOOKUP(C408,'BASE SINAPI'!$A$1:$D$7191,3,FALSE),B408="CDHU/CPOS",VLOOKUP(C408,'CDHU-CPOS'!$A$1:$F$4107,3,FALSE))</f>
        <v>M</v>
      </c>
      <c r="F408" s="78">
        <v>1</v>
      </c>
      <c r="G408" s="78">
        <v>100</v>
      </c>
      <c r="H408" s="79" cm="1">
        <f t="array" ref="H408">_xlfn.IFS(C408="",0,B408="SINAPI-SP",VLOOKUP(C408,'BASE SINAPI'!A400:D9399,4,FALSE),B408="CDHU/CPOS",VLOOKUP(C408,'CDHU-CPOS'!$A$1:$F$4107,6,FALSE))</f>
        <v>42.88</v>
      </c>
      <c r="I408" s="79">
        <f t="shared" si="22"/>
        <v>52.3</v>
      </c>
      <c r="J408" s="79">
        <f t="shared" si="23"/>
        <v>5230</v>
      </c>
    </row>
    <row r="409" spans="1:12" ht="12.75" x14ac:dyDescent="0.25">
      <c r="A409" s="76">
        <v>401</v>
      </c>
      <c r="B409" s="76" t="s">
        <v>3478</v>
      </c>
      <c r="C409" s="76" t="s">
        <v>8325</v>
      </c>
      <c r="D409" s="77" t="str">
        <f>_xlfn.IFS(C409="","",B409="SINAPI-SP",VLOOKUP(C409,'BASE SINAPI'!$A$1:$D$7191,2,FALSE),B409="CDHU/CPOS",VLOOKUP(C409,'CDHU-CPOS'!$A$1:$F$4107,2,FALSE),B409="FDE",VLOOKUP(C409,#REF!,2,FALSE))</f>
        <v>Cabo coaxial tipo RG 6</v>
      </c>
      <c r="E409" s="76" t="str">
        <f>_xlfn.IFS(C409="","",B409="SINAPI-SP",VLOOKUP(C409,'BASE SINAPI'!$A$1:$D$7191,3,FALSE),B409="CDHU/CPOS",VLOOKUP(C409,'CDHU-CPOS'!$A$1:$F$4107,3,FALSE))</f>
        <v>M</v>
      </c>
      <c r="F409" s="78">
        <v>1</v>
      </c>
      <c r="G409" s="78">
        <v>50</v>
      </c>
      <c r="H409" s="79" cm="1">
        <f t="array" ref="H409">_xlfn.IFS(C409="",0,B409="SINAPI-SP",VLOOKUP(C409,'BASE SINAPI'!A401:D9400,4,FALSE),B409="CDHU/CPOS",VLOOKUP(C409,'CDHU-CPOS'!$A$1:$F$4107,6,FALSE))</f>
        <v>7.59</v>
      </c>
      <c r="I409" s="79">
        <f t="shared" si="22"/>
        <v>9.26</v>
      </c>
      <c r="J409" s="79">
        <f t="shared" si="23"/>
        <v>463</v>
      </c>
      <c r="L409" s="2" t="s">
        <v>3479</v>
      </c>
    </row>
    <row r="410" spans="1:12" ht="12.75" x14ac:dyDescent="0.25">
      <c r="A410" s="76">
        <v>402</v>
      </c>
      <c r="B410" s="76" t="s">
        <v>3478</v>
      </c>
      <c r="C410" s="76" t="s">
        <v>8326</v>
      </c>
      <c r="D410" s="77" t="str">
        <f>_xlfn.IFS(C410="","",B410="SINAPI-SP",VLOOKUP(C410,'BASE SINAPI'!$A$1:$D$7191,2,FALSE),B410="CDHU/CPOS",VLOOKUP(C410,'CDHU-CPOS'!$A$1:$F$4107,2,FALSE),B410="FDE",VLOOKUP(C410,#REF!,2,FALSE))</f>
        <v>Cabo coaxial tipo RG 11</v>
      </c>
      <c r="E410" s="76" t="str">
        <f>_xlfn.IFS(C410="","",B410="SINAPI-SP",VLOOKUP(C410,'BASE SINAPI'!$A$1:$D$7191,3,FALSE),B410="CDHU/CPOS",VLOOKUP(C410,'CDHU-CPOS'!$A$1:$F$4107,3,FALSE))</f>
        <v>M</v>
      </c>
      <c r="F410" s="78">
        <v>1</v>
      </c>
      <c r="G410" s="78">
        <v>50</v>
      </c>
      <c r="H410" s="79" cm="1">
        <f t="array" ref="H410">_xlfn.IFS(C410="",0,B410="SINAPI-SP",VLOOKUP(C410,'BASE SINAPI'!A402:D9401,4,FALSE),B410="CDHU/CPOS",VLOOKUP(C410,'CDHU-CPOS'!$A$1:$F$4107,6,FALSE))</f>
        <v>24.08</v>
      </c>
      <c r="I410" s="79">
        <f t="shared" si="22"/>
        <v>29.37</v>
      </c>
      <c r="J410" s="79">
        <f t="shared" si="23"/>
        <v>1468.5</v>
      </c>
      <c r="L410" s="2" t="s">
        <v>3478</v>
      </c>
    </row>
    <row r="411" spans="1:12" ht="12.75" x14ac:dyDescent="0.25">
      <c r="A411" s="76">
        <v>403</v>
      </c>
      <c r="B411" s="76" t="s">
        <v>3478</v>
      </c>
      <c r="C411" s="76" t="s">
        <v>8330</v>
      </c>
      <c r="D411" s="77" t="str">
        <f>_xlfn.IFS(C411="","",B411="SINAPI-SP",VLOOKUP(C411,'BASE SINAPI'!$A$1:$D$7191,2,FALSE),B411="CDHU/CPOS",VLOOKUP(C411,'CDHU-CPOS'!$A$1:$F$4107,2,FALSE),B411="FDE",VLOOKUP(C411,#REF!,2,FALSE))</f>
        <v>Cabo para rede U/UTP 23 AWG com 4 pares - categoria 6A</v>
      </c>
      <c r="E411" s="76" t="str">
        <f>_xlfn.IFS(C411="","",B411="SINAPI-SP",VLOOKUP(C411,'BASE SINAPI'!$A$1:$D$7191,3,FALSE),B411="CDHU/CPOS",VLOOKUP(C411,'CDHU-CPOS'!$A$1:$F$4107,3,FALSE))</f>
        <v>M</v>
      </c>
      <c r="F411" s="78">
        <v>1</v>
      </c>
      <c r="G411" s="78">
        <v>50</v>
      </c>
      <c r="H411" s="79" cm="1">
        <f t="array" ref="H411">_xlfn.IFS(C411="",0,B411="SINAPI-SP",VLOOKUP(C411,'BASE SINAPI'!A403:D9402,4,FALSE),B411="CDHU/CPOS",VLOOKUP(C411,'CDHU-CPOS'!$A$1:$F$4107,6,FALSE))</f>
        <v>27.04</v>
      </c>
      <c r="I411" s="79">
        <f t="shared" si="22"/>
        <v>32.979999999999997</v>
      </c>
      <c r="J411" s="79">
        <f t="shared" si="23"/>
        <v>1649</v>
      </c>
      <c r="L411" s="2" t="s">
        <v>3480</v>
      </c>
    </row>
    <row r="412" spans="1:12" ht="12.75" x14ac:dyDescent="0.25">
      <c r="A412" s="76">
        <v>404</v>
      </c>
      <c r="B412" s="76" t="s">
        <v>3478</v>
      </c>
      <c r="C412" s="76" t="s">
        <v>8331</v>
      </c>
      <c r="D412" s="77" t="str">
        <f>_xlfn.IFS(C412="","",B412="SINAPI-SP",VLOOKUP(C412,'BASE SINAPI'!$A$1:$D$7191,2,FALSE),B412="CDHU/CPOS",VLOOKUP(C412,'CDHU-CPOS'!$A$1:$F$4107,2,FALSE),B412="FDE",VLOOKUP(C412,#REF!,2,FALSE))</f>
        <v>Cabo para rede 24 AWG com 4 pares, categoria 6</v>
      </c>
      <c r="E412" s="76" t="str">
        <f>_xlfn.IFS(C412="","",B412="SINAPI-SP",VLOOKUP(C412,'BASE SINAPI'!$A$1:$D$7191,3,FALSE),B412="CDHU/CPOS",VLOOKUP(C412,'CDHU-CPOS'!$A$1:$F$4107,3,FALSE))</f>
        <v>M</v>
      </c>
      <c r="F412" s="78">
        <v>1</v>
      </c>
      <c r="G412" s="78">
        <v>3500</v>
      </c>
      <c r="H412" s="79" cm="1">
        <f t="array" ref="H412">_xlfn.IFS(C412="",0,B412="SINAPI-SP",VLOOKUP(C412,'BASE SINAPI'!A404:D9403,4,FALSE),B412="CDHU/CPOS",VLOOKUP(C412,'CDHU-CPOS'!$A$1:$F$4107,6,FALSE))</f>
        <v>10.47</v>
      </c>
      <c r="I412" s="79">
        <f t="shared" si="22"/>
        <v>12.77</v>
      </c>
      <c r="J412" s="79">
        <f t="shared" si="23"/>
        <v>44695</v>
      </c>
    </row>
    <row r="413" spans="1:12" ht="12.75" x14ac:dyDescent="0.25">
      <c r="A413" s="76">
        <v>405</v>
      </c>
      <c r="B413" s="76" t="s">
        <v>3478</v>
      </c>
      <c r="C413" s="76" t="s">
        <v>8402</v>
      </c>
      <c r="D413" s="77" t="str">
        <f>_xlfn.IFS(C413="","",B413="SINAPI-SP",VLOOKUP(C413,'BASE SINAPI'!$A$1:$D$7191,2,FALSE),B413="CDHU/CPOS",VLOOKUP(C413,'CDHU-CPOS'!$A$1:$F$4107,2,FALSE),B413="FDE",VLOOKUP(C413,#REF!,2,FALSE))</f>
        <v>Tomada para telefone 4P, padrão TELEBRÁS, com placa</v>
      </c>
      <c r="E413" s="76" t="str">
        <f>_xlfn.IFS(C413="","",B413="SINAPI-SP",VLOOKUP(C413,'BASE SINAPI'!$A$1:$D$7191,3,FALSE),B413="CDHU/CPOS",VLOOKUP(C413,'CDHU-CPOS'!$A$1:$F$4107,3,FALSE))</f>
        <v>CJ</v>
      </c>
      <c r="F413" s="78">
        <v>1</v>
      </c>
      <c r="G413" s="78">
        <v>15</v>
      </c>
      <c r="H413" s="79" cm="1">
        <f t="array" ref="H413">_xlfn.IFS(C413="",0,B413="SINAPI-SP",VLOOKUP(C413,'BASE SINAPI'!A405:D9404,4,FALSE),B413="CDHU/CPOS",VLOOKUP(C413,'CDHU-CPOS'!$A$1:$F$4107,6,FALSE))</f>
        <v>41.85</v>
      </c>
      <c r="I413" s="79">
        <f t="shared" si="22"/>
        <v>51.04</v>
      </c>
      <c r="J413" s="79">
        <f t="shared" si="23"/>
        <v>765.6</v>
      </c>
    </row>
    <row r="414" spans="1:12" ht="12.75" x14ac:dyDescent="0.25">
      <c r="A414" s="76">
        <v>406</v>
      </c>
      <c r="B414" s="76" t="s">
        <v>3478</v>
      </c>
      <c r="C414" s="76" t="s">
        <v>8403</v>
      </c>
      <c r="D414" s="77" t="str">
        <f>_xlfn.IFS(C414="","",B414="SINAPI-SP",VLOOKUP(C414,'BASE SINAPI'!$A$1:$D$7191,2,FALSE),B414="CDHU/CPOS",VLOOKUP(C414,'CDHU-CPOS'!$A$1:$F$4107,2,FALSE),B414="FDE",VLOOKUP(C414,#REF!,2,FALSE))</f>
        <v>Tomada RJ 11 para telefone, sem placa</v>
      </c>
      <c r="E414" s="76" t="str">
        <f>_xlfn.IFS(C414="","",B414="SINAPI-SP",VLOOKUP(C414,'BASE SINAPI'!$A$1:$D$7191,3,FALSE),B414="CDHU/CPOS",VLOOKUP(C414,'CDHU-CPOS'!$A$1:$F$4107,3,FALSE))</f>
        <v>UN</v>
      </c>
      <c r="F414" s="78">
        <v>1</v>
      </c>
      <c r="G414" s="78">
        <v>25</v>
      </c>
      <c r="H414" s="79" cm="1">
        <f t="array" ref="H414">_xlfn.IFS(C414="",0,B414="SINAPI-SP",VLOOKUP(C414,'BASE SINAPI'!A406:D9405,4,FALSE),B414="CDHU/CPOS",VLOOKUP(C414,'CDHU-CPOS'!$A$1:$F$4107,6,FALSE))</f>
        <v>44.21</v>
      </c>
      <c r="I414" s="79">
        <f t="shared" si="22"/>
        <v>53.92</v>
      </c>
      <c r="J414" s="79">
        <f t="shared" si="23"/>
        <v>1348</v>
      </c>
      <c r="L414" s="2" t="s">
        <v>3482</v>
      </c>
    </row>
    <row r="415" spans="1:12" ht="12.75" x14ac:dyDescent="0.25">
      <c r="A415" s="76">
        <v>407</v>
      </c>
      <c r="B415" s="76" t="s">
        <v>3478</v>
      </c>
      <c r="C415" s="76" t="s">
        <v>8404</v>
      </c>
      <c r="D415" s="77" t="str">
        <f>_xlfn.IFS(C415="","",B415="SINAPI-SP",VLOOKUP(C415,'BASE SINAPI'!$A$1:$D$7191,2,FALSE),B415="CDHU/CPOS",VLOOKUP(C415,'CDHU-CPOS'!$A$1:$F$4107,2,FALSE),B415="FDE",VLOOKUP(C415,#REF!,2,FALSE))</f>
        <v>Tomada RJ 45 para rede de dados, com placa</v>
      </c>
      <c r="E415" s="76" t="str">
        <f>_xlfn.IFS(C415="","",B415="SINAPI-SP",VLOOKUP(C415,'BASE SINAPI'!$A$1:$D$7191,3,FALSE),B415="CDHU/CPOS",VLOOKUP(C415,'CDHU-CPOS'!$A$1:$F$4107,3,FALSE))</f>
        <v>UN</v>
      </c>
      <c r="F415" s="78">
        <v>1</v>
      </c>
      <c r="G415" s="78">
        <v>200</v>
      </c>
      <c r="H415" s="79" cm="1">
        <f t="array" ref="H415">_xlfn.IFS(C415="",0,B415="SINAPI-SP",VLOOKUP(C415,'BASE SINAPI'!A407:D9406,4,FALSE),B415="CDHU/CPOS",VLOOKUP(C415,'CDHU-CPOS'!$A$1:$F$4107,6,FALSE))</f>
        <v>78.25</v>
      </c>
      <c r="I415" s="79">
        <f t="shared" si="22"/>
        <v>95.44</v>
      </c>
      <c r="J415" s="79">
        <f t="shared" si="23"/>
        <v>19088</v>
      </c>
      <c r="L415" s="2" t="s">
        <v>3479</v>
      </c>
    </row>
    <row r="416" spans="1:12" ht="12.75" x14ac:dyDescent="0.25">
      <c r="A416" s="76">
        <v>408</v>
      </c>
      <c r="B416" s="76" t="s">
        <v>3478</v>
      </c>
      <c r="C416" s="76" t="s">
        <v>8380</v>
      </c>
      <c r="D416" s="77" t="str">
        <f>_xlfn.IFS(C416="","",B416="SINAPI-SP",VLOOKUP(C416,'BASE SINAPI'!$A$1:$D$7191,2,FALSE),B416="CDHU/CPOS",VLOOKUP(C416,'CDHU-CPOS'!$A$1:$F$4107,2,FALSE),B416="FDE",VLOOKUP(C416,#REF!,2,FALSE))</f>
        <v>Cabo óptico de terminação, 2 fibras, 50/125 µm - uso interno/externo</v>
      </c>
      <c r="E416" s="76" t="str">
        <f>_xlfn.IFS(C416="","",B416="SINAPI-SP",VLOOKUP(C416,'BASE SINAPI'!$A$1:$D$7191,3,FALSE),B416="CDHU/CPOS",VLOOKUP(C416,'CDHU-CPOS'!$A$1:$F$4107,3,FALSE))</f>
        <v>M</v>
      </c>
      <c r="F416" s="78">
        <v>1</v>
      </c>
      <c r="G416" s="78">
        <v>50</v>
      </c>
      <c r="H416" s="79" cm="1">
        <f t="array" ref="H416">_xlfn.IFS(C416="",0,B416="SINAPI-SP",VLOOKUP(C416,'BASE SINAPI'!A408:D9407,4,FALSE),B416="CDHU/CPOS",VLOOKUP(C416,'CDHU-CPOS'!$A$1:$F$4107,6,FALSE))</f>
        <v>10.67</v>
      </c>
      <c r="I416" s="79">
        <f t="shared" si="22"/>
        <v>13.01</v>
      </c>
      <c r="J416" s="79">
        <f t="shared" si="23"/>
        <v>650.5</v>
      </c>
      <c r="L416" s="2" t="s">
        <v>3478</v>
      </c>
    </row>
    <row r="417" spans="1:12" ht="12.75" x14ac:dyDescent="0.25">
      <c r="A417" s="76">
        <v>409</v>
      </c>
      <c r="B417" s="76" t="s">
        <v>3478</v>
      </c>
      <c r="C417" s="76" t="s">
        <v>8381</v>
      </c>
      <c r="D417" s="77" t="str">
        <f>_xlfn.IFS(C417="","",B417="SINAPI-SP",VLOOKUP(C417,'BASE SINAPI'!$A$1:$D$7191,2,FALSE),B417="CDHU/CPOS",VLOOKUP(C417,'CDHU-CPOS'!$A$1:$F$4107,2,FALSE),B417="FDE",VLOOKUP(C417,#REF!,2,FALSE))</f>
        <v>Cabo óptico multimodo, 4 fibras, 50/125 µm - uso interno/externo</v>
      </c>
      <c r="E417" s="76" t="str">
        <f>_xlfn.IFS(C417="","",B417="SINAPI-SP",VLOOKUP(C417,'BASE SINAPI'!$A$1:$D$7191,3,FALSE),B417="CDHU/CPOS",VLOOKUP(C417,'CDHU-CPOS'!$A$1:$F$4107,3,FALSE))</f>
        <v>M</v>
      </c>
      <c r="F417" s="78">
        <v>1</v>
      </c>
      <c r="G417" s="78">
        <v>50</v>
      </c>
      <c r="H417" s="79" cm="1">
        <f t="array" ref="H417">_xlfn.IFS(C417="",0,B417="SINAPI-SP",VLOOKUP(C417,'BASE SINAPI'!A409:D9408,4,FALSE),B417="CDHU/CPOS",VLOOKUP(C417,'CDHU-CPOS'!$A$1:$F$4107,6,FALSE))</f>
        <v>15.38</v>
      </c>
      <c r="I417" s="79">
        <f t="shared" si="22"/>
        <v>18.760000000000002</v>
      </c>
      <c r="J417" s="79">
        <f t="shared" si="23"/>
        <v>938</v>
      </c>
      <c r="L417" s="2" t="s">
        <v>3480</v>
      </c>
    </row>
    <row r="418" spans="1:12" ht="12.75" x14ac:dyDescent="0.25">
      <c r="A418" s="76">
        <v>410</v>
      </c>
      <c r="B418" s="76" t="s">
        <v>3478</v>
      </c>
      <c r="C418" s="76" t="s">
        <v>10460</v>
      </c>
      <c r="D418" s="77" t="str">
        <f>_xlfn.IFS(C418="","",B418="SINAPI-SP",VLOOKUP(C418,'BASE SINAPI'!$A$1:$D$7191,2,FALSE),B418="CDHU/CPOS",VLOOKUP(C418,'CDHU-CPOS'!$A$1:$F$4107,2,FALSE),B418="FDE",VLOOKUP(C418,#REF!,2,FALSE))</f>
        <v>Remoção de cabo de aço e esticadores de para-raios</v>
      </c>
      <c r="E418" s="76" t="str">
        <f>_xlfn.IFS(C418="","",B418="SINAPI-SP",VLOOKUP(C418,'BASE SINAPI'!$A$1:$D$7191,3,FALSE),B418="CDHU/CPOS",VLOOKUP(C418,'CDHU-CPOS'!$A$1:$F$4107,3,FALSE))</f>
        <v>M</v>
      </c>
      <c r="F418" s="78">
        <v>1</v>
      </c>
      <c r="G418" s="78">
        <v>15</v>
      </c>
      <c r="H418" s="79" cm="1">
        <f t="array" ref="H418">_xlfn.IFS(C418="",0,B418="SINAPI-SP",VLOOKUP(C418,'BASE SINAPI'!A410:D9409,4,FALSE),B418="CDHU/CPOS",VLOOKUP(C418,'CDHU-CPOS'!$A$1:$F$4107,6,FALSE))</f>
        <v>18.43</v>
      </c>
      <c r="I418" s="79">
        <f t="shared" si="22"/>
        <v>22.48</v>
      </c>
      <c r="J418" s="79">
        <f t="shared" si="23"/>
        <v>337.2</v>
      </c>
      <c r="L418" s="2" t="s">
        <v>3479</v>
      </c>
    </row>
    <row r="419" spans="1:12" ht="12.75" x14ac:dyDescent="0.25">
      <c r="A419" s="76">
        <v>411</v>
      </c>
      <c r="B419" s="76" t="s">
        <v>3478</v>
      </c>
      <c r="C419" s="76" t="s">
        <v>10469</v>
      </c>
      <c r="D419" s="77" t="str">
        <f>_xlfn.IFS(C419="","",B419="SINAPI-SP",VLOOKUP(C419,'BASE SINAPI'!$A$1:$D$7191,2,FALSE),B419="CDHU/CPOS",VLOOKUP(C419,'CDHU-CPOS'!$A$1:$F$4107,2,FALSE),B419="FDE",VLOOKUP(C419,#REF!,2,FALSE))</f>
        <v>Remoção de captor de para-raios tipo Franklin</v>
      </c>
      <c r="E419" s="76" t="str">
        <f>_xlfn.IFS(C419="","",B419="SINAPI-SP",VLOOKUP(C419,'BASE SINAPI'!$A$1:$D$7191,3,FALSE),B419="CDHU/CPOS",VLOOKUP(C419,'CDHU-CPOS'!$A$1:$F$4107,3,FALSE))</f>
        <v>UN</v>
      </c>
      <c r="F419" s="78">
        <v>1</v>
      </c>
      <c r="G419" s="78">
        <v>5</v>
      </c>
      <c r="H419" s="79" cm="1">
        <f t="array" ref="H419">_xlfn.IFS(C419="",0,B419="SINAPI-SP",VLOOKUP(C419,'BASE SINAPI'!A411:D9410,4,FALSE),B419="CDHU/CPOS",VLOOKUP(C419,'CDHU-CPOS'!$A$1:$F$4107,6,FALSE))</f>
        <v>26.34</v>
      </c>
      <c r="I419" s="79">
        <f t="shared" si="22"/>
        <v>32.130000000000003</v>
      </c>
      <c r="J419" s="79">
        <f t="shared" si="23"/>
        <v>160.65</v>
      </c>
      <c r="L419" s="2" t="s">
        <v>3478</v>
      </c>
    </row>
    <row r="420" spans="1:12" ht="12.75" x14ac:dyDescent="0.25">
      <c r="A420" s="76">
        <v>412</v>
      </c>
      <c r="B420" s="76" t="s">
        <v>3478</v>
      </c>
      <c r="C420" s="76" t="s">
        <v>10484</v>
      </c>
      <c r="D420" s="77" t="str">
        <f>_xlfn.IFS(C420="","",B420="SINAPI-SP",VLOOKUP(C420,'BASE SINAPI'!$A$1:$D$7191,2,FALSE),B420="CDHU/CPOS",VLOOKUP(C420,'CDHU-CPOS'!$A$1:$F$4107,2,FALSE),B420="FDE",VLOOKUP(C420,#REF!,2,FALSE))</f>
        <v>Remoção de cordoalha ou cabo de cobre nu</v>
      </c>
      <c r="E420" s="76" t="str">
        <f>_xlfn.IFS(C420="","",B420="SINAPI-SP",VLOOKUP(C420,'BASE SINAPI'!$A$1:$D$7191,3,FALSE),B420="CDHU/CPOS",VLOOKUP(C420,'CDHU-CPOS'!$A$1:$F$4107,3,FALSE))</f>
        <v>M</v>
      </c>
      <c r="F420" s="78">
        <v>1</v>
      </c>
      <c r="G420" s="78">
        <v>25</v>
      </c>
      <c r="H420" s="79" cm="1">
        <f t="array" ref="H420">_xlfn.IFS(C420="",0,B420="SINAPI-SP",VLOOKUP(C420,'BASE SINAPI'!A412:D9411,4,FALSE),B420="CDHU/CPOS",VLOOKUP(C420,'CDHU-CPOS'!$A$1:$F$4107,6,FALSE))</f>
        <v>10.54</v>
      </c>
      <c r="I420" s="79">
        <f t="shared" si="22"/>
        <v>12.86</v>
      </c>
      <c r="J420" s="79">
        <f t="shared" si="23"/>
        <v>321.5</v>
      </c>
    </row>
    <row r="421" spans="1:12" ht="12.75" x14ac:dyDescent="0.25">
      <c r="A421" s="76">
        <v>413</v>
      </c>
      <c r="B421" s="76" t="s">
        <v>3478</v>
      </c>
      <c r="C421" s="76" t="s">
        <v>10453</v>
      </c>
      <c r="D421" s="77" t="str">
        <f>_xlfn.IFS(C421="","",B421="SINAPI-SP",VLOOKUP(C421,'BASE SINAPI'!$A$1:$D$7191,2,FALSE),B421="CDHU/CPOS",VLOOKUP(C421,'CDHU-CPOS'!$A$1:$F$4107,2,FALSE),B421="FDE",VLOOKUP(C421,#REF!,2,FALSE))</f>
        <v>Remoção de base e haste de para-raios</v>
      </c>
      <c r="E421" s="76" t="str">
        <f>_xlfn.IFS(C421="","",B421="SINAPI-SP",VLOOKUP(C421,'BASE SINAPI'!$A$1:$D$7191,3,FALSE),B421="CDHU/CPOS",VLOOKUP(C421,'CDHU-CPOS'!$A$1:$F$4107,3,FALSE))</f>
        <v>UN</v>
      </c>
      <c r="F421" s="78">
        <v>1</v>
      </c>
      <c r="G421" s="78">
        <v>10</v>
      </c>
      <c r="H421" s="79" cm="1">
        <f t="array" ref="H421">_xlfn.IFS(C421="",0,B421="SINAPI-SP",VLOOKUP(C421,'BASE SINAPI'!A413:D9412,4,FALSE),B421="CDHU/CPOS",VLOOKUP(C421,'CDHU-CPOS'!$A$1:$F$4107,6,FALSE))</f>
        <v>52.67</v>
      </c>
      <c r="I421" s="79">
        <f t="shared" si="22"/>
        <v>64.239999999999995</v>
      </c>
      <c r="J421" s="79">
        <f t="shared" si="23"/>
        <v>642.4</v>
      </c>
    </row>
    <row r="422" spans="1:12" ht="12.75" x14ac:dyDescent="0.25">
      <c r="A422" s="76">
        <v>414</v>
      </c>
      <c r="B422" s="76" t="s">
        <v>3478</v>
      </c>
      <c r="C422" s="76" t="s">
        <v>10456</v>
      </c>
      <c r="D422" s="77" t="str">
        <f>_xlfn.IFS(C422="","",B422="SINAPI-SP",VLOOKUP(C422,'BASE SINAPI'!$A$1:$D$7191,2,FALSE),B422="CDHU/CPOS",VLOOKUP(C422,'CDHU-CPOS'!$A$1:$F$4107,2,FALSE),B422="FDE",VLOOKUP(C422,#REF!,2,FALSE))</f>
        <v>Remoção de braçadeira para passagem de cordoalha</v>
      </c>
      <c r="E422" s="76" t="str">
        <f>_xlfn.IFS(C422="","",B422="SINAPI-SP",VLOOKUP(C422,'BASE SINAPI'!$A$1:$D$7191,3,FALSE),B422="CDHU/CPOS",VLOOKUP(C422,'CDHU-CPOS'!$A$1:$F$4107,3,FALSE))</f>
        <v>UN</v>
      </c>
      <c r="F422" s="78">
        <v>1</v>
      </c>
      <c r="G422" s="78">
        <v>25</v>
      </c>
      <c r="H422" s="79" cm="1">
        <f t="array" ref="H422">_xlfn.IFS(C422="",0,B422="SINAPI-SP",VLOOKUP(C422,'BASE SINAPI'!A414:D9413,4,FALSE),B422="CDHU/CPOS",VLOOKUP(C422,'CDHU-CPOS'!$A$1:$F$4107,6,FALSE))</f>
        <v>21.07</v>
      </c>
      <c r="I422" s="79">
        <f t="shared" si="22"/>
        <v>25.7</v>
      </c>
      <c r="J422" s="79">
        <f t="shared" si="23"/>
        <v>642.5</v>
      </c>
    </row>
    <row r="423" spans="1:12" ht="12.75" x14ac:dyDescent="0.25">
      <c r="A423" s="76">
        <v>415</v>
      </c>
      <c r="B423" s="76" t="s">
        <v>3478</v>
      </c>
      <c r="C423" s="76" t="s">
        <v>10498</v>
      </c>
      <c r="D423" s="77" t="str">
        <f>_xlfn.IFS(C423="","",B423="SINAPI-SP",VLOOKUP(C423,'BASE SINAPI'!$A$1:$D$7191,2,FALSE),B423="CDHU/CPOS",VLOOKUP(C423,'CDHU-CPOS'!$A$1:$F$4107,2,FALSE),B423="FDE",VLOOKUP(C423,#REF!,2,FALSE))</f>
        <v>Remoção de isolador galvanizado uso geral</v>
      </c>
      <c r="E423" s="76" t="str">
        <f>_xlfn.IFS(C423="","",B423="SINAPI-SP",VLOOKUP(C423,'BASE SINAPI'!$A$1:$D$7191,3,FALSE),B423="CDHU/CPOS",VLOOKUP(C423,'CDHU-CPOS'!$A$1:$F$4107,3,FALSE))</f>
        <v>UN</v>
      </c>
      <c r="F423" s="78">
        <v>1</v>
      </c>
      <c r="G423" s="78">
        <v>25</v>
      </c>
      <c r="H423" s="79" cm="1">
        <f t="array" ref="H423">_xlfn.IFS(C423="",0,B423="SINAPI-SP",VLOOKUP(C423,'BASE SINAPI'!A415:D9414,4,FALSE),B423="CDHU/CPOS",VLOOKUP(C423,'CDHU-CPOS'!$A$1:$F$4107,6,FALSE))</f>
        <v>13.17</v>
      </c>
      <c r="I423" s="79">
        <f t="shared" si="22"/>
        <v>16.059999999999999</v>
      </c>
      <c r="J423" s="79">
        <f t="shared" si="23"/>
        <v>401.5</v>
      </c>
      <c r="L423" s="2" t="s">
        <v>3479</v>
      </c>
    </row>
    <row r="424" spans="1:12" ht="12.75" x14ac:dyDescent="0.25">
      <c r="A424" s="76">
        <v>416</v>
      </c>
      <c r="B424" s="76" t="s">
        <v>3478</v>
      </c>
      <c r="C424" s="76" t="s">
        <v>10525</v>
      </c>
      <c r="D424" s="77" t="str">
        <f>_xlfn.IFS(C424="","",B424="SINAPI-SP",VLOOKUP(C424,'BASE SINAPI'!$A$1:$D$7191,2,FALSE),B424="CDHU/CPOS",VLOOKUP(C424,'CDHU-CPOS'!$A$1:$F$4107,2,FALSE),B424="FDE",VLOOKUP(C424,#REF!,2,FALSE))</f>
        <v>Remoção de tubulação elétrica aparente com diâmetro externo até 50 mm</v>
      </c>
      <c r="E424" s="76" t="str">
        <f>_xlfn.IFS(C424="","",B424="SINAPI-SP",VLOOKUP(C424,'BASE SINAPI'!$A$1:$D$7191,3,FALSE),B424="CDHU/CPOS",VLOOKUP(C424,'CDHU-CPOS'!$A$1:$F$4107,3,FALSE))</f>
        <v>M</v>
      </c>
      <c r="F424" s="78">
        <v>1</v>
      </c>
      <c r="G424" s="78">
        <v>25</v>
      </c>
      <c r="H424" s="79" cm="1">
        <f t="array" ref="H424">_xlfn.IFS(C424="",0,B424="SINAPI-SP",VLOOKUP(C424,'BASE SINAPI'!A416:D9415,4,FALSE),B424="CDHU/CPOS",VLOOKUP(C424,'CDHU-CPOS'!$A$1:$F$4107,6,FALSE))</f>
        <v>13.17</v>
      </c>
      <c r="I424" s="79">
        <f t="shared" si="22"/>
        <v>16.059999999999999</v>
      </c>
      <c r="J424" s="79">
        <f t="shared" si="23"/>
        <v>401.5</v>
      </c>
      <c r="L424" s="2" t="s">
        <v>3478</v>
      </c>
    </row>
    <row r="425" spans="1:12" ht="12.75" x14ac:dyDescent="0.25">
      <c r="A425" s="76">
        <v>417</v>
      </c>
      <c r="B425" s="76" t="s">
        <v>3478</v>
      </c>
      <c r="C425" s="76" t="s">
        <v>8581</v>
      </c>
      <c r="D425" s="77" t="str">
        <f>_xlfn.IFS(C425="","",B425="SINAPI-SP",VLOOKUP(C425,'BASE SINAPI'!$A$1:$D$7191,2,FALSE),B425="CDHU/CPOS",VLOOKUP(C425,'CDHU-CPOS'!$A$1:$F$4107,2,FALSE),B425="FDE",VLOOKUP(C425,#REF!,2,FALSE))</f>
        <v>Captor tipo Franklin, h= 300 mm, 4 pontos, 1 descida, acabamento cromado</v>
      </c>
      <c r="E425" s="76" t="str">
        <f>_xlfn.IFS(C425="","",B425="SINAPI-SP",VLOOKUP(C425,'BASE SINAPI'!$A$1:$D$7191,3,FALSE),B425="CDHU/CPOS",VLOOKUP(C425,'CDHU-CPOS'!$A$1:$F$4107,3,FALSE))</f>
        <v>UN</v>
      </c>
      <c r="F425" s="78">
        <v>1</v>
      </c>
      <c r="G425" s="78">
        <v>3</v>
      </c>
      <c r="H425" s="79" cm="1">
        <f t="array" ref="H425">_xlfn.IFS(C425="",0,B425="SINAPI-SP",VLOOKUP(C425,'BASE SINAPI'!A417:D9416,4,FALSE),B425="CDHU/CPOS",VLOOKUP(C425,'CDHU-CPOS'!$A$1:$F$4107,6,FALSE))</f>
        <v>87.64</v>
      </c>
      <c r="I425" s="79">
        <f t="shared" si="22"/>
        <v>106.89</v>
      </c>
      <c r="J425" s="79">
        <f t="shared" si="23"/>
        <v>320.67</v>
      </c>
      <c r="L425" s="2" t="s">
        <v>3480</v>
      </c>
    </row>
    <row r="426" spans="1:12" ht="12.75" x14ac:dyDescent="0.25">
      <c r="A426" s="76">
        <v>418</v>
      </c>
      <c r="B426" s="76" t="s">
        <v>3478</v>
      </c>
      <c r="C426" s="76" t="s">
        <v>8582</v>
      </c>
      <c r="D426" s="77" t="str">
        <f>_xlfn.IFS(C426="","",B426="SINAPI-SP",VLOOKUP(C426,'BASE SINAPI'!$A$1:$D$7191,2,FALSE),B426="CDHU/CPOS",VLOOKUP(C426,'CDHU-CPOS'!$A$1:$F$4107,2,FALSE),B426="FDE",VLOOKUP(C426,#REF!,2,FALSE))</f>
        <v>Captor tipo Franklin, h= 300 mm, 4 pontos, 2 descidas, acabamento cromado</v>
      </c>
      <c r="E426" s="76" t="str">
        <f>_xlfn.IFS(C426="","",B426="SINAPI-SP",VLOOKUP(C426,'BASE SINAPI'!$A$1:$D$7191,3,FALSE),B426="CDHU/CPOS",VLOOKUP(C426,'CDHU-CPOS'!$A$1:$F$4107,3,FALSE))</f>
        <v>UN</v>
      </c>
      <c r="F426" s="78">
        <v>1</v>
      </c>
      <c r="G426" s="78">
        <v>3</v>
      </c>
      <c r="H426" s="79" cm="1">
        <f t="array" ref="H426">_xlfn.IFS(C426="",0,B426="SINAPI-SP",VLOOKUP(C426,'BASE SINAPI'!A418:D9417,4,FALSE),B426="CDHU/CPOS",VLOOKUP(C426,'CDHU-CPOS'!$A$1:$F$4107,6,FALSE))</f>
        <v>134.21</v>
      </c>
      <c r="I426" s="79">
        <f t="shared" si="22"/>
        <v>163.69999999999999</v>
      </c>
      <c r="J426" s="79">
        <f t="shared" si="23"/>
        <v>491.1</v>
      </c>
    </row>
    <row r="427" spans="1:12" ht="12.75" x14ac:dyDescent="0.25">
      <c r="A427" s="76">
        <v>419</v>
      </c>
      <c r="B427" s="76" t="s">
        <v>3478</v>
      </c>
      <c r="C427" s="76" t="s">
        <v>8585</v>
      </c>
      <c r="D427" s="77" t="str">
        <f>_xlfn.IFS(C427="","",B427="SINAPI-SP",VLOOKUP(C427,'BASE SINAPI'!$A$1:$D$7191,2,FALSE),B427="CDHU/CPOS",VLOOKUP(C427,'CDHU-CPOS'!$A$1:$F$4107,2,FALSE),B427="FDE",VLOOKUP(C427,#REF!,2,FALSE))</f>
        <v>Captor tipo terminal aéreo, h= 300 mm em alumínio</v>
      </c>
      <c r="E427" s="76" t="str">
        <f>_xlfn.IFS(C427="","",B427="SINAPI-SP",VLOOKUP(C427,'BASE SINAPI'!$A$1:$D$7191,3,FALSE),B427="CDHU/CPOS",VLOOKUP(C427,'CDHU-CPOS'!$A$1:$F$4107,3,FALSE))</f>
        <v>UN</v>
      </c>
      <c r="F427" s="78">
        <v>1</v>
      </c>
      <c r="G427" s="78">
        <v>50</v>
      </c>
      <c r="H427" s="79" cm="1">
        <f t="array" ref="H427">_xlfn.IFS(C427="",0,B427="SINAPI-SP",VLOOKUP(C427,'BASE SINAPI'!A419:D9418,4,FALSE),B427="CDHU/CPOS",VLOOKUP(C427,'CDHU-CPOS'!$A$1:$F$4107,6,FALSE))</f>
        <v>17.399999999999999</v>
      </c>
      <c r="I427" s="79">
        <f t="shared" si="22"/>
        <v>21.22</v>
      </c>
      <c r="J427" s="79">
        <f t="shared" si="23"/>
        <v>1061</v>
      </c>
    </row>
    <row r="428" spans="1:12" ht="12.75" x14ac:dyDescent="0.25">
      <c r="A428" s="76">
        <v>420</v>
      </c>
      <c r="B428" s="76" t="s">
        <v>3478</v>
      </c>
      <c r="C428" s="76" t="s">
        <v>8586</v>
      </c>
      <c r="D428" s="77" t="str">
        <f>_xlfn.IFS(C428="","",B428="SINAPI-SP",VLOOKUP(C428,'BASE SINAPI'!$A$1:$D$7191,2,FALSE),B428="CDHU/CPOS",VLOOKUP(C428,'CDHU-CPOS'!$A$1:$F$4107,2,FALSE),B428="FDE",VLOOKUP(C428,#REF!,2,FALSE))</f>
        <v>Captor tipo terminal aéreo, h= 300 mm, diâmetro de 1/4´ em cobre</v>
      </c>
      <c r="E428" s="76" t="str">
        <f>_xlfn.IFS(C428="","",B428="SINAPI-SP",VLOOKUP(C428,'BASE SINAPI'!$A$1:$D$7191,3,FALSE),B428="CDHU/CPOS",VLOOKUP(C428,'CDHU-CPOS'!$A$1:$F$4107,3,FALSE))</f>
        <v>UN</v>
      </c>
      <c r="F428" s="78">
        <v>1</v>
      </c>
      <c r="G428" s="78">
        <v>30</v>
      </c>
      <c r="H428" s="79" cm="1">
        <f t="array" ref="H428">_xlfn.IFS(C428="",0,B428="SINAPI-SP",VLOOKUP(C428,'BASE SINAPI'!A420:D9419,4,FALSE),B428="CDHU/CPOS",VLOOKUP(C428,'CDHU-CPOS'!$A$1:$F$4107,6,FALSE))</f>
        <v>41.5</v>
      </c>
      <c r="I428" s="79">
        <f t="shared" si="22"/>
        <v>50.62</v>
      </c>
      <c r="J428" s="79">
        <f t="shared" si="23"/>
        <v>1518.6</v>
      </c>
    </row>
    <row r="429" spans="1:12" ht="12.75" x14ac:dyDescent="0.25">
      <c r="A429" s="76">
        <v>421</v>
      </c>
      <c r="B429" s="76" t="s">
        <v>3478</v>
      </c>
      <c r="C429" s="76" t="s">
        <v>8588</v>
      </c>
      <c r="D429" s="77" t="str">
        <f>_xlfn.IFS(C429="","",B429="SINAPI-SP",VLOOKUP(C429,'BASE SINAPI'!$A$1:$D$7191,2,FALSE),B429="CDHU/CPOS",VLOOKUP(C429,'CDHU-CPOS'!$A$1:$F$4107,2,FALSE),B429="FDE",VLOOKUP(C429,#REF!,2,FALSE))</f>
        <v>Captor tipo terminal aéreo, h= 600 mm, diâmetro de 3/8´ galvanizado a fogo</v>
      </c>
      <c r="E429" s="76" t="str">
        <f>_xlfn.IFS(C429="","",B429="SINAPI-SP",VLOOKUP(C429,'BASE SINAPI'!$A$1:$D$7191,3,FALSE),B429="CDHU/CPOS",VLOOKUP(C429,'CDHU-CPOS'!$A$1:$F$4107,3,FALSE))</f>
        <v>UN</v>
      </c>
      <c r="F429" s="78">
        <v>1</v>
      </c>
      <c r="G429" s="78">
        <v>15</v>
      </c>
      <c r="H429" s="79" cm="1">
        <f t="array" ref="H429">_xlfn.IFS(C429="",0,B429="SINAPI-SP",VLOOKUP(C429,'BASE SINAPI'!A421:D9420,4,FALSE),B429="CDHU/CPOS",VLOOKUP(C429,'CDHU-CPOS'!$A$1:$F$4107,6,FALSE))</f>
        <v>25.82</v>
      </c>
      <c r="I429" s="79">
        <f t="shared" si="22"/>
        <v>31.49</v>
      </c>
      <c r="J429" s="79">
        <f t="shared" si="23"/>
        <v>472.35</v>
      </c>
    </row>
    <row r="430" spans="1:12" ht="12.75" x14ac:dyDescent="0.25">
      <c r="A430" s="76">
        <v>422</v>
      </c>
      <c r="B430" s="76" t="s">
        <v>3478</v>
      </c>
      <c r="C430" s="76" t="s">
        <v>8589</v>
      </c>
      <c r="D430" s="77" t="str">
        <f>_xlfn.IFS(C430="","",B430="SINAPI-SP",VLOOKUP(C430,'BASE SINAPI'!$A$1:$D$7191,2,FALSE),B430="CDHU/CPOS",VLOOKUP(C430,'CDHU-CPOS'!$A$1:$F$4107,2,FALSE),B430="FDE",VLOOKUP(C430,#REF!,2,FALSE))</f>
        <v>Isolador galvanizado uso geral, simples com rosca mecânica</v>
      </c>
      <c r="E430" s="76" t="str">
        <f>_xlfn.IFS(C430="","",B430="SINAPI-SP",VLOOKUP(C430,'BASE SINAPI'!$A$1:$D$7191,3,FALSE),B430="CDHU/CPOS",VLOOKUP(C430,'CDHU-CPOS'!$A$1:$F$4107,3,FALSE))</f>
        <v>UN</v>
      </c>
      <c r="F430" s="78">
        <v>1</v>
      </c>
      <c r="G430" s="78">
        <v>30</v>
      </c>
      <c r="H430" s="79" cm="1">
        <f t="array" ref="H430">_xlfn.IFS(C430="",0,B430="SINAPI-SP",VLOOKUP(C430,'BASE SINAPI'!A422:D9421,4,FALSE),B430="CDHU/CPOS",VLOOKUP(C430,'CDHU-CPOS'!$A$1:$F$4107,6,FALSE))</f>
        <v>18.75</v>
      </c>
      <c r="I430" s="79">
        <f t="shared" si="22"/>
        <v>22.87</v>
      </c>
      <c r="J430" s="79">
        <f t="shared" si="23"/>
        <v>686.1</v>
      </c>
    </row>
    <row r="431" spans="1:12" ht="12.75" x14ac:dyDescent="0.25">
      <c r="A431" s="76">
        <v>423</v>
      </c>
      <c r="B431" s="76" t="s">
        <v>3478</v>
      </c>
      <c r="C431" s="76" t="s">
        <v>8593</v>
      </c>
      <c r="D431" s="77" t="str">
        <f>_xlfn.IFS(C431="","",B431="SINAPI-SP",VLOOKUP(C431,'BASE SINAPI'!$A$1:$D$7191,2,FALSE),B431="CDHU/CPOS",VLOOKUP(C431,'CDHU-CPOS'!$A$1:$F$4107,2,FALSE),B431="FDE",VLOOKUP(C431,#REF!,2,FALSE))</f>
        <v>Isolador galvanizado uso geral, simples com calha para telha ondulada</v>
      </c>
      <c r="E431" s="76" t="str">
        <f>_xlfn.IFS(C431="","",B431="SINAPI-SP",VLOOKUP(C431,'BASE SINAPI'!$A$1:$D$7191,3,FALSE),B431="CDHU/CPOS",VLOOKUP(C431,'CDHU-CPOS'!$A$1:$F$4107,3,FALSE))</f>
        <v>UN</v>
      </c>
      <c r="F431" s="78">
        <v>1</v>
      </c>
      <c r="G431" s="78">
        <v>30</v>
      </c>
      <c r="H431" s="79" cm="1">
        <f t="array" ref="H431">_xlfn.IFS(C431="",0,B431="SINAPI-SP",VLOOKUP(C431,'BASE SINAPI'!A423:D9422,4,FALSE),B431="CDHU/CPOS",VLOOKUP(C431,'CDHU-CPOS'!$A$1:$F$4107,6,FALSE))</f>
        <v>27.07</v>
      </c>
      <c r="I431" s="79">
        <f t="shared" si="22"/>
        <v>33.020000000000003</v>
      </c>
      <c r="J431" s="79">
        <f t="shared" si="23"/>
        <v>990.6</v>
      </c>
    </row>
    <row r="432" spans="1:12" ht="12.75" x14ac:dyDescent="0.25">
      <c r="A432" s="76">
        <v>424</v>
      </c>
      <c r="B432" s="76" t="s">
        <v>3478</v>
      </c>
      <c r="C432" s="76" t="s">
        <v>8595</v>
      </c>
      <c r="D432" s="77" t="str">
        <f>_xlfn.IFS(C432="","",B432="SINAPI-SP",VLOOKUP(C432,'BASE SINAPI'!$A$1:$D$7191,2,FALSE),B432="CDHU/CPOS",VLOOKUP(C432,'CDHU-CPOS'!$A$1:$F$4107,2,FALSE),B432="FDE",VLOOKUP(C432,#REF!,2,FALSE))</f>
        <v>Isolador galvanizado para mastro de diâmetro 2´, simples com 1 descida</v>
      </c>
      <c r="E432" s="76" t="str">
        <f>_xlfn.IFS(C432="","",B432="SINAPI-SP",VLOOKUP(C432,'BASE SINAPI'!$A$1:$D$7191,3,FALSE),B432="CDHU/CPOS",VLOOKUP(C432,'CDHU-CPOS'!$A$1:$F$4107,3,FALSE))</f>
        <v>UN</v>
      </c>
      <c r="F432" s="78">
        <v>1</v>
      </c>
      <c r="G432" s="78">
        <v>5</v>
      </c>
      <c r="H432" s="79" cm="1">
        <f t="array" ref="H432">_xlfn.IFS(C432="",0,B432="SINAPI-SP",VLOOKUP(C432,'BASE SINAPI'!A424:D9423,4,FALSE),B432="CDHU/CPOS",VLOOKUP(C432,'CDHU-CPOS'!$A$1:$F$4107,6,FALSE))</f>
        <v>23.43</v>
      </c>
      <c r="I432" s="79">
        <f t="shared" si="22"/>
        <v>28.58</v>
      </c>
      <c r="J432" s="79">
        <f t="shared" si="23"/>
        <v>142.9</v>
      </c>
    </row>
    <row r="433" spans="1:10" ht="12.75" x14ac:dyDescent="0.25">
      <c r="A433" s="76">
        <v>425</v>
      </c>
      <c r="B433" s="76" t="s">
        <v>3478</v>
      </c>
      <c r="C433" s="76" t="s">
        <v>8596</v>
      </c>
      <c r="D433" s="77" t="str">
        <f>_xlfn.IFS(C433="","",B433="SINAPI-SP",VLOOKUP(C433,'BASE SINAPI'!$A$1:$D$7191,2,FALSE),B433="CDHU/CPOS",VLOOKUP(C433,'CDHU-CPOS'!$A$1:$F$4107,2,FALSE),B433="FDE",VLOOKUP(C433,#REF!,2,FALSE))</f>
        <v>Isolador galvanizado para mastro de diâmetro 2´, simples com 2 descidas</v>
      </c>
      <c r="E433" s="76" t="str">
        <f>_xlfn.IFS(C433="","",B433="SINAPI-SP",VLOOKUP(C433,'BASE SINAPI'!$A$1:$D$7191,3,FALSE),B433="CDHU/CPOS",VLOOKUP(C433,'CDHU-CPOS'!$A$1:$F$4107,3,FALSE))</f>
        <v>UN</v>
      </c>
      <c r="F433" s="78">
        <v>1</v>
      </c>
      <c r="G433" s="78">
        <v>5</v>
      </c>
      <c r="H433" s="79" cm="1">
        <f t="array" ref="H433">_xlfn.IFS(C433="",0,B433="SINAPI-SP",VLOOKUP(C433,'BASE SINAPI'!A425:D9424,4,FALSE),B433="CDHU/CPOS",VLOOKUP(C433,'CDHU-CPOS'!$A$1:$F$4107,6,FALSE))</f>
        <v>28.28</v>
      </c>
      <c r="I433" s="79">
        <f t="shared" si="22"/>
        <v>34.49</v>
      </c>
      <c r="J433" s="79">
        <f t="shared" si="23"/>
        <v>172.45</v>
      </c>
    </row>
    <row r="434" spans="1:10" ht="12.75" x14ac:dyDescent="0.25">
      <c r="A434" s="76">
        <v>426</v>
      </c>
      <c r="B434" s="76" t="s">
        <v>3478</v>
      </c>
      <c r="C434" s="76" t="s">
        <v>8599</v>
      </c>
      <c r="D434" s="77" t="str">
        <f>_xlfn.IFS(C434="","",B434="SINAPI-SP",VLOOKUP(C434,'BASE SINAPI'!$A$1:$D$7191,2,FALSE),B434="CDHU/CPOS",VLOOKUP(C434,'CDHU-CPOS'!$A$1:$F$4107,2,FALSE),B434="FDE",VLOOKUP(C434,#REF!,2,FALSE))</f>
        <v>Braçadeira de contraventagem para mastro de diâmetro 2´</v>
      </c>
      <c r="E434" s="76" t="str">
        <f>_xlfn.IFS(C434="","",B434="SINAPI-SP",VLOOKUP(C434,'BASE SINAPI'!$A$1:$D$7191,3,FALSE),B434="CDHU/CPOS",VLOOKUP(C434,'CDHU-CPOS'!$A$1:$F$4107,3,FALSE))</f>
        <v>UN</v>
      </c>
      <c r="F434" s="78">
        <v>1</v>
      </c>
      <c r="G434" s="78">
        <v>5</v>
      </c>
      <c r="H434" s="79" cm="1">
        <f t="array" ref="H434">_xlfn.IFS(C434="",0,B434="SINAPI-SP",VLOOKUP(C434,'BASE SINAPI'!A426:D9425,4,FALSE),B434="CDHU/CPOS",VLOOKUP(C434,'CDHU-CPOS'!$A$1:$F$4107,6,FALSE))</f>
        <v>24.48</v>
      </c>
      <c r="I434" s="79">
        <f t="shared" si="22"/>
        <v>29.86</v>
      </c>
      <c r="J434" s="79">
        <f t="shared" si="23"/>
        <v>149.30000000000001</v>
      </c>
    </row>
    <row r="435" spans="1:10" ht="12.75" x14ac:dyDescent="0.25">
      <c r="A435" s="76">
        <v>427</v>
      </c>
      <c r="B435" s="76" t="s">
        <v>3478</v>
      </c>
      <c r="C435" s="76" t="s">
        <v>8600</v>
      </c>
      <c r="D435" s="77" t="str">
        <f>_xlfn.IFS(C435="","",B435="SINAPI-SP",VLOOKUP(C435,'BASE SINAPI'!$A$1:$D$7191,2,FALSE),B435="CDHU/CPOS",VLOOKUP(C435,'CDHU-CPOS'!$A$1:$F$4107,2,FALSE),B435="FDE",VLOOKUP(C435,#REF!,2,FALSE))</f>
        <v>Apoio para mastro de diâmetro 2´</v>
      </c>
      <c r="E435" s="76" t="str">
        <f>_xlfn.IFS(C435="","",B435="SINAPI-SP",VLOOKUP(C435,'BASE SINAPI'!$A$1:$D$7191,3,FALSE),B435="CDHU/CPOS",VLOOKUP(C435,'CDHU-CPOS'!$A$1:$F$4107,3,FALSE))</f>
        <v>UN</v>
      </c>
      <c r="F435" s="78">
        <v>1</v>
      </c>
      <c r="G435" s="78">
        <v>5</v>
      </c>
      <c r="H435" s="79" cm="1">
        <f t="array" ref="H435">_xlfn.IFS(C435="",0,B435="SINAPI-SP",VLOOKUP(C435,'BASE SINAPI'!A427:D9426,4,FALSE),B435="CDHU/CPOS",VLOOKUP(C435,'CDHU-CPOS'!$A$1:$F$4107,6,FALSE))</f>
        <v>23.32</v>
      </c>
      <c r="I435" s="79">
        <f t="shared" si="22"/>
        <v>28.44</v>
      </c>
      <c r="J435" s="79">
        <f t="shared" si="23"/>
        <v>142.19999999999999</v>
      </c>
    </row>
    <row r="436" spans="1:10" ht="12.75" x14ac:dyDescent="0.25">
      <c r="A436" s="76">
        <v>428</v>
      </c>
      <c r="B436" s="76" t="s">
        <v>3478</v>
      </c>
      <c r="C436" s="76" t="s">
        <v>8601</v>
      </c>
      <c r="D436" s="77" t="str">
        <f>_xlfn.IFS(C436="","",B436="SINAPI-SP",VLOOKUP(C436,'BASE SINAPI'!$A$1:$D$7191,2,FALSE),B436="CDHU/CPOS",VLOOKUP(C436,'CDHU-CPOS'!$A$1:$F$4107,2,FALSE),B436="FDE",VLOOKUP(C436,#REF!,2,FALSE))</f>
        <v>Base para mastro de diâmetro 2´</v>
      </c>
      <c r="E436" s="76" t="str">
        <f>_xlfn.IFS(C436="","",B436="SINAPI-SP",VLOOKUP(C436,'BASE SINAPI'!$A$1:$D$7191,3,FALSE),B436="CDHU/CPOS",VLOOKUP(C436,'CDHU-CPOS'!$A$1:$F$4107,3,FALSE))</f>
        <v>UN</v>
      </c>
      <c r="F436" s="78">
        <v>1</v>
      </c>
      <c r="G436" s="78">
        <v>5</v>
      </c>
      <c r="H436" s="79" cm="1">
        <f t="array" ref="H436">_xlfn.IFS(C436="",0,B436="SINAPI-SP",VLOOKUP(C436,'BASE SINAPI'!A428:D9427,4,FALSE),B436="CDHU/CPOS",VLOOKUP(C436,'CDHU-CPOS'!$A$1:$F$4107,6,FALSE))</f>
        <v>67.28</v>
      </c>
      <c r="I436" s="79">
        <f t="shared" si="22"/>
        <v>82.06</v>
      </c>
      <c r="J436" s="79">
        <f t="shared" si="23"/>
        <v>410.3</v>
      </c>
    </row>
    <row r="437" spans="1:10" ht="12.75" x14ac:dyDescent="0.25">
      <c r="A437" s="76">
        <v>429</v>
      </c>
      <c r="B437" s="76" t="s">
        <v>3478</v>
      </c>
      <c r="C437" s="76" t="s">
        <v>8602</v>
      </c>
      <c r="D437" s="77" t="str">
        <f>_xlfn.IFS(C437="","",B437="SINAPI-SP",VLOOKUP(C437,'BASE SINAPI'!$A$1:$D$7191,2,FALSE),B437="CDHU/CPOS",VLOOKUP(C437,'CDHU-CPOS'!$A$1:$F$4107,2,FALSE),B437="FDE",VLOOKUP(C437,#REF!,2,FALSE))</f>
        <v>Contraventagem com cabo para mastro de diâmetro 2´</v>
      </c>
      <c r="E437" s="76" t="str">
        <f>_xlfn.IFS(C437="","",B437="SINAPI-SP",VLOOKUP(C437,'BASE SINAPI'!$A$1:$D$7191,3,FALSE),B437="CDHU/CPOS",VLOOKUP(C437,'CDHU-CPOS'!$A$1:$F$4107,3,FALSE))</f>
        <v>UN</v>
      </c>
      <c r="F437" s="78">
        <v>1</v>
      </c>
      <c r="G437" s="78">
        <v>5</v>
      </c>
      <c r="H437" s="79" cm="1">
        <f t="array" ref="H437">_xlfn.IFS(C437="",0,B437="SINAPI-SP",VLOOKUP(C437,'BASE SINAPI'!A429:D9428,4,FALSE),B437="CDHU/CPOS",VLOOKUP(C437,'CDHU-CPOS'!$A$1:$F$4107,6,FALSE))</f>
        <v>142.91</v>
      </c>
      <c r="I437" s="79">
        <f t="shared" si="22"/>
        <v>174.31</v>
      </c>
      <c r="J437" s="79">
        <f t="shared" si="23"/>
        <v>871.55</v>
      </c>
    </row>
    <row r="438" spans="1:10" ht="12.75" x14ac:dyDescent="0.25">
      <c r="A438" s="76">
        <v>430</v>
      </c>
      <c r="B438" s="76" t="s">
        <v>3478</v>
      </c>
      <c r="C438" s="76" t="s">
        <v>8603</v>
      </c>
      <c r="D438" s="77" t="str">
        <f>_xlfn.IFS(C438="","",B438="SINAPI-SP",VLOOKUP(C438,'BASE SINAPI'!$A$1:$D$7191,2,FALSE),B438="CDHU/CPOS",VLOOKUP(C438,'CDHU-CPOS'!$A$1:$F$4107,2,FALSE),B438="FDE",VLOOKUP(C438,#REF!,2,FALSE))</f>
        <v>Mastro simples galvanizado de diâmetro 2´</v>
      </c>
      <c r="E438" s="76" t="str">
        <f>_xlfn.IFS(C438="","",B438="SINAPI-SP",VLOOKUP(C438,'BASE SINAPI'!$A$1:$D$7191,3,FALSE),B438="CDHU/CPOS",VLOOKUP(C438,'CDHU-CPOS'!$A$1:$F$4107,3,FALSE))</f>
        <v>M</v>
      </c>
      <c r="F438" s="78">
        <v>1</v>
      </c>
      <c r="G438" s="78">
        <v>5</v>
      </c>
      <c r="H438" s="79" cm="1">
        <f t="array" ref="H438">_xlfn.IFS(C438="",0,B438="SINAPI-SP",VLOOKUP(C438,'BASE SINAPI'!A430:D9429,4,FALSE),B438="CDHU/CPOS",VLOOKUP(C438,'CDHU-CPOS'!$A$1:$F$4107,6,FALSE))</f>
        <v>91.61</v>
      </c>
      <c r="I438" s="79">
        <f t="shared" si="22"/>
        <v>111.74</v>
      </c>
      <c r="J438" s="79">
        <f t="shared" si="23"/>
        <v>558.70000000000005</v>
      </c>
    </row>
    <row r="439" spans="1:10" ht="12.75" x14ac:dyDescent="0.25">
      <c r="A439" s="76">
        <v>431</v>
      </c>
      <c r="B439" s="76" t="s">
        <v>3478</v>
      </c>
      <c r="C439" s="76" t="s">
        <v>8604</v>
      </c>
      <c r="D439" s="77" t="str">
        <f>_xlfn.IFS(C439="","",B439="SINAPI-SP",VLOOKUP(C439,'BASE SINAPI'!$A$1:$D$7191,2,FALSE),B439="CDHU/CPOS",VLOOKUP(C439,'CDHU-CPOS'!$A$1:$F$4107,2,FALSE),B439="FDE",VLOOKUP(C439,#REF!,2,FALSE))</f>
        <v>Suporte porta bandeira simples para mastro de diâmetro 2´</v>
      </c>
      <c r="E439" s="76" t="str">
        <f>_xlfn.IFS(C439="","",B439="SINAPI-SP",VLOOKUP(C439,'BASE SINAPI'!$A$1:$D$7191,3,FALSE),B439="CDHU/CPOS",VLOOKUP(C439,'CDHU-CPOS'!$A$1:$F$4107,3,FALSE))</f>
        <v>UN</v>
      </c>
      <c r="F439" s="78">
        <v>1</v>
      </c>
      <c r="G439" s="78">
        <v>5</v>
      </c>
      <c r="H439" s="79" cm="1">
        <f t="array" ref="H439">_xlfn.IFS(C439="",0,B439="SINAPI-SP",VLOOKUP(C439,'BASE SINAPI'!A431:D9430,4,FALSE),B439="CDHU/CPOS",VLOOKUP(C439,'CDHU-CPOS'!$A$1:$F$4107,6,FALSE))</f>
        <v>24.03</v>
      </c>
      <c r="I439" s="79">
        <f t="shared" si="22"/>
        <v>29.31</v>
      </c>
      <c r="J439" s="79">
        <f t="shared" si="23"/>
        <v>146.55000000000001</v>
      </c>
    </row>
    <row r="440" spans="1:10" ht="12.75" x14ac:dyDescent="0.25">
      <c r="A440" s="76">
        <v>432</v>
      </c>
      <c r="B440" s="76" t="s">
        <v>3478</v>
      </c>
      <c r="C440" s="76" t="s">
        <v>8609</v>
      </c>
      <c r="D440" s="77" t="str">
        <f>_xlfn.IFS(C440="","",B440="SINAPI-SP",VLOOKUP(C440,'BASE SINAPI'!$A$1:$D$7191,2,FALSE),B440="CDHU/CPOS",VLOOKUP(C440,'CDHU-CPOS'!$A$1:$F$4107,2,FALSE),B440="FDE",VLOOKUP(C440,#REF!,2,FALSE))</f>
        <v>Sinalizador de obstáculo simples, com célula fotoelétrica</v>
      </c>
      <c r="E440" s="76" t="str">
        <f>_xlfn.IFS(C440="","",B440="SINAPI-SP",VLOOKUP(C440,'BASE SINAPI'!$A$1:$D$7191,3,FALSE),B440="CDHU/CPOS",VLOOKUP(C440,'CDHU-CPOS'!$A$1:$F$4107,3,FALSE))</f>
        <v>UN</v>
      </c>
      <c r="F440" s="78">
        <v>1</v>
      </c>
      <c r="G440" s="78">
        <v>5</v>
      </c>
      <c r="H440" s="79" cm="1">
        <f t="array" ref="H440">_xlfn.IFS(C440="",0,B440="SINAPI-SP",VLOOKUP(C440,'BASE SINAPI'!A432:D9431,4,FALSE),B440="CDHU/CPOS",VLOOKUP(C440,'CDHU-CPOS'!$A$1:$F$4107,6,FALSE))</f>
        <v>55.24</v>
      </c>
      <c r="I440" s="79">
        <f t="shared" si="22"/>
        <v>67.38</v>
      </c>
      <c r="J440" s="79">
        <f t="shared" si="23"/>
        <v>336.9</v>
      </c>
    </row>
    <row r="441" spans="1:10" ht="12.75" x14ac:dyDescent="0.25">
      <c r="A441" s="76">
        <v>433</v>
      </c>
      <c r="B441" s="76" t="s">
        <v>3478</v>
      </c>
      <c r="C441" s="76" t="s">
        <v>8610</v>
      </c>
      <c r="D441" s="77" t="str">
        <f>_xlfn.IFS(C441="","",B441="SINAPI-SP",VLOOKUP(C441,'BASE SINAPI'!$A$1:$D$7191,2,FALSE),B441="CDHU/CPOS",VLOOKUP(C441,'CDHU-CPOS'!$A$1:$F$4107,2,FALSE),B441="FDE",VLOOKUP(C441,#REF!,2,FALSE))</f>
        <v>Sinalizador de obstáculo duplo, com célula fotoelétrica</v>
      </c>
      <c r="E441" s="76" t="str">
        <f>_xlfn.IFS(C441="","",B441="SINAPI-SP",VLOOKUP(C441,'BASE SINAPI'!$A$1:$D$7191,3,FALSE),B441="CDHU/CPOS",VLOOKUP(C441,'CDHU-CPOS'!$A$1:$F$4107,3,FALSE))</f>
        <v>UN</v>
      </c>
      <c r="F441" s="78">
        <v>1</v>
      </c>
      <c r="G441" s="78">
        <v>5</v>
      </c>
      <c r="H441" s="79" cm="1">
        <f t="array" ref="H441">_xlfn.IFS(C441="",0,B441="SINAPI-SP",VLOOKUP(C441,'BASE SINAPI'!A433:D9432,4,FALSE),B441="CDHU/CPOS",VLOOKUP(C441,'CDHU-CPOS'!$A$1:$F$4107,6,FALSE))</f>
        <v>145.79</v>
      </c>
      <c r="I441" s="79">
        <f t="shared" si="22"/>
        <v>177.82</v>
      </c>
      <c r="J441" s="79">
        <f t="shared" si="23"/>
        <v>889.1</v>
      </c>
    </row>
    <row r="442" spans="1:10" ht="12.75" x14ac:dyDescent="0.25">
      <c r="A442" s="76">
        <v>434</v>
      </c>
      <c r="B442" s="76" t="s">
        <v>3478</v>
      </c>
      <c r="C442" s="76" t="s">
        <v>8607</v>
      </c>
      <c r="D442" s="77" t="str">
        <f>_xlfn.IFS(C442="","",B442="SINAPI-SP",VLOOKUP(C442,'BASE SINAPI'!$A$1:$D$7191,2,FALSE),B442="CDHU/CPOS",VLOOKUP(C442,'CDHU-CPOS'!$A$1:$F$4107,2,FALSE),B442="FDE",VLOOKUP(C442,#REF!,2,FALSE))</f>
        <v>Braçadeira para fixação do aparelho sinalizador para mastro de diâmetro 2´</v>
      </c>
      <c r="E442" s="76" t="str">
        <f>_xlfn.IFS(C442="","",B442="SINAPI-SP",VLOOKUP(C442,'BASE SINAPI'!$A$1:$D$7191,3,FALSE),B442="CDHU/CPOS",VLOOKUP(C442,'CDHU-CPOS'!$A$1:$F$4107,3,FALSE))</f>
        <v>UN</v>
      </c>
      <c r="F442" s="78">
        <v>1</v>
      </c>
      <c r="G442" s="78">
        <v>5</v>
      </c>
      <c r="H442" s="79" cm="1">
        <f t="array" ref="H442">_xlfn.IFS(C442="",0,B442="SINAPI-SP",VLOOKUP(C442,'BASE SINAPI'!A434:D9433,4,FALSE),B442="CDHU/CPOS",VLOOKUP(C442,'CDHU-CPOS'!$A$1:$F$4107,6,FALSE))</f>
        <v>27.05</v>
      </c>
      <c r="I442" s="79">
        <f t="shared" si="22"/>
        <v>32.99</v>
      </c>
      <c r="J442" s="79">
        <f t="shared" si="23"/>
        <v>164.95</v>
      </c>
    </row>
    <row r="443" spans="1:10" ht="12.75" x14ac:dyDescent="0.25">
      <c r="A443" s="76">
        <v>435</v>
      </c>
      <c r="B443" s="76" t="s">
        <v>3478</v>
      </c>
      <c r="C443" s="76" t="s">
        <v>8612</v>
      </c>
      <c r="D443" s="77" t="str">
        <f>_xlfn.IFS(C443="","",B443="SINAPI-SP",VLOOKUP(C443,'BASE SINAPI'!$A$1:$D$7191,2,FALSE),B443="CDHU/CPOS",VLOOKUP(C443,'CDHU-CPOS'!$A$1:$F$4107,2,FALSE),B443="FDE",VLOOKUP(C443,#REF!,2,FALSE))</f>
        <v>Conector cabo/haste de 3/4´</v>
      </c>
      <c r="E443" s="76" t="str">
        <f>_xlfn.IFS(C443="","",B443="SINAPI-SP",VLOOKUP(C443,'BASE SINAPI'!$A$1:$D$7191,3,FALSE),B443="CDHU/CPOS",VLOOKUP(C443,'CDHU-CPOS'!$A$1:$F$4107,3,FALSE))</f>
        <v>UN</v>
      </c>
      <c r="F443" s="78">
        <v>1</v>
      </c>
      <c r="G443" s="78">
        <v>10</v>
      </c>
      <c r="H443" s="79" cm="1">
        <f t="array" ref="H443">_xlfn.IFS(C443="",0,B443="SINAPI-SP",VLOOKUP(C443,'BASE SINAPI'!A435:D9434,4,FALSE),B443="CDHU/CPOS",VLOOKUP(C443,'CDHU-CPOS'!$A$1:$F$4107,6,FALSE))</f>
        <v>22.66</v>
      </c>
      <c r="I443" s="79">
        <f t="shared" si="22"/>
        <v>27.64</v>
      </c>
      <c r="J443" s="79">
        <f t="shared" si="23"/>
        <v>276.39999999999998</v>
      </c>
    </row>
    <row r="444" spans="1:10" ht="12.75" x14ac:dyDescent="0.25">
      <c r="A444" s="76">
        <v>436</v>
      </c>
      <c r="B444" s="76" t="s">
        <v>3478</v>
      </c>
      <c r="C444" s="76" t="s">
        <v>8613</v>
      </c>
      <c r="D444" s="77" t="str">
        <f>_xlfn.IFS(C444="","",B444="SINAPI-SP",VLOOKUP(C444,'BASE SINAPI'!$A$1:$D$7191,2,FALSE),B444="CDHU/CPOS",VLOOKUP(C444,'CDHU-CPOS'!$A$1:$F$4107,2,FALSE),B444="FDE",VLOOKUP(C444,#REF!,2,FALSE))</f>
        <v>Conector de emenda em latão para cabo de até 50 mm² com 4 parafusos</v>
      </c>
      <c r="E444" s="76" t="str">
        <f>_xlfn.IFS(C444="","",B444="SINAPI-SP",VLOOKUP(C444,'BASE SINAPI'!$A$1:$D$7191,3,FALSE),B444="CDHU/CPOS",VLOOKUP(C444,'CDHU-CPOS'!$A$1:$F$4107,3,FALSE))</f>
        <v>UN</v>
      </c>
      <c r="F444" s="78">
        <v>1</v>
      </c>
      <c r="G444" s="78">
        <v>20</v>
      </c>
      <c r="H444" s="79" cm="1">
        <f t="array" ref="H444">_xlfn.IFS(C444="",0,B444="SINAPI-SP",VLOOKUP(C444,'BASE SINAPI'!A436:D9435,4,FALSE),B444="CDHU/CPOS",VLOOKUP(C444,'CDHU-CPOS'!$A$1:$F$4107,6,FALSE))</f>
        <v>27.41</v>
      </c>
      <c r="I444" s="79">
        <f t="shared" si="22"/>
        <v>33.43</v>
      </c>
      <c r="J444" s="79">
        <f t="shared" si="23"/>
        <v>668.6</v>
      </c>
    </row>
    <row r="445" spans="1:10" ht="12.75" x14ac:dyDescent="0.25">
      <c r="A445" s="76">
        <v>437</v>
      </c>
      <c r="B445" s="76" t="s">
        <v>3478</v>
      </c>
      <c r="C445" s="76" t="s">
        <v>8614</v>
      </c>
      <c r="D445" s="77" t="str">
        <f>_xlfn.IFS(C445="","",B445="SINAPI-SP",VLOOKUP(C445,'BASE SINAPI'!$A$1:$D$7191,2,FALSE),B445="CDHU/CPOS",VLOOKUP(C445,'CDHU-CPOS'!$A$1:$F$4107,2,FALSE),B445="FDE",VLOOKUP(C445,#REF!,2,FALSE))</f>
        <v>Conector olhal cabo/haste de 3/4´</v>
      </c>
      <c r="E445" s="76" t="str">
        <f>_xlfn.IFS(C445="","",B445="SINAPI-SP",VLOOKUP(C445,'BASE SINAPI'!$A$1:$D$7191,3,FALSE),B445="CDHU/CPOS",VLOOKUP(C445,'CDHU-CPOS'!$A$1:$F$4107,3,FALSE))</f>
        <v>UN</v>
      </c>
      <c r="F445" s="78">
        <v>1</v>
      </c>
      <c r="G445" s="78">
        <v>20</v>
      </c>
      <c r="H445" s="79" cm="1">
        <f t="array" ref="H445">_xlfn.IFS(C445="",0,B445="SINAPI-SP",VLOOKUP(C445,'BASE SINAPI'!A437:D9436,4,FALSE),B445="CDHU/CPOS",VLOOKUP(C445,'CDHU-CPOS'!$A$1:$F$4107,6,FALSE))</f>
        <v>22.65</v>
      </c>
      <c r="I445" s="79">
        <f t="shared" si="22"/>
        <v>27.63</v>
      </c>
      <c r="J445" s="79">
        <f t="shared" si="23"/>
        <v>552.6</v>
      </c>
    </row>
    <row r="446" spans="1:10" ht="12.75" x14ac:dyDescent="0.25">
      <c r="A446" s="76">
        <v>438</v>
      </c>
      <c r="B446" s="76" t="s">
        <v>3478</v>
      </c>
      <c r="C446" s="76" t="s">
        <v>8615</v>
      </c>
      <c r="D446" s="77" t="str">
        <f>_xlfn.IFS(C446="","",B446="SINAPI-SP",VLOOKUP(C446,'BASE SINAPI'!$A$1:$D$7191,2,FALSE),B446="CDHU/CPOS",VLOOKUP(C446,'CDHU-CPOS'!$A$1:$F$4107,2,FALSE),B446="FDE",VLOOKUP(C446,#REF!,2,FALSE))</f>
        <v>Conector olhal cabo/haste de 5/8´</v>
      </c>
      <c r="E446" s="76" t="str">
        <f>_xlfn.IFS(C446="","",B446="SINAPI-SP",VLOOKUP(C446,'BASE SINAPI'!$A$1:$D$7191,3,FALSE),B446="CDHU/CPOS",VLOOKUP(C446,'CDHU-CPOS'!$A$1:$F$4107,3,FALSE))</f>
        <v>UN</v>
      </c>
      <c r="F446" s="78">
        <v>1</v>
      </c>
      <c r="G446" s="78">
        <v>40</v>
      </c>
      <c r="H446" s="79" cm="1">
        <f t="array" ref="H446">_xlfn.IFS(C446="",0,B446="SINAPI-SP",VLOOKUP(C446,'BASE SINAPI'!A438:D9437,4,FALSE),B446="CDHU/CPOS",VLOOKUP(C446,'CDHU-CPOS'!$A$1:$F$4107,6,FALSE))</f>
        <v>9.32</v>
      </c>
      <c r="I446" s="79">
        <f t="shared" si="22"/>
        <v>11.37</v>
      </c>
      <c r="J446" s="79">
        <f t="shared" si="23"/>
        <v>454.8</v>
      </c>
    </row>
    <row r="447" spans="1:10" ht="12.75" x14ac:dyDescent="0.25">
      <c r="A447" s="76">
        <v>439</v>
      </c>
      <c r="B447" s="76" t="s">
        <v>3478</v>
      </c>
      <c r="C447" s="76" t="s">
        <v>8618</v>
      </c>
      <c r="D447" s="77" t="str">
        <f>_xlfn.IFS(C447="","",B447="SINAPI-SP",VLOOKUP(C447,'BASE SINAPI'!$A$1:$D$7191,2,FALSE),B447="CDHU/CPOS",VLOOKUP(C447,'CDHU-CPOS'!$A$1:$F$4107,2,FALSE),B447="FDE",VLOOKUP(C447,#REF!,2,FALSE))</f>
        <v>Haste de aterramento de 3/4´ x 3 m</v>
      </c>
      <c r="E447" s="76" t="str">
        <f>_xlfn.IFS(C447="","",B447="SINAPI-SP",VLOOKUP(C447,'BASE SINAPI'!$A$1:$D$7191,3,FALSE),B447="CDHU/CPOS",VLOOKUP(C447,'CDHU-CPOS'!$A$1:$F$4107,3,FALSE))</f>
        <v>UN</v>
      </c>
      <c r="F447" s="78">
        <v>1</v>
      </c>
      <c r="G447" s="78">
        <v>5</v>
      </c>
      <c r="H447" s="79" cm="1">
        <f t="array" ref="H447">_xlfn.IFS(C447="",0,B447="SINAPI-SP",VLOOKUP(C447,'BASE SINAPI'!A439:D9438,4,FALSE),B447="CDHU/CPOS",VLOOKUP(C447,'CDHU-CPOS'!$A$1:$F$4107,6,FALSE))</f>
        <v>278.08999999999997</v>
      </c>
      <c r="I447" s="79">
        <f t="shared" si="22"/>
        <v>339.19</v>
      </c>
      <c r="J447" s="79">
        <f t="shared" si="23"/>
        <v>1695.95</v>
      </c>
    </row>
    <row r="448" spans="1:10" ht="12.75" x14ac:dyDescent="0.25">
      <c r="A448" s="76">
        <v>440</v>
      </c>
      <c r="B448" s="76" t="s">
        <v>3478</v>
      </c>
      <c r="C448" s="76" t="s">
        <v>8620</v>
      </c>
      <c r="D448" s="77" t="str">
        <f>_xlfn.IFS(C448="","",B448="SINAPI-SP",VLOOKUP(C448,'BASE SINAPI'!$A$1:$D$7191,2,FALSE),B448="CDHU/CPOS",VLOOKUP(C448,'CDHU-CPOS'!$A$1:$F$4107,2,FALSE),B448="FDE",VLOOKUP(C448,#REF!,2,FALSE))</f>
        <v>Haste de aterramento de 5/8´ x 3 m</v>
      </c>
      <c r="E448" s="76" t="str">
        <f>_xlfn.IFS(C448="","",B448="SINAPI-SP",VLOOKUP(C448,'BASE SINAPI'!$A$1:$D$7191,3,FALSE),B448="CDHU/CPOS",VLOOKUP(C448,'CDHU-CPOS'!$A$1:$F$4107,3,FALSE))</f>
        <v>UN</v>
      </c>
      <c r="F448" s="78">
        <v>1</v>
      </c>
      <c r="G448" s="78">
        <v>40</v>
      </c>
      <c r="H448" s="79" cm="1">
        <f t="array" ref="H448">_xlfn.IFS(C448="",0,B448="SINAPI-SP",VLOOKUP(C448,'BASE SINAPI'!A440:D9439,4,FALSE),B448="CDHU/CPOS",VLOOKUP(C448,'CDHU-CPOS'!$A$1:$F$4107,6,FALSE))</f>
        <v>188.71</v>
      </c>
      <c r="I448" s="79">
        <f t="shared" si="22"/>
        <v>230.17</v>
      </c>
      <c r="J448" s="79">
        <f t="shared" si="23"/>
        <v>9206.7999999999993</v>
      </c>
    </row>
    <row r="449" spans="1:10" ht="12.75" x14ac:dyDescent="0.25">
      <c r="A449" s="76">
        <v>441</v>
      </c>
      <c r="B449" s="76" t="s">
        <v>3478</v>
      </c>
      <c r="C449" s="76" t="s">
        <v>8626</v>
      </c>
      <c r="D449" s="77" t="str">
        <f>_xlfn.IFS(C449="","",B449="SINAPI-SP",VLOOKUP(C449,'BASE SINAPI'!$A$1:$D$7191,2,FALSE),B449="CDHU/CPOS",VLOOKUP(C449,'CDHU-CPOS'!$A$1:$F$4107,2,FALSE),B449="FDE",VLOOKUP(C449,#REF!,2,FALSE))</f>
        <v>Conector em latão estanhado para cabos de 16 a 50 mm² e vergalhões até 3/8´</v>
      </c>
      <c r="E449" s="76" t="str">
        <f>_xlfn.IFS(C449="","",B449="SINAPI-SP",VLOOKUP(C449,'BASE SINAPI'!$A$1:$D$7191,3,FALSE),B449="CDHU/CPOS",VLOOKUP(C449,'CDHU-CPOS'!$A$1:$F$4107,3,FALSE))</f>
        <v>UN</v>
      </c>
      <c r="F449" s="78">
        <v>1</v>
      </c>
      <c r="G449" s="78">
        <v>10</v>
      </c>
      <c r="H449" s="79" cm="1">
        <f t="array" ref="H449">_xlfn.IFS(C449="",0,B449="SINAPI-SP",VLOOKUP(C449,'BASE SINAPI'!A441:D9440,4,FALSE),B449="CDHU/CPOS",VLOOKUP(C449,'CDHU-CPOS'!$A$1:$F$4107,6,FALSE))</f>
        <v>58.5</v>
      </c>
      <c r="I449" s="79">
        <f t="shared" si="22"/>
        <v>71.349999999999994</v>
      </c>
      <c r="J449" s="79">
        <f t="shared" si="23"/>
        <v>713.5</v>
      </c>
    </row>
    <row r="450" spans="1:10" ht="12.75" x14ac:dyDescent="0.25">
      <c r="A450" s="76">
        <v>442</v>
      </c>
      <c r="B450" s="76" t="s">
        <v>3478</v>
      </c>
      <c r="C450" s="76" t="s">
        <v>8627</v>
      </c>
      <c r="D450" s="77" t="str">
        <f>_xlfn.IFS(C450="","",B450="SINAPI-SP",VLOOKUP(C450,'BASE SINAPI'!$A$1:$D$7191,2,FALSE),B450="CDHU/CPOS",VLOOKUP(C450,'CDHU-CPOS'!$A$1:$F$4107,2,FALSE),B450="FDE",VLOOKUP(C450,#REF!,2,FALSE))</f>
        <v>Suporte para fixação de terminal aéreo e/ou de cabo de cobre nu, com base plana</v>
      </c>
      <c r="E450" s="76" t="str">
        <f>_xlfn.IFS(C450="","",B450="SINAPI-SP",VLOOKUP(C450,'BASE SINAPI'!$A$1:$D$7191,3,FALSE),B450="CDHU/CPOS",VLOOKUP(C450,'CDHU-CPOS'!$A$1:$F$4107,3,FALSE))</f>
        <v>UN</v>
      </c>
      <c r="F450" s="78">
        <v>1</v>
      </c>
      <c r="G450" s="78">
        <v>40</v>
      </c>
      <c r="H450" s="79" cm="1">
        <f t="array" ref="H450">_xlfn.IFS(C450="",0,B450="SINAPI-SP",VLOOKUP(C450,'BASE SINAPI'!A442:D9441,4,FALSE),B450="CDHU/CPOS",VLOOKUP(C450,'CDHU-CPOS'!$A$1:$F$4107,6,FALSE))</f>
        <v>18.36</v>
      </c>
      <c r="I450" s="79">
        <f t="shared" si="22"/>
        <v>22.39</v>
      </c>
      <c r="J450" s="79">
        <f t="shared" si="23"/>
        <v>895.6</v>
      </c>
    </row>
    <row r="451" spans="1:10" ht="12.75" x14ac:dyDescent="0.25">
      <c r="A451" s="76">
        <v>443</v>
      </c>
      <c r="B451" s="76" t="s">
        <v>3478</v>
      </c>
      <c r="C451" s="76" t="s">
        <v>8628</v>
      </c>
      <c r="D451" s="77" t="str">
        <f>_xlfn.IFS(C451="","",B451="SINAPI-SP",VLOOKUP(C451,'BASE SINAPI'!$A$1:$D$7191,2,FALSE),B451="CDHU/CPOS",VLOOKUP(C451,'CDHU-CPOS'!$A$1:$F$4107,2,FALSE),B451="FDE",VLOOKUP(C451,#REF!,2,FALSE))</f>
        <v>Tampa para caixa de inspeção cilíndrica, aço galvanizado</v>
      </c>
      <c r="E451" s="76" t="str">
        <f>_xlfn.IFS(C451="","",B451="SINAPI-SP",VLOOKUP(C451,'BASE SINAPI'!$A$1:$D$7191,3,FALSE),B451="CDHU/CPOS",VLOOKUP(C451,'CDHU-CPOS'!$A$1:$F$4107,3,FALSE))</f>
        <v>UN</v>
      </c>
      <c r="F451" s="78">
        <v>1</v>
      </c>
      <c r="G451" s="78">
        <v>10</v>
      </c>
      <c r="H451" s="79" cm="1">
        <f t="array" ref="H451">_xlfn.IFS(C451="",0,B451="SINAPI-SP",VLOOKUP(C451,'BASE SINAPI'!A443:D9442,4,FALSE),B451="CDHU/CPOS",VLOOKUP(C451,'CDHU-CPOS'!$A$1:$F$4107,6,FALSE))</f>
        <v>47.57</v>
      </c>
      <c r="I451" s="79">
        <f t="shared" si="22"/>
        <v>58.02</v>
      </c>
      <c r="J451" s="79">
        <f t="shared" si="23"/>
        <v>580.20000000000005</v>
      </c>
    </row>
    <row r="452" spans="1:10" ht="12.75" x14ac:dyDescent="0.25">
      <c r="A452" s="76">
        <v>444</v>
      </c>
      <c r="B452" s="76" t="s">
        <v>3478</v>
      </c>
      <c r="C452" s="76" t="s">
        <v>8630</v>
      </c>
      <c r="D452" s="77" t="str">
        <f>_xlfn.IFS(C452="","",B452="SINAPI-SP",VLOOKUP(C452,'BASE SINAPI'!$A$1:$D$7191,2,FALSE),B452="CDHU/CPOS",VLOOKUP(C452,'CDHU-CPOS'!$A$1:$F$4107,2,FALSE),B452="FDE",VLOOKUP(C452,#REF!,2,FALSE))</f>
        <v>Caixa de inspeção do terra cilíndrica em PVC rígido, diâmetro de 300 mm - h= 400 mm</v>
      </c>
      <c r="E452" s="76" t="str">
        <f>_xlfn.IFS(C452="","",B452="SINAPI-SP",VLOOKUP(C452,'BASE SINAPI'!$A$1:$D$7191,3,FALSE),B452="CDHU/CPOS",VLOOKUP(C452,'CDHU-CPOS'!$A$1:$F$4107,3,FALSE))</f>
        <v>UN</v>
      </c>
      <c r="F452" s="78">
        <v>1</v>
      </c>
      <c r="G452" s="78">
        <v>30</v>
      </c>
      <c r="H452" s="79" cm="1">
        <f t="array" ref="H452">_xlfn.IFS(C452="",0,B452="SINAPI-SP",VLOOKUP(C452,'BASE SINAPI'!A444:D9443,4,FALSE),B452="CDHU/CPOS",VLOOKUP(C452,'CDHU-CPOS'!$A$1:$F$4107,6,FALSE))</f>
        <v>39.090000000000003</v>
      </c>
      <c r="I452" s="79">
        <f t="shared" si="22"/>
        <v>47.68</v>
      </c>
      <c r="J452" s="79">
        <f t="shared" si="23"/>
        <v>1430.4</v>
      </c>
    </row>
    <row r="453" spans="1:10" ht="12.75" x14ac:dyDescent="0.25">
      <c r="A453" s="76">
        <v>445</v>
      </c>
      <c r="B453" s="76" t="s">
        <v>3478</v>
      </c>
      <c r="C453" s="76" t="s">
        <v>8637</v>
      </c>
      <c r="D453" s="77" t="str">
        <f>_xlfn.IFS(C453="","",B453="SINAPI-SP",VLOOKUP(C453,'BASE SINAPI'!$A$1:$D$7191,2,FALSE),B453="CDHU/CPOS",VLOOKUP(C453,'CDHU-CPOS'!$A$1:$F$4107,2,FALSE),B453="FDE",VLOOKUP(C453,#REF!,2,FALSE))</f>
        <v>Barra condutora chata em alumínio de 7/8´ x 1/8´, inclusive acessórios de fixação</v>
      </c>
      <c r="E453" s="76" t="str">
        <f>_xlfn.IFS(C453="","",B453="SINAPI-SP",VLOOKUP(C453,'BASE SINAPI'!$A$1:$D$7191,3,FALSE),B453="CDHU/CPOS",VLOOKUP(C453,'CDHU-CPOS'!$A$1:$F$4107,3,FALSE))</f>
        <v>M</v>
      </c>
      <c r="F453" s="78">
        <v>1</v>
      </c>
      <c r="G453" s="78">
        <v>500</v>
      </c>
      <c r="H453" s="79" cm="1">
        <f t="array" ref="H453">_xlfn.IFS(C453="",0,B453="SINAPI-SP",VLOOKUP(C453,'BASE SINAPI'!A445:D9444,4,FALSE),B453="CDHU/CPOS",VLOOKUP(C453,'CDHU-CPOS'!$A$1:$F$4107,6,FALSE))</f>
        <v>34.94</v>
      </c>
      <c r="I453" s="79">
        <f t="shared" si="22"/>
        <v>42.62</v>
      </c>
      <c r="J453" s="79">
        <f t="shared" si="23"/>
        <v>21310</v>
      </c>
    </row>
    <row r="454" spans="1:10" ht="12.75" x14ac:dyDescent="0.25">
      <c r="A454" s="76">
        <v>446</v>
      </c>
      <c r="B454" s="76" t="s">
        <v>3478</v>
      </c>
      <c r="C454" s="76" t="s">
        <v>8639</v>
      </c>
      <c r="D454" s="77" t="str">
        <f>_xlfn.IFS(C454="","",B454="SINAPI-SP",VLOOKUP(C454,'BASE SINAPI'!$A$1:$D$7191,2,FALSE),B454="CDHU/CPOS",VLOOKUP(C454,'CDHU-CPOS'!$A$1:$F$4107,2,FALSE),B454="FDE",VLOOKUP(C454,#REF!,2,FALSE))</f>
        <v>Suporte para fixação de fita de alumínio 7/8´ x 1/8´ e/ou cabo de cobre nu, com base ondulada</v>
      </c>
      <c r="E454" s="76" t="str">
        <f>_xlfn.IFS(C454="","",B454="SINAPI-SP",VLOOKUP(C454,'BASE SINAPI'!$A$1:$D$7191,3,FALSE),B454="CDHU/CPOS",VLOOKUP(C454,'CDHU-CPOS'!$A$1:$F$4107,3,FALSE))</f>
        <v>UN</v>
      </c>
      <c r="F454" s="78">
        <v>1</v>
      </c>
      <c r="G454" s="78">
        <v>100</v>
      </c>
      <c r="H454" s="79" cm="1">
        <f t="array" ref="H454">_xlfn.IFS(C454="",0,B454="SINAPI-SP",VLOOKUP(C454,'BASE SINAPI'!A446:D9445,4,FALSE),B454="CDHU/CPOS",VLOOKUP(C454,'CDHU-CPOS'!$A$1:$F$4107,6,FALSE))</f>
        <v>20.64</v>
      </c>
      <c r="I454" s="79">
        <f t="shared" si="22"/>
        <v>25.17</v>
      </c>
      <c r="J454" s="79">
        <f t="shared" si="23"/>
        <v>2517</v>
      </c>
    </row>
    <row r="455" spans="1:10" ht="12.75" x14ac:dyDescent="0.25">
      <c r="A455" s="76">
        <v>447</v>
      </c>
      <c r="B455" s="76" t="s">
        <v>3478</v>
      </c>
      <c r="C455" s="76" t="s">
        <v>8640</v>
      </c>
      <c r="D455" s="77" t="str">
        <f>_xlfn.IFS(C455="","",B455="SINAPI-SP",VLOOKUP(C455,'BASE SINAPI'!$A$1:$D$7191,2,FALSE),B455="CDHU/CPOS",VLOOKUP(C455,'CDHU-CPOS'!$A$1:$F$4107,2,FALSE),B455="FDE",VLOOKUP(C455,#REF!,2,FALSE))</f>
        <v>Suporte para fixação de fita de alumínio 7/8´ x 1/8´, com base plana</v>
      </c>
      <c r="E455" s="76" t="str">
        <f>_xlfn.IFS(C455="","",B455="SINAPI-SP",VLOOKUP(C455,'BASE SINAPI'!$A$1:$D$7191,3,FALSE),B455="CDHU/CPOS",VLOOKUP(C455,'CDHU-CPOS'!$A$1:$F$4107,3,FALSE))</f>
        <v>UN</v>
      </c>
      <c r="F455" s="78">
        <v>1</v>
      </c>
      <c r="G455" s="78">
        <v>100</v>
      </c>
      <c r="H455" s="79" cm="1">
        <f t="array" ref="H455">_xlfn.IFS(C455="",0,B455="SINAPI-SP",VLOOKUP(C455,'BASE SINAPI'!A447:D9446,4,FALSE),B455="CDHU/CPOS",VLOOKUP(C455,'CDHU-CPOS'!$A$1:$F$4107,6,FALSE))</f>
        <v>19.91</v>
      </c>
      <c r="I455" s="79">
        <f t="shared" si="22"/>
        <v>24.28</v>
      </c>
      <c r="J455" s="79">
        <f t="shared" si="23"/>
        <v>2428</v>
      </c>
    </row>
    <row r="456" spans="1:10" ht="12.75" x14ac:dyDescent="0.25">
      <c r="A456" s="76">
        <v>448</v>
      </c>
      <c r="B456" s="76" t="s">
        <v>3478</v>
      </c>
      <c r="C456" s="76" t="s">
        <v>8633</v>
      </c>
      <c r="D456" s="77" t="str">
        <f>_xlfn.IFS(C456="","",B456="SINAPI-SP",VLOOKUP(C456,'BASE SINAPI'!$A$1:$D$7191,2,FALSE),B456="CDHU/CPOS",VLOOKUP(C456,'CDHU-CPOS'!$A$1:$F$4107,2,FALSE),B456="FDE",VLOOKUP(C456,#REF!,2,FALSE))</f>
        <v>Caixa de equalização, de embutir, em aço com barramento, de 400 x 400 mm e tampa</v>
      </c>
      <c r="E456" s="76" t="str">
        <f>_xlfn.IFS(C456="","",B456="SINAPI-SP",VLOOKUP(C456,'BASE SINAPI'!$A$1:$D$7191,3,FALSE),B456="CDHU/CPOS",VLOOKUP(C456,'CDHU-CPOS'!$A$1:$F$4107,3,FALSE))</f>
        <v>UN</v>
      </c>
      <c r="F456" s="78">
        <v>1</v>
      </c>
      <c r="G456" s="78">
        <v>1</v>
      </c>
      <c r="H456" s="79" cm="1">
        <f t="array" ref="H456">_xlfn.IFS(C456="",0,B456="SINAPI-SP",VLOOKUP(C456,'BASE SINAPI'!A448:D9447,4,FALSE),B456="CDHU/CPOS",VLOOKUP(C456,'CDHU-CPOS'!$A$1:$F$4107,6,FALSE))</f>
        <v>489.02</v>
      </c>
      <c r="I456" s="79">
        <f t="shared" si="22"/>
        <v>596.46</v>
      </c>
      <c r="J456" s="79">
        <f t="shared" si="23"/>
        <v>596.46</v>
      </c>
    </row>
    <row r="457" spans="1:10" ht="12.75" x14ac:dyDescent="0.25">
      <c r="A457" s="76">
        <v>449</v>
      </c>
      <c r="B457" s="76" t="s">
        <v>3478</v>
      </c>
      <c r="C457" s="76" t="s">
        <v>8644</v>
      </c>
      <c r="D457" s="77" t="str">
        <f>_xlfn.IFS(C457="","",B457="SINAPI-SP",VLOOKUP(C457,'BASE SINAPI'!$A$1:$D$7191,2,FALSE),B457="CDHU/CPOS",VLOOKUP(C457,'CDHU-CPOS'!$A$1:$F$4107,2,FALSE),B457="FDE",VLOOKUP(C457,#REF!,2,FALSE))</f>
        <v>Terminal estanhado com 1 furo e 1 compressão - 16 mm²</v>
      </c>
      <c r="E457" s="76" t="str">
        <f>_xlfn.IFS(C457="","",B457="SINAPI-SP",VLOOKUP(C457,'BASE SINAPI'!$A$1:$D$7191,3,FALSE),B457="CDHU/CPOS",VLOOKUP(C457,'CDHU-CPOS'!$A$1:$F$4107,3,FALSE))</f>
        <v>UN</v>
      </c>
      <c r="F457" s="78">
        <v>1</v>
      </c>
      <c r="G457" s="78">
        <v>10</v>
      </c>
      <c r="H457" s="79" cm="1">
        <f t="array" ref="H457">_xlfn.IFS(C457="",0,B457="SINAPI-SP",VLOOKUP(C457,'BASE SINAPI'!A449:D9448,4,FALSE),B457="CDHU/CPOS",VLOOKUP(C457,'CDHU-CPOS'!$A$1:$F$4107,6,FALSE))</f>
        <v>17.82</v>
      </c>
      <c r="I457" s="79">
        <f t="shared" si="22"/>
        <v>21.74</v>
      </c>
      <c r="J457" s="79">
        <f t="shared" si="23"/>
        <v>217.4</v>
      </c>
    </row>
    <row r="458" spans="1:10" ht="12.75" x14ac:dyDescent="0.25">
      <c r="A458" s="76">
        <v>450</v>
      </c>
      <c r="B458" s="76" t="s">
        <v>3478</v>
      </c>
      <c r="C458" s="76" t="s">
        <v>8645</v>
      </c>
      <c r="D458" s="77" t="str">
        <f>_xlfn.IFS(C458="","",B458="SINAPI-SP",VLOOKUP(C458,'BASE SINAPI'!$A$1:$D$7191,2,FALSE),B458="CDHU/CPOS",VLOOKUP(C458,'CDHU-CPOS'!$A$1:$F$4107,2,FALSE),B458="FDE",VLOOKUP(C458,#REF!,2,FALSE))</f>
        <v>Terminal estanhado com 1 furo e 1 compressão - 35 mm²</v>
      </c>
      <c r="E458" s="76" t="str">
        <f>_xlfn.IFS(C458="","",B458="SINAPI-SP",VLOOKUP(C458,'BASE SINAPI'!$A$1:$D$7191,3,FALSE),B458="CDHU/CPOS",VLOOKUP(C458,'CDHU-CPOS'!$A$1:$F$4107,3,FALSE))</f>
        <v>UN</v>
      </c>
      <c r="F458" s="78">
        <v>1</v>
      </c>
      <c r="G458" s="78">
        <v>15</v>
      </c>
      <c r="H458" s="79" cm="1">
        <f t="array" ref="H458">_xlfn.IFS(C458="",0,B458="SINAPI-SP",VLOOKUP(C458,'BASE SINAPI'!A450:D9449,4,FALSE),B458="CDHU/CPOS",VLOOKUP(C458,'CDHU-CPOS'!$A$1:$F$4107,6,FALSE))</f>
        <v>20.239999999999998</v>
      </c>
      <c r="I458" s="79">
        <f t="shared" ref="I458:I475" si="24">ROUND((H458*(1+$J$2)),2)</f>
        <v>24.69</v>
      </c>
      <c r="J458" s="79">
        <f t="shared" si="23"/>
        <v>370.35</v>
      </c>
    </row>
    <row r="459" spans="1:10" ht="12.75" x14ac:dyDescent="0.25">
      <c r="A459" s="76">
        <v>451</v>
      </c>
      <c r="B459" s="76" t="s">
        <v>3478</v>
      </c>
      <c r="C459" s="76" t="s">
        <v>8646</v>
      </c>
      <c r="D459" s="77" t="str">
        <f>_xlfn.IFS(C459="","",B459="SINAPI-SP",VLOOKUP(C459,'BASE SINAPI'!$A$1:$D$7191,2,FALSE),B459="CDHU/CPOS",VLOOKUP(C459,'CDHU-CPOS'!$A$1:$F$4107,2,FALSE),B459="FDE",VLOOKUP(C459,#REF!,2,FALSE))</f>
        <v>Terminal estanhado com 1 furo e 1 compressão - 50 mm²</v>
      </c>
      <c r="E459" s="76" t="str">
        <f>_xlfn.IFS(C459="","",B459="SINAPI-SP",VLOOKUP(C459,'BASE SINAPI'!$A$1:$D$7191,3,FALSE),B459="CDHU/CPOS",VLOOKUP(C459,'CDHU-CPOS'!$A$1:$F$4107,3,FALSE))</f>
        <v>UN</v>
      </c>
      <c r="F459" s="78">
        <v>1</v>
      </c>
      <c r="G459" s="78">
        <v>30</v>
      </c>
      <c r="H459" s="79" cm="1">
        <f t="array" ref="H459">_xlfn.IFS(C459="",0,B459="SINAPI-SP",VLOOKUP(C459,'BASE SINAPI'!A451:D9450,4,FALSE),B459="CDHU/CPOS",VLOOKUP(C459,'CDHU-CPOS'!$A$1:$F$4107,6,FALSE))</f>
        <v>23.12</v>
      </c>
      <c r="I459" s="79">
        <f t="shared" si="24"/>
        <v>28.2</v>
      </c>
      <c r="J459" s="79">
        <f t="shared" si="23"/>
        <v>846</v>
      </c>
    </row>
    <row r="460" spans="1:10" ht="12.75" x14ac:dyDescent="0.25">
      <c r="A460" s="76">
        <v>452</v>
      </c>
      <c r="B460" s="76" t="s">
        <v>3478</v>
      </c>
      <c r="C460" s="76" t="s">
        <v>8650</v>
      </c>
      <c r="D460" s="77" t="str">
        <f>_xlfn.IFS(C460="","",B460="SINAPI-SP",VLOOKUP(C460,'BASE SINAPI'!$A$1:$D$7191,2,FALSE),B460="CDHU/CPOS",VLOOKUP(C460,'CDHU-CPOS'!$A$1:$F$4107,2,FALSE),B460="FDE",VLOOKUP(C460,#REF!,2,FALSE))</f>
        <v>Solda exotérmica conexão cabo-cabo horizontal em X, bitola do cabo de 16-16mm² a 35-35mm²</v>
      </c>
      <c r="E460" s="76" t="str">
        <f>_xlfn.IFS(C460="","",B460="SINAPI-SP",VLOOKUP(C460,'BASE SINAPI'!$A$1:$D$7191,3,FALSE),B460="CDHU/CPOS",VLOOKUP(C460,'CDHU-CPOS'!$A$1:$F$4107,3,FALSE))</f>
        <v>UN</v>
      </c>
      <c r="F460" s="78">
        <v>1</v>
      </c>
      <c r="G460" s="78">
        <v>5</v>
      </c>
      <c r="H460" s="79" cm="1">
        <f t="array" ref="H460">_xlfn.IFS(C460="",0,B460="SINAPI-SP",VLOOKUP(C460,'BASE SINAPI'!A452:D9451,4,FALSE),B460="CDHU/CPOS",VLOOKUP(C460,'CDHU-CPOS'!$A$1:$F$4107,6,FALSE))</f>
        <v>36.770000000000003</v>
      </c>
      <c r="I460" s="79">
        <f t="shared" si="24"/>
        <v>44.85</v>
      </c>
      <c r="J460" s="79">
        <f t="shared" si="23"/>
        <v>224.25</v>
      </c>
    </row>
    <row r="461" spans="1:10" ht="12.75" x14ac:dyDescent="0.25">
      <c r="A461" s="76">
        <v>453</v>
      </c>
      <c r="B461" s="76" t="s">
        <v>3478</v>
      </c>
      <c r="C461" s="76" t="s">
        <v>8651</v>
      </c>
      <c r="D461" s="77" t="str">
        <f>_xlfn.IFS(C461="","",B461="SINAPI-SP",VLOOKUP(C461,'BASE SINAPI'!$A$1:$D$7191,2,FALSE),B461="CDHU/CPOS",VLOOKUP(C461,'CDHU-CPOS'!$A$1:$F$4107,2,FALSE),B461="FDE",VLOOKUP(C461,#REF!,2,FALSE))</f>
        <v>Solda exotérmica conexão cabo-cabo horizontal em X, bitola do cabo de 50-25mm² a 95-50mm²</v>
      </c>
      <c r="E461" s="76" t="str">
        <f>_xlfn.IFS(C461="","",B461="SINAPI-SP",VLOOKUP(C461,'BASE SINAPI'!$A$1:$D$7191,3,FALSE),B461="CDHU/CPOS",VLOOKUP(C461,'CDHU-CPOS'!$A$1:$F$4107,3,FALSE))</f>
        <v>UN</v>
      </c>
      <c r="F461" s="78">
        <v>1</v>
      </c>
      <c r="G461" s="78">
        <v>5</v>
      </c>
      <c r="H461" s="79" cm="1">
        <f t="array" ref="H461">_xlfn.IFS(C461="",0,B461="SINAPI-SP",VLOOKUP(C461,'BASE SINAPI'!A453:D9452,4,FALSE),B461="CDHU/CPOS",VLOOKUP(C461,'CDHU-CPOS'!$A$1:$F$4107,6,FALSE))</f>
        <v>46.45</v>
      </c>
      <c r="I461" s="79">
        <f t="shared" si="24"/>
        <v>56.66</v>
      </c>
      <c r="J461" s="79">
        <f t="shared" si="23"/>
        <v>283.3</v>
      </c>
    </row>
    <row r="462" spans="1:10" ht="24" x14ac:dyDescent="0.25">
      <c r="A462" s="76">
        <v>454</v>
      </c>
      <c r="B462" s="76" t="s">
        <v>3478</v>
      </c>
      <c r="C462" s="76" t="s">
        <v>8654</v>
      </c>
      <c r="D462" s="77" t="str">
        <f>_xlfn.IFS(C462="","",B462="SINAPI-SP",VLOOKUP(C462,'BASE SINAPI'!$A$1:$D$7191,2,FALSE),B462="CDHU/CPOS",VLOOKUP(C462,'CDHU-CPOS'!$A$1:$F$4107,2,FALSE),B462="FDE",VLOOKUP(C462,#REF!,2,FALSE))</f>
        <v>Solda exotérmica conexão cabo-cabo horizontal em T, bitola do cabo de 16-16mm² a 50-35mm², 70-35mm² e 95-35mm²</v>
      </c>
      <c r="E462" s="76" t="str">
        <f>_xlfn.IFS(C462="","",B462="SINAPI-SP",VLOOKUP(C462,'BASE SINAPI'!$A$1:$D$7191,3,FALSE),B462="CDHU/CPOS",VLOOKUP(C462,'CDHU-CPOS'!$A$1:$F$4107,3,FALSE))</f>
        <v>UN</v>
      </c>
      <c r="F462" s="78">
        <v>1</v>
      </c>
      <c r="G462" s="78">
        <v>5</v>
      </c>
      <c r="H462" s="79" cm="1">
        <f t="array" ref="H462">_xlfn.IFS(C462="",0,B462="SINAPI-SP",VLOOKUP(C462,'BASE SINAPI'!A454:D9453,4,FALSE),B462="CDHU/CPOS",VLOOKUP(C462,'CDHU-CPOS'!$A$1:$F$4107,6,FALSE))</f>
        <v>36.869999999999997</v>
      </c>
      <c r="I462" s="79">
        <f t="shared" si="24"/>
        <v>44.97</v>
      </c>
      <c r="J462" s="79">
        <f t="shared" si="23"/>
        <v>224.85</v>
      </c>
    </row>
    <row r="463" spans="1:10" ht="12.75" x14ac:dyDescent="0.25">
      <c r="A463" s="76">
        <v>455</v>
      </c>
      <c r="B463" s="76" t="s">
        <v>3478</v>
      </c>
      <c r="C463" s="76" t="s">
        <v>8658</v>
      </c>
      <c r="D463" s="77" t="str">
        <f>_xlfn.IFS(C463="","",B463="SINAPI-SP",VLOOKUP(C463,'BASE SINAPI'!$A$1:$D$7191,2,FALSE),B463="CDHU/CPOS",VLOOKUP(C463,'CDHU-CPOS'!$A$1:$F$4107,2,FALSE),B463="FDE",VLOOKUP(C463,#REF!,2,FALSE))</f>
        <v>Solda exotérmica conexão cabo-haste em T, bitola do cabo de 35mm² para haste de 5/8" e 3/4"</v>
      </c>
      <c r="E463" s="76" t="str">
        <f>_xlfn.IFS(C463="","",B463="SINAPI-SP",VLOOKUP(C463,'BASE SINAPI'!$A$1:$D$7191,3,FALSE),B463="CDHU/CPOS",VLOOKUP(C463,'CDHU-CPOS'!$A$1:$F$4107,3,FALSE))</f>
        <v>UN</v>
      </c>
      <c r="F463" s="78">
        <v>1</v>
      </c>
      <c r="G463" s="78">
        <v>5</v>
      </c>
      <c r="H463" s="79" cm="1">
        <f t="array" ref="H463">_xlfn.IFS(C463="",0,B463="SINAPI-SP",VLOOKUP(C463,'BASE SINAPI'!A455:D9454,4,FALSE),B463="CDHU/CPOS",VLOOKUP(C463,'CDHU-CPOS'!$A$1:$F$4107,6,FALSE))</f>
        <v>46.94</v>
      </c>
      <c r="I463" s="79">
        <f t="shared" si="24"/>
        <v>57.25</v>
      </c>
      <c r="J463" s="79">
        <f t="shared" ref="J463:J475" si="25">ROUND((G463*I463),2)</f>
        <v>286.25</v>
      </c>
    </row>
    <row r="464" spans="1:10" ht="24" x14ac:dyDescent="0.25">
      <c r="A464" s="76">
        <v>456</v>
      </c>
      <c r="B464" s="76" t="s">
        <v>3478</v>
      </c>
      <c r="C464" s="76" t="s">
        <v>8659</v>
      </c>
      <c r="D464" s="77" t="str">
        <f>_xlfn.IFS(C464="","",B464="SINAPI-SP",VLOOKUP(C464,'BASE SINAPI'!$A$1:$D$7191,2,FALSE),B464="CDHU/CPOS",VLOOKUP(C464,'CDHU-CPOS'!$A$1:$F$4107,2,FALSE),B464="FDE",VLOOKUP(C464,#REF!,2,FALSE))</f>
        <v>Solda exotérmica conexão cabo-haste em T, bitola do cabo de 50mm² a 95mm² para haste de 5/8" e 3/4"</v>
      </c>
      <c r="E464" s="76" t="str">
        <f>_xlfn.IFS(C464="","",B464="SINAPI-SP",VLOOKUP(C464,'BASE SINAPI'!$A$1:$D$7191,3,FALSE),B464="CDHU/CPOS",VLOOKUP(C464,'CDHU-CPOS'!$A$1:$F$4107,3,FALSE))</f>
        <v>UN</v>
      </c>
      <c r="F464" s="78">
        <v>1</v>
      </c>
      <c r="G464" s="78">
        <v>5</v>
      </c>
      <c r="H464" s="79" cm="1">
        <f t="array" ref="H464">_xlfn.IFS(C464="",0,B464="SINAPI-SP",VLOOKUP(C464,'BASE SINAPI'!A456:D9455,4,FALSE),B464="CDHU/CPOS",VLOOKUP(C464,'CDHU-CPOS'!$A$1:$F$4107,6,FALSE))</f>
        <v>65.87</v>
      </c>
      <c r="I464" s="79">
        <f t="shared" si="24"/>
        <v>80.34</v>
      </c>
      <c r="J464" s="79">
        <f t="shared" si="25"/>
        <v>401.7</v>
      </c>
    </row>
    <row r="465" spans="1:12" ht="24" x14ac:dyDescent="0.25">
      <c r="A465" s="76">
        <v>457</v>
      </c>
      <c r="B465" s="76" t="s">
        <v>3478</v>
      </c>
      <c r="C465" s="76" t="s">
        <v>8660</v>
      </c>
      <c r="D465" s="77" t="str">
        <f>_xlfn.IFS(C465="","",B465="SINAPI-SP",VLOOKUP(C465,'BASE SINAPI'!$A$1:$D$7191,2,FALSE),B465="CDHU/CPOS",VLOOKUP(C465,'CDHU-CPOS'!$A$1:$F$4107,2,FALSE),B465="FDE",VLOOKUP(C465,#REF!,2,FALSE))</f>
        <v>Solda exotérmica conexão cabo-haste na lateral, bitola do cabo de 25mm² a 70mm² para haste de 5/8" e 3/4"</v>
      </c>
      <c r="E465" s="76" t="str">
        <f>_xlfn.IFS(C465="","",B465="SINAPI-SP",VLOOKUP(C465,'BASE SINAPI'!$A$1:$D$7191,3,FALSE),B465="CDHU/CPOS",VLOOKUP(C465,'CDHU-CPOS'!$A$1:$F$4107,3,FALSE))</f>
        <v>UN</v>
      </c>
      <c r="F465" s="78">
        <v>1</v>
      </c>
      <c r="G465" s="78">
        <v>5</v>
      </c>
      <c r="H465" s="79" cm="1">
        <f t="array" ref="H465">_xlfn.IFS(C465="",0,B465="SINAPI-SP",VLOOKUP(C465,'BASE SINAPI'!A457:D9456,4,FALSE),B465="CDHU/CPOS",VLOOKUP(C465,'CDHU-CPOS'!$A$1:$F$4107,6,FALSE))</f>
        <v>47</v>
      </c>
      <c r="I465" s="79">
        <f t="shared" si="24"/>
        <v>57.33</v>
      </c>
      <c r="J465" s="79">
        <f t="shared" si="25"/>
        <v>286.64999999999998</v>
      </c>
    </row>
    <row r="466" spans="1:12" ht="24" x14ac:dyDescent="0.25">
      <c r="A466" s="76">
        <v>458</v>
      </c>
      <c r="B466" s="76" t="s">
        <v>3478</v>
      </c>
      <c r="C466" s="76" t="s">
        <v>8661</v>
      </c>
      <c r="D466" s="77" t="str">
        <f>_xlfn.IFS(C466="","",B466="SINAPI-SP",VLOOKUP(C466,'BASE SINAPI'!$A$1:$D$7191,2,FALSE),B466="CDHU/CPOS",VLOOKUP(C466,'CDHU-CPOS'!$A$1:$F$4107,2,FALSE),B466="FDE",VLOOKUP(C466,#REF!,2,FALSE))</f>
        <v>Solda exotérmica conexão cabo-haste no topo, bitola do cabo de 25mm² a 35mm² para haste de 5/8"</v>
      </c>
      <c r="E466" s="76" t="str">
        <f>_xlfn.IFS(C466="","",B466="SINAPI-SP",VLOOKUP(C466,'BASE SINAPI'!$A$1:$D$7191,3,FALSE),B466="CDHU/CPOS",VLOOKUP(C466,'CDHU-CPOS'!$A$1:$F$4107,3,FALSE))</f>
        <v>UN</v>
      </c>
      <c r="F466" s="78">
        <v>1</v>
      </c>
      <c r="G466" s="78">
        <v>5</v>
      </c>
      <c r="H466" s="79" cm="1">
        <f t="array" ref="H466">_xlfn.IFS(C466="",0,B466="SINAPI-SP",VLOOKUP(C466,'BASE SINAPI'!A458:D9457,4,FALSE),B466="CDHU/CPOS",VLOOKUP(C466,'CDHU-CPOS'!$A$1:$F$4107,6,FALSE))</f>
        <v>46.17</v>
      </c>
      <c r="I466" s="79">
        <f t="shared" si="24"/>
        <v>56.31</v>
      </c>
      <c r="J466" s="79">
        <f t="shared" si="25"/>
        <v>281.55</v>
      </c>
    </row>
    <row r="467" spans="1:12" ht="24" x14ac:dyDescent="0.25">
      <c r="A467" s="76">
        <v>459</v>
      </c>
      <c r="B467" s="76" t="s">
        <v>3478</v>
      </c>
      <c r="C467" s="76" t="s">
        <v>8662</v>
      </c>
      <c r="D467" s="77" t="str">
        <f>_xlfn.IFS(C467="","",B467="SINAPI-SP",VLOOKUP(C467,'BASE SINAPI'!$A$1:$D$7191,2,FALSE),B467="CDHU/CPOS",VLOOKUP(C467,'CDHU-CPOS'!$A$1:$F$4107,2,FALSE),B467="FDE",VLOOKUP(C467,#REF!,2,FALSE))</f>
        <v>Solda exotérmica conexão cabo-haste no topo, bitola do cabo de 50mm² a 95mm² para haste de 5/8" e 3/4"</v>
      </c>
      <c r="E467" s="76" t="str">
        <f>_xlfn.IFS(C467="","",B467="SINAPI-SP",VLOOKUP(C467,'BASE SINAPI'!$A$1:$D$7191,3,FALSE),B467="CDHU/CPOS",VLOOKUP(C467,'CDHU-CPOS'!$A$1:$F$4107,3,FALSE))</f>
        <v>UN</v>
      </c>
      <c r="F467" s="78">
        <v>1</v>
      </c>
      <c r="G467" s="78">
        <v>5</v>
      </c>
      <c r="H467" s="79" cm="1">
        <f t="array" ref="H467">_xlfn.IFS(C467="",0,B467="SINAPI-SP",VLOOKUP(C467,'BASE SINAPI'!A459:D9458,4,FALSE),B467="CDHU/CPOS",VLOOKUP(C467,'CDHU-CPOS'!$A$1:$F$4107,6,FALSE))</f>
        <v>46.19</v>
      </c>
      <c r="I467" s="79">
        <f t="shared" si="24"/>
        <v>56.34</v>
      </c>
      <c r="J467" s="79">
        <f t="shared" si="25"/>
        <v>281.7</v>
      </c>
    </row>
    <row r="468" spans="1:12" ht="12.75" x14ac:dyDescent="0.25">
      <c r="A468" s="76">
        <v>460</v>
      </c>
      <c r="B468" s="76" t="s">
        <v>3478</v>
      </c>
      <c r="C468" s="76" t="s">
        <v>8668</v>
      </c>
      <c r="D468" s="77" t="str">
        <f>_xlfn.IFS(C468="","",B468="SINAPI-SP",VLOOKUP(C468,'BASE SINAPI'!$A$1:$D$7191,2,FALSE),B468="CDHU/CPOS",VLOOKUP(C468,'CDHU-CPOS'!$A$1:$F$4107,2,FALSE),B468="FDE",VLOOKUP(C468,#REF!,2,FALSE))</f>
        <v>Solda exotérmica conexão cabo-superfície de aço, bitola do cabo de 16mm² a 35mm²</v>
      </c>
      <c r="E468" s="76" t="str">
        <f>_xlfn.IFS(C468="","",B468="SINAPI-SP",VLOOKUP(C468,'BASE SINAPI'!$A$1:$D$7191,3,FALSE),B468="CDHU/CPOS",VLOOKUP(C468,'CDHU-CPOS'!$A$1:$F$4107,3,FALSE))</f>
        <v>UN</v>
      </c>
      <c r="F468" s="78">
        <v>1</v>
      </c>
      <c r="G468" s="78">
        <v>5</v>
      </c>
      <c r="H468" s="79" cm="1">
        <f t="array" ref="H468">_xlfn.IFS(C468="",0,B468="SINAPI-SP",VLOOKUP(C468,'BASE SINAPI'!A460:D9459,4,FALSE),B468="CDHU/CPOS",VLOOKUP(C468,'CDHU-CPOS'!$A$1:$F$4107,6,FALSE))</f>
        <v>36.4</v>
      </c>
      <c r="I468" s="79">
        <f t="shared" si="24"/>
        <v>44.4</v>
      </c>
      <c r="J468" s="79">
        <f t="shared" si="25"/>
        <v>222</v>
      </c>
    </row>
    <row r="469" spans="1:12" ht="12.75" x14ac:dyDescent="0.25">
      <c r="A469" s="76">
        <v>461</v>
      </c>
      <c r="B469" s="76" t="s">
        <v>3478</v>
      </c>
      <c r="C469" s="76" t="s">
        <v>8669</v>
      </c>
      <c r="D469" s="77" t="str">
        <f>_xlfn.IFS(C469="","",B469="SINAPI-SP",VLOOKUP(C469,'BASE SINAPI'!$A$1:$D$7191,2,FALSE),B469="CDHU/CPOS",VLOOKUP(C469,'CDHU-CPOS'!$A$1:$F$4107,2,FALSE),B469="FDE",VLOOKUP(C469,#REF!,2,FALSE))</f>
        <v>Solda exotérmica conexão cabo-superfície de aço, bitola do cabo de 50mm² a 95mm²</v>
      </c>
      <c r="E469" s="76" t="str">
        <f>_xlfn.IFS(C469="","",B469="SINAPI-SP",VLOOKUP(C469,'BASE SINAPI'!$A$1:$D$7191,3,FALSE),B469="CDHU/CPOS",VLOOKUP(C469,'CDHU-CPOS'!$A$1:$F$4107,3,FALSE))</f>
        <v>UN</v>
      </c>
      <c r="F469" s="78">
        <v>1</v>
      </c>
      <c r="G469" s="78">
        <v>5</v>
      </c>
      <c r="H469" s="79" cm="1">
        <f t="array" ref="H469">_xlfn.IFS(C469="",0,B469="SINAPI-SP",VLOOKUP(C469,'BASE SINAPI'!A461:D9460,4,FALSE),B469="CDHU/CPOS",VLOOKUP(C469,'CDHU-CPOS'!$A$1:$F$4107,6,FALSE))</f>
        <v>46.18</v>
      </c>
      <c r="I469" s="79">
        <f t="shared" si="24"/>
        <v>56.33</v>
      </c>
      <c r="J469" s="79">
        <f t="shared" si="25"/>
        <v>281.64999999999998</v>
      </c>
    </row>
    <row r="470" spans="1:12" ht="12.75" x14ac:dyDescent="0.25">
      <c r="A470" s="76">
        <v>462</v>
      </c>
      <c r="B470" s="76" t="s">
        <v>3478</v>
      </c>
      <c r="C470" s="76" t="s">
        <v>8270</v>
      </c>
      <c r="D470" s="77" t="str">
        <f>_xlfn.IFS(C470="","",B470="SINAPI-SP",VLOOKUP(C470,'BASE SINAPI'!$A$1:$D$7191,2,FALSE),B470="CDHU/CPOS",VLOOKUP(C470,'CDHU-CPOS'!$A$1:$F$4107,2,FALSE),B470="FDE",VLOOKUP(C470,#REF!,2,FALSE))</f>
        <v>Cabo de cobre nu, têmpera mole, classe 2, de 10 mm²</v>
      </c>
      <c r="E470" s="76" t="str">
        <f>_xlfn.IFS(C470="","",B470="SINAPI-SP",VLOOKUP(C470,'BASE SINAPI'!$A$1:$D$7191,3,FALSE),B470="CDHU/CPOS",VLOOKUP(C470,'CDHU-CPOS'!$A$1:$F$4107,3,FALSE))</f>
        <v>M</v>
      </c>
      <c r="F470" s="78">
        <v>1</v>
      </c>
      <c r="G470" s="78">
        <v>20</v>
      </c>
      <c r="H470" s="79" cm="1">
        <f t="array" ref="H470">_xlfn.IFS(C470="",0,B470="SINAPI-SP",VLOOKUP(C470,'BASE SINAPI'!A462:D9461,4,FALSE),B470="CDHU/CPOS",VLOOKUP(C470,'CDHU-CPOS'!$A$1:$F$4107,6,FALSE))</f>
        <v>13.11</v>
      </c>
      <c r="I470" s="79">
        <f t="shared" si="24"/>
        <v>15.99</v>
      </c>
      <c r="J470" s="79">
        <f t="shared" si="25"/>
        <v>319.8</v>
      </c>
    </row>
    <row r="471" spans="1:12" ht="12.75" x14ac:dyDescent="0.25">
      <c r="A471" s="76">
        <v>463</v>
      </c>
      <c r="B471" s="76" t="s">
        <v>3478</v>
      </c>
      <c r="C471" s="76" t="s">
        <v>8271</v>
      </c>
      <c r="D471" s="77" t="str">
        <f>_xlfn.IFS(C471="","",B471="SINAPI-SP",VLOOKUP(C471,'BASE SINAPI'!$A$1:$D$7191,2,FALSE),B471="CDHU/CPOS",VLOOKUP(C471,'CDHU-CPOS'!$A$1:$F$4107,2,FALSE),B471="FDE",VLOOKUP(C471,#REF!,2,FALSE))</f>
        <v>Cabo de cobre nu, têmpera mole, classe 2, de 16 mm²</v>
      </c>
      <c r="E471" s="76" t="str">
        <f>_xlfn.IFS(C471="","",B471="SINAPI-SP",VLOOKUP(C471,'BASE SINAPI'!$A$1:$D$7191,3,FALSE),B471="CDHU/CPOS",VLOOKUP(C471,'CDHU-CPOS'!$A$1:$F$4107,3,FALSE))</f>
        <v>M</v>
      </c>
      <c r="F471" s="78">
        <v>1</v>
      </c>
      <c r="G471" s="78">
        <v>30</v>
      </c>
      <c r="H471" s="79" cm="1">
        <f t="array" ref="H471">_xlfn.IFS(C471="",0,B471="SINAPI-SP",VLOOKUP(C471,'BASE SINAPI'!A463:D9462,4,FALSE),B471="CDHU/CPOS",VLOOKUP(C471,'CDHU-CPOS'!$A$1:$F$4107,6,FALSE))</f>
        <v>17.96</v>
      </c>
      <c r="I471" s="79">
        <f t="shared" si="24"/>
        <v>21.91</v>
      </c>
      <c r="J471" s="79">
        <f t="shared" si="25"/>
        <v>657.3</v>
      </c>
    </row>
    <row r="472" spans="1:12" ht="12.75" x14ac:dyDescent="0.25">
      <c r="A472" s="76">
        <v>464</v>
      </c>
      <c r="B472" s="76" t="s">
        <v>3478</v>
      </c>
      <c r="C472" s="76" t="s">
        <v>8272</v>
      </c>
      <c r="D472" s="77" t="str">
        <f>_xlfn.IFS(C472="","",B472="SINAPI-SP",VLOOKUP(C472,'BASE SINAPI'!$A$1:$D$7191,2,FALSE),B472="CDHU/CPOS",VLOOKUP(C472,'CDHU-CPOS'!$A$1:$F$4107,2,FALSE),B472="FDE",VLOOKUP(C472,#REF!,2,FALSE))</f>
        <v>Cabo de cobre nu, têmpera mole, classe 2, de 25 mm²</v>
      </c>
      <c r="E472" s="76" t="str">
        <f>_xlfn.IFS(C472="","",B472="SINAPI-SP",VLOOKUP(C472,'BASE SINAPI'!$A$1:$D$7191,3,FALSE),B472="CDHU/CPOS",VLOOKUP(C472,'CDHU-CPOS'!$A$1:$F$4107,3,FALSE))</f>
        <v>M</v>
      </c>
      <c r="F472" s="78">
        <v>1</v>
      </c>
      <c r="G472" s="78">
        <v>50</v>
      </c>
      <c r="H472" s="79" cm="1">
        <f t="array" ref="H472">_xlfn.IFS(C472="",0,B472="SINAPI-SP",VLOOKUP(C472,'BASE SINAPI'!A464:D9463,4,FALSE),B472="CDHU/CPOS",VLOOKUP(C472,'CDHU-CPOS'!$A$1:$F$4107,6,FALSE))</f>
        <v>29.1</v>
      </c>
      <c r="I472" s="79">
        <f t="shared" si="24"/>
        <v>35.49</v>
      </c>
      <c r="J472" s="79">
        <f t="shared" si="25"/>
        <v>1774.5</v>
      </c>
    </row>
    <row r="473" spans="1:12" ht="12.75" x14ac:dyDescent="0.25">
      <c r="A473" s="76">
        <v>465</v>
      </c>
      <c r="B473" s="76" t="s">
        <v>3478</v>
      </c>
      <c r="C473" s="76" t="s">
        <v>8273</v>
      </c>
      <c r="D473" s="77" t="str">
        <f>_xlfn.IFS(C473="","",B473="SINAPI-SP",VLOOKUP(C473,'BASE SINAPI'!$A$1:$D$7191,2,FALSE),B473="CDHU/CPOS",VLOOKUP(C473,'CDHU-CPOS'!$A$1:$F$4107,2,FALSE),B473="FDE",VLOOKUP(C473,#REF!,2,FALSE))</f>
        <v>Cabo de cobre nu, têmpera mole, classe 2, de 35 mm²</v>
      </c>
      <c r="E473" s="76" t="str">
        <f>_xlfn.IFS(C473="","",B473="SINAPI-SP",VLOOKUP(C473,'BASE SINAPI'!$A$1:$D$7191,3,FALSE),B473="CDHU/CPOS",VLOOKUP(C473,'CDHU-CPOS'!$A$1:$F$4107,3,FALSE))</f>
        <v>M</v>
      </c>
      <c r="F473" s="78">
        <v>1</v>
      </c>
      <c r="G473" s="78">
        <v>200</v>
      </c>
      <c r="H473" s="79" cm="1">
        <f t="array" ref="H473">_xlfn.IFS(C473="",0,B473="SINAPI-SP",VLOOKUP(C473,'BASE SINAPI'!A465:D9464,4,FALSE),B473="CDHU/CPOS",VLOOKUP(C473,'CDHU-CPOS'!$A$1:$F$4107,6,FALSE))</f>
        <v>41.98</v>
      </c>
      <c r="I473" s="79">
        <f t="shared" si="24"/>
        <v>51.2</v>
      </c>
      <c r="J473" s="79">
        <f t="shared" si="25"/>
        <v>10240</v>
      </c>
    </row>
    <row r="474" spans="1:12" ht="12.75" x14ac:dyDescent="0.25">
      <c r="A474" s="76">
        <v>466</v>
      </c>
      <c r="B474" s="76" t="s">
        <v>3478</v>
      </c>
      <c r="C474" s="76" t="s">
        <v>8274</v>
      </c>
      <c r="D474" s="77" t="str">
        <f>_xlfn.IFS(C474="","",B474="SINAPI-SP",VLOOKUP(C474,'BASE SINAPI'!$A$1:$D$7191,2,FALSE),B474="CDHU/CPOS",VLOOKUP(C474,'CDHU-CPOS'!$A$1:$F$4107,2,FALSE),B474="FDE",VLOOKUP(C474,#REF!,2,FALSE))</f>
        <v>Cabo de cobre nu, têmpera mole, classe 2, de 50 mm²</v>
      </c>
      <c r="E474" s="76" t="str">
        <f>_xlfn.IFS(C474="","",B474="SINAPI-SP",VLOOKUP(C474,'BASE SINAPI'!$A$1:$D$7191,3,FALSE),B474="CDHU/CPOS",VLOOKUP(C474,'CDHU-CPOS'!$A$1:$F$4107,3,FALSE))</f>
        <v>M</v>
      </c>
      <c r="F474" s="78">
        <v>1</v>
      </c>
      <c r="G474" s="78">
        <v>200</v>
      </c>
      <c r="H474" s="79" cm="1">
        <f t="array" ref="H474">_xlfn.IFS(C474="",0,B474="SINAPI-SP",VLOOKUP(C474,'BASE SINAPI'!A466:D9465,4,FALSE),B474="CDHU/CPOS",VLOOKUP(C474,'CDHU-CPOS'!$A$1:$F$4107,6,FALSE))</f>
        <v>56.83</v>
      </c>
      <c r="I474" s="79">
        <f t="shared" si="24"/>
        <v>69.319999999999993</v>
      </c>
      <c r="J474" s="79">
        <f t="shared" si="25"/>
        <v>13864</v>
      </c>
    </row>
    <row r="475" spans="1:12" ht="12.75" x14ac:dyDescent="0.25">
      <c r="A475" s="76">
        <v>467</v>
      </c>
      <c r="B475" s="76" t="s">
        <v>3478</v>
      </c>
      <c r="C475" s="76" t="s">
        <v>8275</v>
      </c>
      <c r="D475" s="77" t="str">
        <f>_xlfn.IFS(C475="","",B475="SINAPI-SP",VLOOKUP(C475,'BASE SINAPI'!$A$1:$D$7191,2,FALSE),B475="CDHU/CPOS",VLOOKUP(C475,'CDHU-CPOS'!$A$1:$F$4107,2,FALSE),B475="FDE",VLOOKUP(C475,#REF!,2,FALSE))</f>
        <v>Cabo de cobre nu, têmpera mole, classe 2, de 70 mm²</v>
      </c>
      <c r="E475" s="76" t="str">
        <f>_xlfn.IFS(C475="","",B475="SINAPI-SP",VLOOKUP(C475,'BASE SINAPI'!$A$1:$D$7191,3,FALSE),B475="CDHU/CPOS",VLOOKUP(C475,'CDHU-CPOS'!$A$1:$F$4107,3,FALSE))</f>
        <v>M</v>
      </c>
      <c r="F475" s="78">
        <v>1</v>
      </c>
      <c r="G475" s="78">
        <v>30</v>
      </c>
      <c r="H475" s="79" cm="1">
        <f t="array" ref="H475">_xlfn.IFS(C475="",0,B475="SINAPI-SP",VLOOKUP(C475,'BASE SINAPI'!A467:D9466,4,FALSE),B475="CDHU/CPOS",VLOOKUP(C475,'CDHU-CPOS'!$A$1:$F$4107,6,FALSE))</f>
        <v>77.75</v>
      </c>
      <c r="I475" s="79">
        <f t="shared" si="24"/>
        <v>94.83</v>
      </c>
      <c r="J475" s="79">
        <f t="shared" si="25"/>
        <v>2844.9</v>
      </c>
    </row>
    <row r="476" spans="1:12" s="52" customFormat="1" ht="18" customHeight="1" x14ac:dyDescent="0.25">
      <c r="A476" s="105" t="s">
        <v>11636</v>
      </c>
      <c r="B476" s="105"/>
      <c r="C476" s="105"/>
      <c r="D476" s="105"/>
      <c r="E476" s="105"/>
      <c r="F476" s="105"/>
      <c r="G476" s="105"/>
      <c r="H476" s="105"/>
      <c r="I476" s="105"/>
      <c r="J476" s="75">
        <f>SUM(J477:J590)</f>
        <v>458033.07999999996</v>
      </c>
    </row>
    <row r="477" spans="1:12" ht="12.75" x14ac:dyDescent="0.25">
      <c r="A477" s="76">
        <v>468</v>
      </c>
      <c r="B477" s="76" t="s">
        <v>3478</v>
      </c>
      <c r="C477" s="76" t="s">
        <v>8889</v>
      </c>
      <c r="D477" s="77" t="str">
        <f>_xlfn.IFS(C477="","",B477="SINAPI-SP",VLOOKUP(C477,'BASE SINAPI'!$A$1:$D$7191,2,FALSE),B477="CDHU/CPOS",VLOOKUP(C477,'CDHU-CPOS'!$A$1:$F$4107,2,FALSE),B477="FDE",VLOOKUP(C477,#REF!,2,FALSE))</f>
        <v>Tubo de PVC rígido soldável marrom, DN= 20 mm, (1/2´), inclusive conexões</v>
      </c>
      <c r="E477" s="76" t="str">
        <f>_xlfn.IFS(C477="","",B477="SINAPI-SP",VLOOKUP(C477,'BASE SINAPI'!$A$1:$D$7191,3,FALSE),B477="CDHU/CPOS",VLOOKUP(C477,'CDHU-CPOS'!$A$1:$F$4107,3,FALSE))</f>
        <v>M</v>
      </c>
      <c r="F477" s="78">
        <v>1</v>
      </c>
      <c r="G477" s="78">
        <v>50</v>
      </c>
      <c r="H477" s="79" cm="1">
        <f t="array" ref="H477">_xlfn.IFS(C477="",0,B477="SINAPI-SP",VLOOKUP(C477,'BASE SINAPI'!A469:D9468,4,FALSE),B477="CDHU/CPOS",VLOOKUP(C477,'CDHU-CPOS'!$A$1:$F$4107,6,FALSE))</f>
        <v>32.31</v>
      </c>
      <c r="I477" s="79">
        <f t="shared" ref="I477:I479" si="26">ROUND((H477*(1+$J$2)),2)</f>
        <v>39.409999999999997</v>
      </c>
      <c r="J477" s="79">
        <f t="shared" ref="J477:J479" si="27">ROUND((G477*I477),2)</f>
        <v>1970.5</v>
      </c>
      <c r="L477" s="2" t="s">
        <v>3479</v>
      </c>
    </row>
    <row r="478" spans="1:12" ht="12.75" x14ac:dyDescent="0.25">
      <c r="A478" s="76">
        <v>469</v>
      </c>
      <c r="B478" s="76" t="s">
        <v>3478</v>
      </c>
      <c r="C478" s="76" t="s">
        <v>8890</v>
      </c>
      <c r="D478" s="77" t="str">
        <f>_xlfn.IFS(C478="","",B478="SINAPI-SP",VLOOKUP(C478,'BASE SINAPI'!$A$1:$D$7191,2,FALSE),B478="CDHU/CPOS",VLOOKUP(C478,'CDHU-CPOS'!$A$1:$F$4107,2,FALSE),B478="FDE",VLOOKUP(C478,#REF!,2,FALSE))</f>
        <v>Tubo de PVC rígido soldável marrom, DN= 25 mm, (3/4´), inclusive conexões</v>
      </c>
      <c r="E478" s="76" t="str">
        <f>_xlfn.IFS(C478="","",B478="SINAPI-SP",VLOOKUP(C478,'BASE SINAPI'!$A$1:$D$7191,3,FALSE),B478="CDHU/CPOS",VLOOKUP(C478,'CDHU-CPOS'!$A$1:$F$4107,3,FALSE))</f>
        <v>M</v>
      </c>
      <c r="F478" s="78">
        <v>1</v>
      </c>
      <c r="G478" s="78">
        <v>400</v>
      </c>
      <c r="H478" s="79" cm="1">
        <f t="array" ref="H478">_xlfn.IFS(C478="",0,B478="SINAPI-SP",VLOOKUP(C478,'BASE SINAPI'!A470:D9469,4,FALSE),B478="CDHU/CPOS",VLOOKUP(C478,'CDHU-CPOS'!$A$1:$F$4107,6,FALSE))</f>
        <v>32.409999999999997</v>
      </c>
      <c r="I478" s="79">
        <f t="shared" si="26"/>
        <v>39.53</v>
      </c>
      <c r="J478" s="79">
        <f t="shared" si="27"/>
        <v>15812</v>
      </c>
      <c r="L478" s="2" t="s">
        <v>3478</v>
      </c>
    </row>
    <row r="479" spans="1:12" ht="12.75" x14ac:dyDescent="0.25">
      <c r="A479" s="76">
        <v>470</v>
      </c>
      <c r="B479" s="76" t="s">
        <v>3478</v>
      </c>
      <c r="C479" s="76" t="s">
        <v>8891</v>
      </c>
      <c r="D479" s="77" t="str">
        <f>_xlfn.IFS(C479="","",B479="SINAPI-SP",VLOOKUP(C479,'BASE SINAPI'!$A$1:$D$7191,2,FALSE),B479="CDHU/CPOS",VLOOKUP(C479,'CDHU-CPOS'!$A$1:$F$4107,2,FALSE),B479="FDE",VLOOKUP(C479,#REF!,2,FALSE))</f>
        <v>Tubo de PVC rígido soldável marrom, DN= 32 mm, (1´), inclusive conexões</v>
      </c>
      <c r="E479" s="76" t="str">
        <f>_xlfn.IFS(C479="","",B479="SINAPI-SP",VLOOKUP(C479,'BASE SINAPI'!$A$1:$D$7191,3,FALSE),B479="CDHU/CPOS",VLOOKUP(C479,'CDHU-CPOS'!$A$1:$F$4107,3,FALSE))</f>
        <v>M</v>
      </c>
      <c r="F479" s="78">
        <v>1</v>
      </c>
      <c r="G479" s="78">
        <v>50</v>
      </c>
      <c r="H479" s="79" cm="1">
        <f t="array" ref="H479">_xlfn.IFS(C479="",0,B479="SINAPI-SP",VLOOKUP(C479,'BASE SINAPI'!A471:D9470,4,FALSE),B479="CDHU/CPOS",VLOOKUP(C479,'CDHU-CPOS'!$A$1:$F$4107,6,FALSE))</f>
        <v>40.130000000000003</v>
      </c>
      <c r="I479" s="79">
        <f t="shared" si="26"/>
        <v>48.95</v>
      </c>
      <c r="J479" s="79">
        <f t="shared" si="27"/>
        <v>2447.5</v>
      </c>
      <c r="L479" s="2" t="s">
        <v>3480</v>
      </c>
    </row>
    <row r="480" spans="1:12" ht="12.75" x14ac:dyDescent="0.25">
      <c r="A480" s="76">
        <v>471</v>
      </c>
      <c r="B480" s="76" t="s">
        <v>3478</v>
      </c>
      <c r="C480" s="76" t="s">
        <v>8892</v>
      </c>
      <c r="D480" s="77" t="str">
        <f>_xlfn.IFS(C480="","",B480="SINAPI-SP",VLOOKUP(C480,'BASE SINAPI'!$A$1:$D$7191,2,FALSE),B480="CDHU/CPOS",VLOOKUP(C480,'CDHU-CPOS'!$A$1:$F$4107,2,FALSE),B480="FDE",VLOOKUP(C480,#REF!,2,FALSE))</f>
        <v>Tubo de PVC rígido soldável marrom, DN= 40 mm, (1 1/4´), inclusive conexões</v>
      </c>
      <c r="E480" s="76" t="str">
        <f>_xlfn.IFS(C480="","",B480="SINAPI-SP",VLOOKUP(C480,'BASE SINAPI'!$A$1:$D$7191,3,FALSE),B480="CDHU/CPOS",VLOOKUP(C480,'CDHU-CPOS'!$A$1:$F$4107,3,FALSE))</f>
        <v>M</v>
      </c>
      <c r="F480" s="78">
        <v>1</v>
      </c>
      <c r="G480" s="78">
        <v>20</v>
      </c>
      <c r="H480" s="79" cm="1">
        <f t="array" ref="H480">_xlfn.IFS(C480="",0,B480="SINAPI-SP",VLOOKUP(C480,'BASE SINAPI'!A472:D9471,4,FALSE),B480="CDHU/CPOS",VLOOKUP(C480,'CDHU-CPOS'!$A$1:$F$4107,6,FALSE))</f>
        <v>49.33</v>
      </c>
      <c r="I480" s="79">
        <f t="shared" ref="I480:I543" si="28">ROUND((H480*(1+$J$2)),2)</f>
        <v>60.17</v>
      </c>
      <c r="J480" s="79">
        <f t="shared" ref="J480:J543" si="29">ROUND((G480*I480),2)</f>
        <v>1203.4000000000001</v>
      </c>
      <c r="L480" s="2" t="s">
        <v>3481</v>
      </c>
    </row>
    <row r="481" spans="1:12" ht="12.75" x14ac:dyDescent="0.25">
      <c r="A481" s="76">
        <v>472</v>
      </c>
      <c r="B481" s="76" t="s">
        <v>3478</v>
      </c>
      <c r="C481" s="76" t="s">
        <v>8893</v>
      </c>
      <c r="D481" s="77" t="str">
        <f>_xlfn.IFS(C481="","",B481="SINAPI-SP",VLOOKUP(C481,'BASE SINAPI'!$A$1:$D$7191,2,FALSE),B481="CDHU/CPOS",VLOOKUP(C481,'CDHU-CPOS'!$A$1:$F$4107,2,FALSE),B481="FDE",VLOOKUP(C481,#REF!,2,FALSE))</f>
        <v>Tubo de PVC rígido soldável marrom, DN= 50 mm, (1 1/2´), inclusive conexões</v>
      </c>
      <c r="E481" s="76" t="str">
        <f>_xlfn.IFS(C481="","",B481="SINAPI-SP",VLOOKUP(C481,'BASE SINAPI'!$A$1:$D$7191,3,FALSE),B481="CDHU/CPOS",VLOOKUP(C481,'CDHU-CPOS'!$A$1:$F$4107,3,FALSE))</f>
        <v>M</v>
      </c>
      <c r="F481" s="78">
        <v>1</v>
      </c>
      <c r="G481" s="78">
        <v>100</v>
      </c>
      <c r="H481" s="79" cm="1">
        <f t="array" ref="H481">_xlfn.IFS(C481="",0,B481="SINAPI-SP",VLOOKUP(C481,'BASE SINAPI'!A473:D9472,4,FALSE),B481="CDHU/CPOS",VLOOKUP(C481,'CDHU-CPOS'!$A$1:$F$4107,6,FALSE))</f>
        <v>52.02</v>
      </c>
      <c r="I481" s="79">
        <f t="shared" si="28"/>
        <v>63.45</v>
      </c>
      <c r="J481" s="79">
        <f t="shared" si="29"/>
        <v>6345</v>
      </c>
      <c r="L481" s="2" t="s">
        <v>3479</v>
      </c>
    </row>
    <row r="482" spans="1:12" ht="12.75" x14ac:dyDescent="0.25">
      <c r="A482" s="76">
        <v>473</v>
      </c>
      <c r="B482" s="76" t="s">
        <v>3478</v>
      </c>
      <c r="C482" s="76" t="s">
        <v>8894</v>
      </c>
      <c r="D482" s="77" t="str">
        <f>_xlfn.IFS(C482="","",B482="SINAPI-SP",VLOOKUP(C482,'BASE SINAPI'!$A$1:$D$7191,2,FALSE),B482="CDHU/CPOS",VLOOKUP(C482,'CDHU-CPOS'!$A$1:$F$4107,2,FALSE),B482="FDE",VLOOKUP(C482,#REF!,2,FALSE))</f>
        <v>Tubo de PVC rígido soldável marrom, DN= 60 mm, (2´), inclusive conexões</v>
      </c>
      <c r="E482" s="76" t="str">
        <f>_xlfn.IFS(C482="","",B482="SINAPI-SP",VLOOKUP(C482,'BASE SINAPI'!$A$1:$D$7191,3,FALSE),B482="CDHU/CPOS",VLOOKUP(C482,'CDHU-CPOS'!$A$1:$F$4107,3,FALSE))</f>
        <v>M</v>
      </c>
      <c r="F482" s="78">
        <v>1</v>
      </c>
      <c r="G482" s="78">
        <v>20</v>
      </c>
      <c r="H482" s="79" cm="1">
        <f t="array" ref="H482">_xlfn.IFS(C482="",0,B482="SINAPI-SP",VLOOKUP(C482,'BASE SINAPI'!A474:D9473,4,FALSE),B482="CDHU/CPOS",VLOOKUP(C482,'CDHU-CPOS'!$A$1:$F$4107,6,FALSE))</f>
        <v>76.64</v>
      </c>
      <c r="I482" s="79">
        <f t="shared" si="28"/>
        <v>93.48</v>
      </c>
      <c r="J482" s="79">
        <f t="shared" si="29"/>
        <v>1869.6</v>
      </c>
      <c r="L482" s="2" t="s">
        <v>3478</v>
      </c>
    </row>
    <row r="483" spans="1:12" ht="12.75" x14ac:dyDescent="0.25">
      <c r="A483" s="76">
        <v>474</v>
      </c>
      <c r="B483" s="76" t="s">
        <v>3478</v>
      </c>
      <c r="C483" s="76" t="s">
        <v>8895</v>
      </c>
      <c r="D483" s="77" t="str">
        <f>_xlfn.IFS(C483="","",B483="SINAPI-SP",VLOOKUP(C483,'BASE SINAPI'!$A$1:$D$7191,2,FALSE),B483="CDHU/CPOS",VLOOKUP(C483,'CDHU-CPOS'!$A$1:$F$4107,2,FALSE),B483="FDE",VLOOKUP(C483,#REF!,2,FALSE))</f>
        <v>Tubo de PVC rígido soldável marrom, DN= 75 mm, (2 1/2´), inclusive conexões</v>
      </c>
      <c r="E483" s="76" t="str">
        <f>_xlfn.IFS(C483="","",B483="SINAPI-SP",VLOOKUP(C483,'BASE SINAPI'!$A$1:$D$7191,3,FALSE),B483="CDHU/CPOS",VLOOKUP(C483,'CDHU-CPOS'!$A$1:$F$4107,3,FALSE))</f>
        <v>M</v>
      </c>
      <c r="F483" s="78">
        <v>1</v>
      </c>
      <c r="G483" s="78">
        <v>20</v>
      </c>
      <c r="H483" s="79" cm="1">
        <f t="array" ref="H483">_xlfn.IFS(C483="",0,B483="SINAPI-SP",VLOOKUP(C483,'BASE SINAPI'!A475:D9474,4,FALSE),B483="CDHU/CPOS",VLOOKUP(C483,'CDHU-CPOS'!$A$1:$F$4107,6,FALSE))</f>
        <v>105.95</v>
      </c>
      <c r="I483" s="79">
        <f t="shared" si="28"/>
        <v>129.22999999999999</v>
      </c>
      <c r="J483" s="79">
        <f t="shared" si="29"/>
        <v>2584.6</v>
      </c>
      <c r="L483" s="2" t="s">
        <v>3480</v>
      </c>
    </row>
    <row r="484" spans="1:12" ht="12.75" x14ac:dyDescent="0.25">
      <c r="A484" s="76">
        <v>475</v>
      </c>
      <c r="B484" s="76" t="s">
        <v>3478</v>
      </c>
      <c r="C484" s="76" t="s">
        <v>8896</v>
      </c>
      <c r="D484" s="77" t="str">
        <f>_xlfn.IFS(C484="","",B484="SINAPI-SP",VLOOKUP(C484,'BASE SINAPI'!$A$1:$D$7191,2,FALSE),B484="CDHU/CPOS",VLOOKUP(C484,'CDHU-CPOS'!$A$1:$F$4107,2,FALSE),B484="FDE",VLOOKUP(C484,#REF!,2,FALSE))</f>
        <v>Tubo de PVC rígido soldável marrom, DN= 85 mm, (3´), inclusive conexões</v>
      </c>
      <c r="E484" s="76" t="str">
        <f>_xlfn.IFS(C484="","",B484="SINAPI-SP",VLOOKUP(C484,'BASE SINAPI'!$A$1:$D$7191,3,FALSE),B484="CDHU/CPOS",VLOOKUP(C484,'CDHU-CPOS'!$A$1:$F$4107,3,FALSE))</f>
        <v>M</v>
      </c>
      <c r="F484" s="78">
        <v>1</v>
      </c>
      <c r="G484" s="78">
        <v>20</v>
      </c>
      <c r="H484" s="79" cm="1">
        <f t="array" ref="H484">_xlfn.IFS(C484="",0,B484="SINAPI-SP",VLOOKUP(C484,'BASE SINAPI'!A476:D9475,4,FALSE),B484="CDHU/CPOS",VLOOKUP(C484,'CDHU-CPOS'!$A$1:$F$4107,6,FALSE))</f>
        <v>123.67</v>
      </c>
      <c r="I484" s="79">
        <f t="shared" si="28"/>
        <v>150.84</v>
      </c>
      <c r="J484" s="79">
        <f t="shared" si="29"/>
        <v>3016.8</v>
      </c>
      <c r="L484" s="2" t="s">
        <v>3481</v>
      </c>
    </row>
    <row r="485" spans="1:12" ht="12.75" x14ac:dyDescent="0.25">
      <c r="A485" s="76">
        <v>476</v>
      </c>
      <c r="B485" s="76" t="s">
        <v>3478</v>
      </c>
      <c r="C485" s="76" t="s">
        <v>8897</v>
      </c>
      <c r="D485" s="77" t="str">
        <f>_xlfn.IFS(C485="","",B485="SINAPI-SP",VLOOKUP(C485,'BASE SINAPI'!$A$1:$D$7191,2,FALSE),B485="CDHU/CPOS",VLOOKUP(C485,'CDHU-CPOS'!$A$1:$F$4107,2,FALSE),B485="FDE",VLOOKUP(C485,#REF!,2,FALSE))</f>
        <v>Tubo de PVC rígido soldável marrom, DN= 110 mm, (4´), inclusive conexões</v>
      </c>
      <c r="E485" s="76" t="str">
        <f>_xlfn.IFS(C485="","",B485="SINAPI-SP",VLOOKUP(C485,'BASE SINAPI'!$A$1:$D$7191,3,FALSE),B485="CDHU/CPOS",VLOOKUP(C485,'CDHU-CPOS'!$A$1:$F$4107,3,FALSE))</f>
        <v>M</v>
      </c>
      <c r="F485" s="78">
        <v>1</v>
      </c>
      <c r="G485" s="78">
        <v>10</v>
      </c>
      <c r="H485" s="79" cm="1">
        <f t="array" ref="H485">_xlfn.IFS(C485="",0,B485="SINAPI-SP",VLOOKUP(C485,'BASE SINAPI'!A477:D9476,4,FALSE),B485="CDHU/CPOS",VLOOKUP(C485,'CDHU-CPOS'!$A$1:$F$4107,6,FALSE))</f>
        <v>202.93</v>
      </c>
      <c r="I485" s="79">
        <f t="shared" si="28"/>
        <v>247.51</v>
      </c>
      <c r="J485" s="79">
        <f t="shared" si="29"/>
        <v>2475.1</v>
      </c>
    </row>
    <row r="486" spans="1:12" ht="24" x14ac:dyDescent="0.25">
      <c r="A486" s="76">
        <v>477</v>
      </c>
      <c r="B486" s="76" t="s">
        <v>3478</v>
      </c>
      <c r="C486" s="76" t="s">
        <v>8898</v>
      </c>
      <c r="D486" s="77" t="str">
        <f>_xlfn.IFS(C486="","",B486="SINAPI-SP",VLOOKUP(C486,'BASE SINAPI'!$A$1:$D$7191,2,FALSE),B486="CDHU/CPOS",VLOOKUP(C486,'CDHU-CPOS'!$A$1:$F$4107,2,FALSE),B486="FDE",VLOOKUP(C486,#REF!,2,FALSE))</f>
        <v>Tubo de PVC rígido branco, pontas lisas, soldável, linha esgoto série normal, DN= 40 mm, inclusive conexões</v>
      </c>
      <c r="E486" s="76" t="str">
        <f>_xlfn.IFS(C486="","",B486="SINAPI-SP",VLOOKUP(C486,'BASE SINAPI'!$A$1:$D$7191,3,FALSE),B486="CDHU/CPOS",VLOOKUP(C486,'CDHU-CPOS'!$A$1:$F$4107,3,FALSE))</f>
        <v>M</v>
      </c>
      <c r="F486" s="78">
        <v>1</v>
      </c>
      <c r="G486" s="78">
        <v>60</v>
      </c>
      <c r="H486" s="79" cm="1">
        <f t="array" ref="H486">_xlfn.IFS(C486="",0,B486="SINAPI-SP",VLOOKUP(C486,'BASE SINAPI'!A478:D9477,4,FALSE),B486="CDHU/CPOS",VLOOKUP(C486,'CDHU-CPOS'!$A$1:$F$4107,6,FALSE))</f>
        <v>38.270000000000003</v>
      </c>
      <c r="I486" s="79">
        <f t="shared" si="28"/>
        <v>46.68</v>
      </c>
      <c r="J486" s="79">
        <f t="shared" si="29"/>
        <v>2800.8</v>
      </c>
    </row>
    <row r="487" spans="1:12" ht="24" x14ac:dyDescent="0.25">
      <c r="A487" s="76">
        <v>478</v>
      </c>
      <c r="B487" s="76" t="s">
        <v>3478</v>
      </c>
      <c r="C487" s="76" t="s">
        <v>8899</v>
      </c>
      <c r="D487" s="77" t="str">
        <f>_xlfn.IFS(C487="","",B487="SINAPI-SP",VLOOKUP(C487,'BASE SINAPI'!$A$1:$D$7191,2,FALSE),B487="CDHU/CPOS",VLOOKUP(C487,'CDHU-CPOS'!$A$1:$F$4107,2,FALSE),B487="FDE",VLOOKUP(C487,#REF!,2,FALSE))</f>
        <v>Tubo de PVC rígido branco PxB com virola e anel de borracha, linha esgoto série normal, DN= 50 mm, inclusive conexões</v>
      </c>
      <c r="E487" s="76" t="str">
        <f>_xlfn.IFS(C487="","",B487="SINAPI-SP",VLOOKUP(C487,'BASE SINAPI'!$A$1:$D$7191,3,FALSE),B487="CDHU/CPOS",VLOOKUP(C487,'CDHU-CPOS'!$A$1:$F$4107,3,FALSE))</f>
        <v>M</v>
      </c>
      <c r="F487" s="78">
        <v>1</v>
      </c>
      <c r="G487" s="78">
        <v>60</v>
      </c>
      <c r="H487" s="79" cm="1">
        <f t="array" ref="H487">_xlfn.IFS(C487="",0,B487="SINAPI-SP",VLOOKUP(C487,'BASE SINAPI'!A479:D9478,4,FALSE),B487="CDHU/CPOS",VLOOKUP(C487,'CDHU-CPOS'!$A$1:$F$4107,6,FALSE))</f>
        <v>47.56</v>
      </c>
      <c r="I487" s="79">
        <f t="shared" si="28"/>
        <v>58.01</v>
      </c>
      <c r="J487" s="79">
        <f t="shared" si="29"/>
        <v>3480.6</v>
      </c>
    </row>
    <row r="488" spans="1:12" ht="24" x14ac:dyDescent="0.25">
      <c r="A488" s="76">
        <v>479</v>
      </c>
      <c r="B488" s="76" t="s">
        <v>3478</v>
      </c>
      <c r="C488" s="76" t="s">
        <v>8900</v>
      </c>
      <c r="D488" s="77" t="str">
        <f>_xlfn.IFS(C488="","",B488="SINAPI-SP",VLOOKUP(C488,'BASE SINAPI'!$A$1:$D$7191,2,FALSE),B488="CDHU/CPOS",VLOOKUP(C488,'CDHU-CPOS'!$A$1:$F$4107,2,FALSE),B488="FDE",VLOOKUP(C488,#REF!,2,FALSE))</f>
        <v>Tubo de PVC rígido branco PxB com virola e anel de borracha, linha esgoto série normal, DN= 75 mm, inclusive conexões</v>
      </c>
      <c r="E488" s="76" t="str">
        <f>_xlfn.IFS(C488="","",B488="SINAPI-SP",VLOOKUP(C488,'BASE SINAPI'!$A$1:$D$7191,3,FALSE),B488="CDHU/CPOS",VLOOKUP(C488,'CDHU-CPOS'!$A$1:$F$4107,3,FALSE))</f>
        <v>M</v>
      </c>
      <c r="F488" s="78">
        <v>1</v>
      </c>
      <c r="G488" s="78">
        <v>60</v>
      </c>
      <c r="H488" s="79" cm="1">
        <f t="array" ref="H488">_xlfn.IFS(C488="",0,B488="SINAPI-SP",VLOOKUP(C488,'BASE SINAPI'!A480:D9479,4,FALSE),B488="CDHU/CPOS",VLOOKUP(C488,'CDHU-CPOS'!$A$1:$F$4107,6,FALSE))</f>
        <v>74.489999999999995</v>
      </c>
      <c r="I488" s="79">
        <f t="shared" si="28"/>
        <v>90.86</v>
      </c>
      <c r="J488" s="79">
        <f t="shared" si="29"/>
        <v>5451.6</v>
      </c>
    </row>
    <row r="489" spans="1:12" ht="24" x14ac:dyDescent="0.25">
      <c r="A489" s="76">
        <v>480</v>
      </c>
      <c r="B489" s="76" t="s">
        <v>3478</v>
      </c>
      <c r="C489" s="76" t="s">
        <v>8901</v>
      </c>
      <c r="D489" s="77" t="str">
        <f>_xlfn.IFS(C489="","",B489="SINAPI-SP",VLOOKUP(C489,'BASE SINAPI'!$A$1:$D$7191,2,FALSE),B489="CDHU/CPOS",VLOOKUP(C489,'CDHU-CPOS'!$A$1:$F$4107,2,FALSE),B489="FDE",VLOOKUP(C489,#REF!,2,FALSE))</f>
        <v>Tubo de PVC rígido branco PxB com virola e anel de borracha, linha esgoto série normal, DN= 100 mm, inclusive conexões</v>
      </c>
      <c r="E489" s="76" t="str">
        <f>_xlfn.IFS(C489="","",B489="SINAPI-SP",VLOOKUP(C489,'BASE SINAPI'!$A$1:$D$7191,3,FALSE),B489="CDHU/CPOS",VLOOKUP(C489,'CDHU-CPOS'!$A$1:$F$4107,3,FALSE))</f>
        <v>M</v>
      </c>
      <c r="F489" s="78">
        <v>1</v>
      </c>
      <c r="G489" s="78">
        <v>120</v>
      </c>
      <c r="H489" s="79" cm="1">
        <f t="array" ref="H489">_xlfn.IFS(C489="",0,B489="SINAPI-SP",VLOOKUP(C489,'BASE SINAPI'!A481:D9480,4,FALSE),B489="CDHU/CPOS",VLOOKUP(C489,'CDHU-CPOS'!$A$1:$F$4107,6,FALSE))</f>
        <v>81.89</v>
      </c>
      <c r="I489" s="79">
        <f t="shared" si="28"/>
        <v>99.88</v>
      </c>
      <c r="J489" s="79">
        <f t="shared" si="29"/>
        <v>11985.6</v>
      </c>
    </row>
    <row r="490" spans="1:12" ht="24" x14ac:dyDescent="0.25">
      <c r="A490" s="76">
        <v>481</v>
      </c>
      <c r="B490" s="76" t="s">
        <v>3478</v>
      </c>
      <c r="C490" s="76" t="s">
        <v>8905</v>
      </c>
      <c r="D490" s="77" t="str">
        <f>_xlfn.IFS(C490="","",B490="SINAPI-SP",VLOOKUP(C490,'BASE SINAPI'!$A$1:$D$7191,2,FALSE),B490="CDHU/CPOS",VLOOKUP(C490,'CDHU-CPOS'!$A$1:$F$4107,2,FALSE),B490="FDE",VLOOKUP(C490,#REF!,2,FALSE))</f>
        <v>Tubo de PVC rígido PxB com virola e anel de borracha, linha esgoto série reforçada ´R´. DN= 150 mm, inclusive conexões</v>
      </c>
      <c r="E490" s="76" t="str">
        <f>_xlfn.IFS(C490="","",B490="SINAPI-SP",VLOOKUP(C490,'BASE SINAPI'!$A$1:$D$7191,3,FALSE),B490="CDHU/CPOS",VLOOKUP(C490,'CDHU-CPOS'!$A$1:$F$4107,3,FALSE))</f>
        <v>M</v>
      </c>
      <c r="F490" s="78">
        <v>1</v>
      </c>
      <c r="G490" s="78">
        <v>30</v>
      </c>
      <c r="H490" s="79" cm="1">
        <f t="array" ref="H490">_xlfn.IFS(C490="",0,B490="SINAPI-SP",VLOOKUP(C490,'BASE SINAPI'!A482:D9481,4,FALSE),B490="CDHU/CPOS",VLOOKUP(C490,'CDHU-CPOS'!$A$1:$F$4107,6,FALSE))</f>
        <v>163.25</v>
      </c>
      <c r="I490" s="79">
        <f t="shared" si="28"/>
        <v>199.12</v>
      </c>
      <c r="J490" s="79">
        <f t="shared" si="29"/>
        <v>5973.6</v>
      </c>
    </row>
    <row r="491" spans="1:12" ht="12.75" x14ac:dyDescent="0.25">
      <c r="A491" s="76">
        <v>482</v>
      </c>
      <c r="B491" s="76" t="s">
        <v>3478</v>
      </c>
      <c r="C491" s="76" t="s">
        <v>8972</v>
      </c>
      <c r="D491" s="77" t="str">
        <f>_xlfn.IFS(C491="","",B491="SINAPI-SP",VLOOKUP(C491,'BASE SINAPI'!$A$1:$D$7191,2,FALSE),B491="CDHU/CPOS",VLOOKUP(C491,'CDHU-CPOS'!$A$1:$F$4107,2,FALSE),B491="FDE",VLOOKUP(C491,#REF!,2,FALSE))</f>
        <v>Tubo de cobre classe A, DN= 15mm (1/2´), inclusive conexões</v>
      </c>
      <c r="E491" s="76" t="str">
        <f>_xlfn.IFS(C491="","",B491="SINAPI-SP",VLOOKUP(C491,'BASE SINAPI'!$A$1:$D$7191,3,FALSE),B491="CDHU/CPOS",VLOOKUP(C491,'CDHU-CPOS'!$A$1:$F$4107,3,FALSE))</f>
        <v>M</v>
      </c>
      <c r="F491" s="78">
        <v>1</v>
      </c>
      <c r="G491" s="78">
        <v>20</v>
      </c>
      <c r="H491" s="79" cm="1">
        <f t="array" ref="H491">_xlfn.IFS(C491="",0,B491="SINAPI-SP",VLOOKUP(C491,'BASE SINAPI'!A483:D9482,4,FALSE),B491="CDHU/CPOS",VLOOKUP(C491,'CDHU-CPOS'!$A$1:$F$4107,6,FALSE))</f>
        <v>89.33</v>
      </c>
      <c r="I491" s="79">
        <f t="shared" si="28"/>
        <v>108.96</v>
      </c>
      <c r="J491" s="79">
        <f t="shared" si="29"/>
        <v>2179.1999999999998</v>
      </c>
    </row>
    <row r="492" spans="1:12" ht="12.75" x14ac:dyDescent="0.25">
      <c r="A492" s="76">
        <v>483</v>
      </c>
      <c r="B492" s="76" t="s">
        <v>3478</v>
      </c>
      <c r="C492" s="76" t="s">
        <v>8973</v>
      </c>
      <c r="D492" s="77" t="str">
        <f>_xlfn.IFS(C492="","",B492="SINAPI-SP",VLOOKUP(C492,'BASE SINAPI'!$A$1:$D$7191,2,FALSE),B492="CDHU/CPOS",VLOOKUP(C492,'CDHU-CPOS'!$A$1:$F$4107,2,FALSE),B492="FDE",VLOOKUP(C492,#REF!,2,FALSE))</f>
        <v>Tubo de cobre classe A, DN= 22mm (3/4´), inclusive conexões</v>
      </c>
      <c r="E492" s="76" t="str">
        <f>_xlfn.IFS(C492="","",B492="SINAPI-SP",VLOOKUP(C492,'BASE SINAPI'!$A$1:$D$7191,3,FALSE),B492="CDHU/CPOS",VLOOKUP(C492,'CDHU-CPOS'!$A$1:$F$4107,3,FALSE))</f>
        <v>M</v>
      </c>
      <c r="F492" s="78">
        <v>1</v>
      </c>
      <c r="G492" s="78">
        <v>20</v>
      </c>
      <c r="H492" s="79" cm="1">
        <f t="array" ref="H492">_xlfn.IFS(C492="",0,B492="SINAPI-SP",VLOOKUP(C492,'BASE SINAPI'!A484:D9483,4,FALSE),B492="CDHU/CPOS",VLOOKUP(C492,'CDHU-CPOS'!$A$1:$F$4107,6,FALSE))</f>
        <v>130.97</v>
      </c>
      <c r="I492" s="79">
        <f t="shared" si="28"/>
        <v>159.74</v>
      </c>
      <c r="J492" s="79">
        <f t="shared" si="29"/>
        <v>3194.8</v>
      </c>
    </row>
    <row r="493" spans="1:12" ht="12.75" x14ac:dyDescent="0.25">
      <c r="A493" s="76">
        <v>484</v>
      </c>
      <c r="B493" s="76" t="s">
        <v>3478</v>
      </c>
      <c r="C493" s="76" t="s">
        <v>8974</v>
      </c>
      <c r="D493" s="77" t="str">
        <f>_xlfn.IFS(C493="","",B493="SINAPI-SP",VLOOKUP(C493,'BASE SINAPI'!$A$1:$D$7191,2,FALSE),B493="CDHU/CPOS",VLOOKUP(C493,'CDHU-CPOS'!$A$1:$F$4107,2,FALSE),B493="FDE",VLOOKUP(C493,#REF!,2,FALSE))</f>
        <v>Tubo de cobre classe A, DN= 28mm (1´), inclusive conexões</v>
      </c>
      <c r="E493" s="76" t="str">
        <f>_xlfn.IFS(C493="","",B493="SINAPI-SP",VLOOKUP(C493,'BASE SINAPI'!$A$1:$D$7191,3,FALSE),B493="CDHU/CPOS",VLOOKUP(C493,'CDHU-CPOS'!$A$1:$F$4107,3,FALSE))</f>
        <v>M</v>
      </c>
      <c r="F493" s="78">
        <v>1</v>
      </c>
      <c r="G493" s="78">
        <v>10</v>
      </c>
      <c r="H493" s="79" cm="1">
        <f t="array" ref="H493">_xlfn.IFS(C493="",0,B493="SINAPI-SP",VLOOKUP(C493,'BASE SINAPI'!A485:D9484,4,FALSE),B493="CDHU/CPOS",VLOOKUP(C493,'CDHU-CPOS'!$A$1:$F$4107,6,FALSE))</f>
        <v>160.84</v>
      </c>
      <c r="I493" s="79">
        <f t="shared" si="28"/>
        <v>196.18</v>
      </c>
      <c r="J493" s="79">
        <f t="shared" si="29"/>
        <v>1961.8</v>
      </c>
    </row>
    <row r="494" spans="1:12" ht="12.75" x14ac:dyDescent="0.25">
      <c r="A494" s="76">
        <v>485</v>
      </c>
      <c r="B494" s="76" t="s">
        <v>3478</v>
      </c>
      <c r="C494" s="76" t="s">
        <v>9357</v>
      </c>
      <c r="D494" s="77" t="str">
        <f>_xlfn.IFS(C494="","",B494="SINAPI-SP",VLOOKUP(C494,'BASE SINAPI'!$A$1:$D$7191,2,FALSE),B494="CDHU/CPOS",VLOOKUP(C494,'CDHU-CPOS'!$A$1:$F$4107,2,FALSE),B494="FDE",VLOOKUP(C494,#REF!,2,FALSE))</f>
        <v>Reservatório em polietileno com tampa de rosca - capacidade de 500 litros</v>
      </c>
      <c r="E494" s="76" t="str">
        <f>_xlfn.IFS(C494="","",B494="SINAPI-SP",VLOOKUP(C494,'BASE SINAPI'!$A$1:$D$7191,3,FALSE),B494="CDHU/CPOS",VLOOKUP(C494,'CDHU-CPOS'!$A$1:$F$4107,3,FALSE))</f>
        <v>UN</v>
      </c>
      <c r="F494" s="78">
        <v>1</v>
      </c>
      <c r="G494" s="78">
        <v>5</v>
      </c>
      <c r="H494" s="79" cm="1">
        <f t="array" ref="H494">_xlfn.IFS(C494="",0,B494="SINAPI-SP",VLOOKUP(C494,'BASE SINAPI'!A486:D9485,4,FALSE),B494="CDHU/CPOS",VLOOKUP(C494,'CDHU-CPOS'!$A$1:$F$4107,6,FALSE))</f>
        <v>611.58000000000004</v>
      </c>
      <c r="I494" s="79">
        <f t="shared" si="28"/>
        <v>745.94</v>
      </c>
      <c r="J494" s="79">
        <f t="shared" si="29"/>
        <v>3729.7</v>
      </c>
    </row>
    <row r="495" spans="1:12" ht="12.75" x14ac:dyDescent="0.25">
      <c r="A495" s="76">
        <v>486</v>
      </c>
      <c r="B495" s="76" t="s">
        <v>3478</v>
      </c>
      <c r="C495" s="76" t="s">
        <v>9356</v>
      </c>
      <c r="D495" s="77" t="str">
        <f>_xlfn.IFS(C495="","",B495="SINAPI-SP",VLOOKUP(C495,'BASE SINAPI'!$A$1:$D$7191,2,FALSE),B495="CDHU/CPOS",VLOOKUP(C495,'CDHU-CPOS'!$A$1:$F$4107,2,FALSE),B495="FDE",VLOOKUP(C495,#REF!,2,FALSE))</f>
        <v>Reservatório em polietileno com tampa de rosca - capacidade de 1.000 litros</v>
      </c>
      <c r="E495" s="76" t="str">
        <f>_xlfn.IFS(C495="","",B495="SINAPI-SP",VLOOKUP(C495,'BASE SINAPI'!$A$1:$D$7191,3,FALSE),B495="CDHU/CPOS",VLOOKUP(C495,'CDHU-CPOS'!$A$1:$F$4107,3,FALSE))</f>
        <v>UN</v>
      </c>
      <c r="F495" s="78">
        <v>1</v>
      </c>
      <c r="G495" s="78">
        <v>5</v>
      </c>
      <c r="H495" s="79" cm="1">
        <f t="array" ref="H495">_xlfn.IFS(C495="",0,B495="SINAPI-SP",VLOOKUP(C495,'BASE SINAPI'!A487:D9486,4,FALSE),B495="CDHU/CPOS",VLOOKUP(C495,'CDHU-CPOS'!$A$1:$F$4107,6,FALSE))</f>
        <v>943.41</v>
      </c>
      <c r="I495" s="79">
        <f t="shared" si="28"/>
        <v>1150.68</v>
      </c>
      <c r="J495" s="79">
        <f t="shared" si="29"/>
        <v>5753.4</v>
      </c>
    </row>
    <row r="496" spans="1:12" ht="12.75" x14ac:dyDescent="0.25">
      <c r="A496" s="76">
        <v>487</v>
      </c>
      <c r="B496" s="76" t="s">
        <v>3478</v>
      </c>
      <c r="C496" s="76" t="s">
        <v>9350</v>
      </c>
      <c r="D496" s="77" t="str">
        <f>_xlfn.IFS(C496="","",B496="SINAPI-SP",VLOOKUP(C496,'BASE SINAPI'!$A$1:$D$7191,2,FALSE),B496="CDHU/CPOS",VLOOKUP(C496,'CDHU-CPOS'!$A$1:$F$4107,2,FALSE),B496="FDE",VLOOKUP(C496,#REF!,2,FALSE))</f>
        <v>Reservatório em polietileno com tampa de encaixar - capacidade de 2.000 litros</v>
      </c>
      <c r="E496" s="76" t="str">
        <f>_xlfn.IFS(C496="","",B496="SINAPI-SP",VLOOKUP(C496,'BASE SINAPI'!$A$1:$D$7191,3,FALSE),B496="CDHU/CPOS",VLOOKUP(C496,'CDHU-CPOS'!$A$1:$F$4107,3,FALSE))</f>
        <v>UN</v>
      </c>
      <c r="F496" s="78">
        <v>1</v>
      </c>
      <c r="G496" s="78">
        <v>2</v>
      </c>
      <c r="H496" s="79" cm="1">
        <f t="array" ref="H496">_xlfn.IFS(C496="",0,B496="SINAPI-SP",VLOOKUP(C496,'BASE SINAPI'!A488:D9487,4,FALSE),B496="CDHU/CPOS",VLOOKUP(C496,'CDHU-CPOS'!$A$1:$F$4107,6,FALSE))</f>
        <v>1123.25</v>
      </c>
      <c r="I496" s="79">
        <f t="shared" si="28"/>
        <v>1370.03</v>
      </c>
      <c r="J496" s="79">
        <f t="shared" si="29"/>
        <v>2740.06</v>
      </c>
      <c r="L496" s="2" t="s">
        <v>3479</v>
      </c>
    </row>
    <row r="497" spans="1:12" ht="12.75" x14ac:dyDescent="0.25">
      <c r="A497" s="76">
        <v>488</v>
      </c>
      <c r="B497" s="76" t="s">
        <v>3478</v>
      </c>
      <c r="C497" s="76" t="s">
        <v>9351</v>
      </c>
      <c r="D497" s="77" t="str">
        <f>_xlfn.IFS(C497="","",B497="SINAPI-SP",VLOOKUP(C497,'BASE SINAPI'!$A$1:$D$7191,2,FALSE),B497="CDHU/CPOS",VLOOKUP(C497,'CDHU-CPOS'!$A$1:$F$4107,2,FALSE),B497="FDE",VLOOKUP(C497,#REF!,2,FALSE))</f>
        <v>Reservatório em polietileno com tampa de encaixar - capacidade de 3.000 litros</v>
      </c>
      <c r="E497" s="76" t="str">
        <f>_xlfn.IFS(C497="","",B497="SINAPI-SP",VLOOKUP(C497,'BASE SINAPI'!$A$1:$D$7191,3,FALSE),B497="CDHU/CPOS",VLOOKUP(C497,'CDHU-CPOS'!$A$1:$F$4107,3,FALSE))</f>
        <v>UN</v>
      </c>
      <c r="F497" s="78">
        <v>1</v>
      </c>
      <c r="G497" s="78">
        <v>1</v>
      </c>
      <c r="H497" s="79" cm="1">
        <f t="array" ref="H497">_xlfn.IFS(C497="",0,B497="SINAPI-SP",VLOOKUP(C497,'BASE SINAPI'!A489:D9488,4,FALSE),B497="CDHU/CPOS",VLOOKUP(C497,'CDHU-CPOS'!$A$1:$F$4107,6,FALSE))</f>
        <v>1989.41</v>
      </c>
      <c r="I497" s="79">
        <f t="shared" si="28"/>
        <v>2426.48</v>
      </c>
      <c r="J497" s="79">
        <f t="shared" si="29"/>
        <v>2426.48</v>
      </c>
      <c r="L497" s="2" t="s">
        <v>3478</v>
      </c>
    </row>
    <row r="498" spans="1:12" ht="12.75" x14ac:dyDescent="0.25">
      <c r="A498" s="76">
        <v>489</v>
      </c>
      <c r="B498" s="76" t="s">
        <v>3478</v>
      </c>
      <c r="C498" s="76" t="s">
        <v>9352</v>
      </c>
      <c r="D498" s="77" t="str">
        <f>_xlfn.IFS(C498="","",B498="SINAPI-SP",VLOOKUP(C498,'BASE SINAPI'!$A$1:$D$7191,2,FALSE),B498="CDHU/CPOS",VLOOKUP(C498,'CDHU-CPOS'!$A$1:$F$4107,2,FALSE),B498="FDE",VLOOKUP(C498,#REF!,2,FALSE))</f>
        <v>Reservatório em polietileno com tampa de encaixar - capacidade de 5.000 litros</v>
      </c>
      <c r="E498" s="76" t="str">
        <f>_xlfn.IFS(C498="","",B498="SINAPI-SP",VLOOKUP(C498,'BASE SINAPI'!$A$1:$D$7191,3,FALSE),B498="CDHU/CPOS",VLOOKUP(C498,'CDHU-CPOS'!$A$1:$F$4107,3,FALSE))</f>
        <v>UN</v>
      </c>
      <c r="F498" s="78">
        <v>1</v>
      </c>
      <c r="G498" s="78">
        <v>1</v>
      </c>
      <c r="H498" s="79" cm="1">
        <f t="array" ref="H498">_xlfn.IFS(C498="",0,B498="SINAPI-SP",VLOOKUP(C498,'BASE SINAPI'!A490:D9489,4,FALSE),B498="CDHU/CPOS",VLOOKUP(C498,'CDHU-CPOS'!$A$1:$F$4107,6,FALSE))</f>
        <v>3084.06</v>
      </c>
      <c r="I498" s="79">
        <f t="shared" si="28"/>
        <v>3761.63</v>
      </c>
      <c r="J498" s="79">
        <f t="shared" si="29"/>
        <v>3761.63</v>
      </c>
      <c r="L498" s="2" t="s">
        <v>3480</v>
      </c>
    </row>
    <row r="499" spans="1:12" ht="12.75" x14ac:dyDescent="0.25">
      <c r="A499" s="76">
        <v>490</v>
      </c>
      <c r="B499" s="76" t="s">
        <v>3478</v>
      </c>
      <c r="C499" s="76" t="s">
        <v>9370</v>
      </c>
      <c r="D499" s="77" t="str">
        <f>_xlfn.IFS(C499="","",B499="SINAPI-SP",VLOOKUP(C499,'BASE SINAPI'!$A$1:$D$7191,2,FALSE),B499="CDHU/CPOS",VLOOKUP(C499,'CDHU-CPOS'!$A$1:$F$4107,2,FALSE),B499="FDE",VLOOKUP(C499,#REF!,2,FALSE))</f>
        <v>Limpeza de caixa d´água até 1.000 litros</v>
      </c>
      <c r="E499" s="76" t="str">
        <f>_xlfn.IFS(C499="","",B499="SINAPI-SP",VLOOKUP(C499,'BASE SINAPI'!$A$1:$D$7191,3,FALSE),B499="CDHU/CPOS",VLOOKUP(C499,'CDHU-CPOS'!$A$1:$F$4107,3,FALSE))</f>
        <v>UN</v>
      </c>
      <c r="F499" s="78">
        <v>1</v>
      </c>
      <c r="G499" s="78">
        <v>50</v>
      </c>
      <c r="H499" s="79" cm="1">
        <f t="array" ref="H499">_xlfn.IFS(C499="",0,B499="SINAPI-SP",VLOOKUP(C499,'BASE SINAPI'!A491:D9490,4,FALSE),B499="CDHU/CPOS",VLOOKUP(C499,'CDHU-CPOS'!$A$1:$F$4107,6,FALSE))</f>
        <v>64.290000000000006</v>
      </c>
      <c r="I499" s="79">
        <f t="shared" si="28"/>
        <v>78.41</v>
      </c>
      <c r="J499" s="79">
        <f t="shared" si="29"/>
        <v>3920.5</v>
      </c>
    </row>
    <row r="500" spans="1:12" ht="12.75" x14ac:dyDescent="0.25">
      <c r="A500" s="76">
        <v>491</v>
      </c>
      <c r="B500" s="76" t="s">
        <v>3478</v>
      </c>
      <c r="C500" s="76" t="s">
        <v>9371</v>
      </c>
      <c r="D500" s="77" t="str">
        <f>_xlfn.IFS(C500="","",B500="SINAPI-SP",VLOOKUP(C500,'BASE SINAPI'!$A$1:$D$7191,2,FALSE),B500="CDHU/CPOS",VLOOKUP(C500,'CDHU-CPOS'!$A$1:$F$4107,2,FALSE),B500="FDE",VLOOKUP(C500,#REF!,2,FALSE))</f>
        <v>Limpeza de caixa d´água de 1.001 até 10.000 litros</v>
      </c>
      <c r="E500" s="76" t="str">
        <f>_xlfn.IFS(C500="","",B500="SINAPI-SP",VLOOKUP(C500,'BASE SINAPI'!$A$1:$D$7191,3,FALSE),B500="CDHU/CPOS",VLOOKUP(C500,'CDHU-CPOS'!$A$1:$F$4107,3,FALSE))</f>
        <v>UN</v>
      </c>
      <c r="F500" s="78">
        <v>1</v>
      </c>
      <c r="G500" s="78">
        <v>25</v>
      </c>
      <c r="H500" s="79" cm="1">
        <f t="array" ref="H500">_xlfn.IFS(C500="",0,B500="SINAPI-SP",VLOOKUP(C500,'BASE SINAPI'!A492:D9491,4,FALSE),B500="CDHU/CPOS",VLOOKUP(C500,'CDHU-CPOS'!$A$1:$F$4107,6,FALSE))</f>
        <v>171.44</v>
      </c>
      <c r="I500" s="79">
        <f t="shared" si="28"/>
        <v>209.11</v>
      </c>
      <c r="J500" s="79">
        <f t="shared" si="29"/>
        <v>5227.75</v>
      </c>
    </row>
    <row r="501" spans="1:12" ht="12.75" x14ac:dyDescent="0.25">
      <c r="A501" s="76">
        <v>492</v>
      </c>
      <c r="B501" s="76" t="s">
        <v>3478</v>
      </c>
      <c r="C501" s="76" t="s">
        <v>9372</v>
      </c>
      <c r="D501" s="77" t="str">
        <f>_xlfn.IFS(C501="","",B501="SINAPI-SP",VLOOKUP(C501,'BASE SINAPI'!$A$1:$D$7191,2,FALSE),B501="CDHU/CPOS",VLOOKUP(C501,'CDHU-CPOS'!$A$1:$F$4107,2,FALSE),B501="FDE",VLOOKUP(C501,#REF!,2,FALSE))</f>
        <v>Limpeza de caixa d´água acima de 10.000 litros</v>
      </c>
      <c r="E501" s="76" t="str">
        <f>_xlfn.IFS(C501="","",B501="SINAPI-SP",VLOOKUP(C501,'BASE SINAPI'!$A$1:$D$7191,3,FALSE),B501="CDHU/CPOS",VLOOKUP(C501,'CDHU-CPOS'!$A$1:$F$4107,3,FALSE))</f>
        <v>UN</v>
      </c>
      <c r="F501" s="78">
        <v>1</v>
      </c>
      <c r="G501" s="78">
        <v>5</v>
      </c>
      <c r="H501" s="79" cm="1">
        <f t="array" ref="H501">_xlfn.IFS(C501="",0,B501="SINAPI-SP",VLOOKUP(C501,'BASE SINAPI'!A493:D9492,4,FALSE),B501="CDHU/CPOS",VLOOKUP(C501,'CDHU-CPOS'!$A$1:$F$4107,6,FALSE))</f>
        <v>385.74</v>
      </c>
      <c r="I501" s="79">
        <f t="shared" si="28"/>
        <v>470.49</v>
      </c>
      <c r="J501" s="79">
        <f t="shared" si="29"/>
        <v>2352.4499999999998</v>
      </c>
    </row>
    <row r="502" spans="1:12" ht="12.75" x14ac:dyDescent="0.25">
      <c r="A502" s="76">
        <v>493</v>
      </c>
      <c r="B502" s="76" t="s">
        <v>3478</v>
      </c>
      <c r="C502" s="76" t="s">
        <v>9363</v>
      </c>
      <c r="D502" s="77" t="str">
        <f>_xlfn.IFS(C502="","",B502="SINAPI-SP",VLOOKUP(C502,'BASE SINAPI'!$A$1:$D$7191,2,FALSE),B502="CDHU/CPOS",VLOOKUP(C502,'CDHU-CPOS'!$A$1:$F$4107,2,FALSE),B502="FDE",VLOOKUP(C502,#REF!,2,FALSE))</f>
        <v>Torneira de boia, DN= 3/4´</v>
      </c>
      <c r="E502" s="76" t="str">
        <f>_xlfn.IFS(C502="","",B502="SINAPI-SP",VLOOKUP(C502,'BASE SINAPI'!$A$1:$D$7191,3,FALSE),B502="CDHU/CPOS",VLOOKUP(C502,'CDHU-CPOS'!$A$1:$F$4107,3,FALSE))</f>
        <v>UN</v>
      </c>
      <c r="F502" s="78">
        <v>1</v>
      </c>
      <c r="G502" s="78">
        <v>30</v>
      </c>
      <c r="H502" s="79" cm="1">
        <f t="array" ref="H502">_xlfn.IFS(C502="",0,B502="SINAPI-SP",VLOOKUP(C502,'BASE SINAPI'!A494:D9493,4,FALSE),B502="CDHU/CPOS",VLOOKUP(C502,'CDHU-CPOS'!$A$1:$F$4107,6,FALSE))</f>
        <v>105.18</v>
      </c>
      <c r="I502" s="79">
        <f t="shared" si="28"/>
        <v>128.29</v>
      </c>
      <c r="J502" s="79">
        <f t="shared" si="29"/>
        <v>3848.7</v>
      </c>
    </row>
    <row r="503" spans="1:12" ht="12.75" x14ac:dyDescent="0.25">
      <c r="A503" s="76">
        <v>494</v>
      </c>
      <c r="B503" s="76" t="s">
        <v>3478</v>
      </c>
      <c r="C503" s="76" t="s">
        <v>9364</v>
      </c>
      <c r="D503" s="77" t="str">
        <f>_xlfn.IFS(C503="","",B503="SINAPI-SP",VLOOKUP(C503,'BASE SINAPI'!$A$1:$D$7191,2,FALSE),B503="CDHU/CPOS",VLOOKUP(C503,'CDHU-CPOS'!$A$1:$F$4107,2,FALSE),B503="FDE",VLOOKUP(C503,#REF!,2,FALSE))</f>
        <v>Torneira de boia, DN= 1´</v>
      </c>
      <c r="E503" s="76" t="str">
        <f>_xlfn.IFS(C503="","",B503="SINAPI-SP",VLOOKUP(C503,'BASE SINAPI'!$A$1:$D$7191,3,FALSE),B503="CDHU/CPOS",VLOOKUP(C503,'CDHU-CPOS'!$A$1:$F$4107,3,FALSE))</f>
        <v>UN</v>
      </c>
      <c r="F503" s="78">
        <v>1</v>
      </c>
      <c r="G503" s="78">
        <v>10</v>
      </c>
      <c r="H503" s="79" cm="1">
        <f t="array" ref="H503">_xlfn.IFS(C503="",0,B503="SINAPI-SP",VLOOKUP(C503,'BASE SINAPI'!A495:D9494,4,FALSE),B503="CDHU/CPOS",VLOOKUP(C503,'CDHU-CPOS'!$A$1:$F$4107,6,FALSE))</f>
        <v>138.65</v>
      </c>
      <c r="I503" s="79">
        <f t="shared" si="28"/>
        <v>169.11</v>
      </c>
      <c r="J503" s="79">
        <f t="shared" si="29"/>
        <v>1691.1</v>
      </c>
    </row>
    <row r="504" spans="1:12" ht="12.75" x14ac:dyDescent="0.25">
      <c r="A504" s="76">
        <v>495</v>
      </c>
      <c r="B504" s="76" t="s">
        <v>3478</v>
      </c>
      <c r="C504" s="76" t="s">
        <v>9373</v>
      </c>
      <c r="D504" s="77" t="str">
        <f>_xlfn.IFS(C504="","",B504="SINAPI-SP",VLOOKUP(C504,'BASE SINAPI'!$A$1:$D$7191,2,FALSE),B504="CDHU/CPOS",VLOOKUP(C504,'CDHU-CPOS'!$A$1:$F$4107,2,FALSE),B504="FDE",VLOOKUP(C504,#REF!,2,FALSE))</f>
        <v>Caixa sifonada de PVC rígido de 100 x 100 x 50 mm, com grelha</v>
      </c>
      <c r="E504" s="76" t="str">
        <f>_xlfn.IFS(C504="","",B504="SINAPI-SP",VLOOKUP(C504,'BASE SINAPI'!$A$1:$D$7191,3,FALSE),B504="CDHU/CPOS",VLOOKUP(C504,'CDHU-CPOS'!$A$1:$F$4107,3,FALSE))</f>
        <v>UN</v>
      </c>
      <c r="F504" s="78">
        <v>1</v>
      </c>
      <c r="G504" s="78">
        <v>10</v>
      </c>
      <c r="H504" s="79" cm="1">
        <f t="array" ref="H504">_xlfn.IFS(C504="",0,B504="SINAPI-SP",VLOOKUP(C504,'BASE SINAPI'!A496:D9495,4,FALSE),B504="CDHU/CPOS",VLOOKUP(C504,'CDHU-CPOS'!$A$1:$F$4107,6,FALSE))</f>
        <v>88.01</v>
      </c>
      <c r="I504" s="79">
        <f t="shared" si="28"/>
        <v>107.35</v>
      </c>
      <c r="J504" s="79">
        <f t="shared" si="29"/>
        <v>1073.5</v>
      </c>
      <c r="L504" s="2" t="s">
        <v>3480</v>
      </c>
    </row>
    <row r="505" spans="1:12" ht="12.75" x14ac:dyDescent="0.25">
      <c r="A505" s="76">
        <v>496</v>
      </c>
      <c r="B505" s="76" t="s">
        <v>3478</v>
      </c>
      <c r="C505" s="76" t="s">
        <v>9374</v>
      </c>
      <c r="D505" s="77" t="str">
        <f>_xlfn.IFS(C505="","",B505="SINAPI-SP",VLOOKUP(C505,'BASE SINAPI'!$A$1:$D$7191,2,FALSE),B505="CDHU/CPOS",VLOOKUP(C505,'CDHU-CPOS'!$A$1:$F$4107,2,FALSE),B505="FDE",VLOOKUP(C505,#REF!,2,FALSE))</f>
        <v>Caixa sifonada de PVC rígido de 100 x 150 x 50 mm, com grelha</v>
      </c>
      <c r="E505" s="76" t="str">
        <f>_xlfn.IFS(C505="","",B505="SINAPI-SP",VLOOKUP(C505,'BASE SINAPI'!$A$1:$D$7191,3,FALSE),B505="CDHU/CPOS",VLOOKUP(C505,'CDHU-CPOS'!$A$1:$F$4107,3,FALSE))</f>
        <v>UN</v>
      </c>
      <c r="F505" s="78">
        <v>1</v>
      </c>
      <c r="G505" s="78">
        <v>10</v>
      </c>
      <c r="H505" s="79" cm="1">
        <f t="array" ref="H505">_xlfn.IFS(C505="",0,B505="SINAPI-SP",VLOOKUP(C505,'BASE SINAPI'!A497:D9496,4,FALSE),B505="CDHU/CPOS",VLOOKUP(C505,'CDHU-CPOS'!$A$1:$F$4107,6,FALSE))</f>
        <v>101.14</v>
      </c>
      <c r="I505" s="79">
        <f t="shared" si="28"/>
        <v>123.36</v>
      </c>
      <c r="J505" s="79">
        <f t="shared" si="29"/>
        <v>1233.5999999999999</v>
      </c>
      <c r="L505" s="2" t="s">
        <v>3481</v>
      </c>
    </row>
    <row r="506" spans="1:12" ht="12.75" x14ac:dyDescent="0.25">
      <c r="A506" s="76">
        <v>497</v>
      </c>
      <c r="B506" s="76" t="s">
        <v>3478</v>
      </c>
      <c r="C506" s="76" t="s">
        <v>9375</v>
      </c>
      <c r="D506" s="77" t="str">
        <f>_xlfn.IFS(C506="","",B506="SINAPI-SP",VLOOKUP(C506,'BASE SINAPI'!$A$1:$D$7191,2,FALSE),B506="CDHU/CPOS",VLOOKUP(C506,'CDHU-CPOS'!$A$1:$F$4107,2,FALSE),B506="FDE",VLOOKUP(C506,#REF!,2,FALSE))</f>
        <v>Caixa sifonada de PVC rígido de 150 x 150 x 50 mm, com grelha</v>
      </c>
      <c r="E506" s="76" t="str">
        <f>_xlfn.IFS(C506="","",B506="SINAPI-SP",VLOOKUP(C506,'BASE SINAPI'!$A$1:$D$7191,3,FALSE),B506="CDHU/CPOS",VLOOKUP(C506,'CDHU-CPOS'!$A$1:$F$4107,3,FALSE))</f>
        <v>UN</v>
      </c>
      <c r="F506" s="78">
        <v>1</v>
      </c>
      <c r="G506" s="78">
        <v>10</v>
      </c>
      <c r="H506" s="79" cm="1">
        <f t="array" ref="H506">_xlfn.IFS(C506="",0,B506="SINAPI-SP",VLOOKUP(C506,'BASE SINAPI'!A498:D9497,4,FALSE),B506="CDHU/CPOS",VLOOKUP(C506,'CDHU-CPOS'!$A$1:$F$4107,6,FALSE))</f>
        <v>114.74</v>
      </c>
      <c r="I506" s="79">
        <f t="shared" si="28"/>
        <v>139.94999999999999</v>
      </c>
      <c r="J506" s="79">
        <f t="shared" si="29"/>
        <v>1399.5</v>
      </c>
    </row>
    <row r="507" spans="1:12" ht="12.75" x14ac:dyDescent="0.25">
      <c r="A507" s="76">
        <v>498</v>
      </c>
      <c r="B507" s="76" t="s">
        <v>3478</v>
      </c>
      <c r="C507" s="76" t="s">
        <v>9382</v>
      </c>
      <c r="D507" s="77" t="str">
        <f>_xlfn.IFS(C507="","",B507="SINAPI-SP",VLOOKUP(C507,'BASE SINAPI'!$A$1:$D$7191,2,FALSE),B507="CDHU/CPOS",VLOOKUP(C507,'CDHU-CPOS'!$A$1:$F$4107,2,FALSE),B507="FDE",VLOOKUP(C507,#REF!,2,FALSE))</f>
        <v>Ralo seco em PVC rígido de 100 x 40 mm, com grelha</v>
      </c>
      <c r="E507" s="76" t="str">
        <f>_xlfn.IFS(C507="","",B507="SINAPI-SP",VLOOKUP(C507,'BASE SINAPI'!$A$1:$D$7191,3,FALSE),B507="CDHU/CPOS",VLOOKUP(C507,'CDHU-CPOS'!$A$1:$F$4107,3,FALSE))</f>
        <v>UN</v>
      </c>
      <c r="F507" s="78">
        <v>1</v>
      </c>
      <c r="G507" s="78">
        <v>15</v>
      </c>
      <c r="H507" s="79" cm="1">
        <f t="array" ref="H507">_xlfn.IFS(C507="",0,B507="SINAPI-SP",VLOOKUP(C507,'BASE SINAPI'!A499:D9498,4,FALSE),B507="CDHU/CPOS",VLOOKUP(C507,'CDHU-CPOS'!$A$1:$F$4107,6,FALSE))</f>
        <v>85.56</v>
      </c>
      <c r="I507" s="79">
        <f t="shared" si="28"/>
        <v>104.36</v>
      </c>
      <c r="J507" s="79">
        <f t="shared" si="29"/>
        <v>1565.4</v>
      </c>
    </row>
    <row r="508" spans="1:12" ht="12.75" x14ac:dyDescent="0.25">
      <c r="A508" s="76">
        <v>499</v>
      </c>
      <c r="B508" s="76" t="s">
        <v>3478</v>
      </c>
      <c r="C508" s="76" t="s">
        <v>9381</v>
      </c>
      <c r="D508" s="77" t="str">
        <f>_xlfn.IFS(C508="","",B508="SINAPI-SP",VLOOKUP(C508,'BASE SINAPI'!$A$1:$D$7191,2,FALSE),B508="CDHU/CPOS",VLOOKUP(C508,'CDHU-CPOS'!$A$1:$F$4107,2,FALSE),B508="FDE",VLOOKUP(C508,#REF!,2,FALSE))</f>
        <v>Caixa de gordura em PVC com tampa reforçada - capacidade 19 litros</v>
      </c>
      <c r="E508" s="76" t="str">
        <f>_xlfn.IFS(C508="","",B508="SINAPI-SP",VLOOKUP(C508,'BASE SINAPI'!$A$1:$D$7191,3,FALSE),B508="CDHU/CPOS",VLOOKUP(C508,'CDHU-CPOS'!$A$1:$F$4107,3,FALSE))</f>
        <v>UN</v>
      </c>
      <c r="F508" s="78">
        <v>1</v>
      </c>
      <c r="G508" s="78">
        <v>5</v>
      </c>
      <c r="H508" s="79" cm="1">
        <f t="array" ref="H508">_xlfn.IFS(C508="",0,B508="SINAPI-SP",VLOOKUP(C508,'BASE SINAPI'!A500:D9499,4,FALSE),B508="CDHU/CPOS",VLOOKUP(C508,'CDHU-CPOS'!$A$1:$F$4107,6,FALSE))</f>
        <v>436.86</v>
      </c>
      <c r="I508" s="79">
        <f t="shared" si="28"/>
        <v>532.84</v>
      </c>
      <c r="J508" s="79">
        <f t="shared" si="29"/>
        <v>2664.2</v>
      </c>
    </row>
    <row r="509" spans="1:12" ht="12.75" x14ac:dyDescent="0.25">
      <c r="A509" s="76">
        <v>500</v>
      </c>
      <c r="B509" s="76" t="s">
        <v>3478</v>
      </c>
      <c r="C509" s="76" t="s">
        <v>9214</v>
      </c>
      <c r="D509" s="77" t="str">
        <f>_xlfn.IFS(C509="","",B509="SINAPI-SP",VLOOKUP(C509,'BASE SINAPI'!$A$1:$D$7191,2,FALSE),B509="CDHU/CPOS",VLOOKUP(C509,'CDHU-CPOS'!$A$1:$F$4107,2,FALSE),B509="FDE",VLOOKUP(C509,#REF!,2,FALSE))</f>
        <v>Registro de gaveta em latão fundido sem acabamento, DN= 1/2´</v>
      </c>
      <c r="E509" s="76" t="str">
        <f>_xlfn.IFS(C509="","",B509="SINAPI-SP",VLOOKUP(C509,'BASE SINAPI'!$A$1:$D$7191,3,FALSE),B509="CDHU/CPOS",VLOOKUP(C509,'CDHU-CPOS'!$A$1:$F$4107,3,FALSE))</f>
        <v>UN</v>
      </c>
      <c r="F509" s="78">
        <v>1</v>
      </c>
      <c r="G509" s="78">
        <v>10</v>
      </c>
      <c r="H509" s="79" cm="1">
        <f t="array" ref="H509">_xlfn.IFS(C509="",0,B509="SINAPI-SP",VLOOKUP(C509,'BASE SINAPI'!A501:D9500,4,FALSE),B509="CDHU/CPOS",VLOOKUP(C509,'CDHU-CPOS'!$A$1:$F$4107,6,FALSE))</f>
        <v>64.03</v>
      </c>
      <c r="I509" s="79">
        <f t="shared" si="28"/>
        <v>78.099999999999994</v>
      </c>
      <c r="J509" s="79">
        <f t="shared" si="29"/>
        <v>781</v>
      </c>
    </row>
    <row r="510" spans="1:12" ht="12.75" x14ac:dyDescent="0.25">
      <c r="A510" s="76">
        <v>501</v>
      </c>
      <c r="B510" s="76" t="s">
        <v>3478</v>
      </c>
      <c r="C510" s="76" t="s">
        <v>9215</v>
      </c>
      <c r="D510" s="77" t="str">
        <f>_xlfn.IFS(C510="","",B510="SINAPI-SP",VLOOKUP(C510,'BASE SINAPI'!$A$1:$D$7191,2,FALSE),B510="CDHU/CPOS",VLOOKUP(C510,'CDHU-CPOS'!$A$1:$F$4107,2,FALSE),B510="FDE",VLOOKUP(C510,#REF!,2,FALSE))</f>
        <v>Registro de gaveta em latão fundido sem acabamento, DN= 3/4´</v>
      </c>
      <c r="E510" s="76" t="str">
        <f>_xlfn.IFS(C510="","",B510="SINAPI-SP",VLOOKUP(C510,'BASE SINAPI'!$A$1:$D$7191,3,FALSE),B510="CDHU/CPOS",VLOOKUP(C510,'CDHU-CPOS'!$A$1:$F$4107,3,FALSE))</f>
        <v>UN</v>
      </c>
      <c r="F510" s="78">
        <v>1</v>
      </c>
      <c r="G510" s="78">
        <v>30</v>
      </c>
      <c r="H510" s="79" cm="1">
        <f t="array" ref="H510">_xlfn.IFS(C510="",0,B510="SINAPI-SP",VLOOKUP(C510,'BASE SINAPI'!A502:D9501,4,FALSE),B510="CDHU/CPOS",VLOOKUP(C510,'CDHU-CPOS'!$A$1:$F$4107,6,FALSE))</f>
        <v>89.21</v>
      </c>
      <c r="I510" s="79">
        <f t="shared" si="28"/>
        <v>108.81</v>
      </c>
      <c r="J510" s="79">
        <f t="shared" si="29"/>
        <v>3264.3</v>
      </c>
    </row>
    <row r="511" spans="1:12" ht="12.75" x14ac:dyDescent="0.25">
      <c r="A511" s="76">
        <v>502</v>
      </c>
      <c r="B511" s="76" t="s">
        <v>3478</v>
      </c>
      <c r="C511" s="76" t="s">
        <v>9216</v>
      </c>
      <c r="D511" s="77" t="str">
        <f>_xlfn.IFS(C511="","",B511="SINAPI-SP",VLOOKUP(C511,'BASE SINAPI'!$A$1:$D$7191,2,FALSE),B511="CDHU/CPOS",VLOOKUP(C511,'CDHU-CPOS'!$A$1:$F$4107,2,FALSE),B511="FDE",VLOOKUP(C511,#REF!,2,FALSE))</f>
        <v>Registro de gaveta em latão fundido sem acabamento, DN= 1´</v>
      </c>
      <c r="E511" s="76" t="str">
        <f>_xlfn.IFS(C511="","",B511="SINAPI-SP",VLOOKUP(C511,'BASE SINAPI'!$A$1:$D$7191,3,FALSE),B511="CDHU/CPOS",VLOOKUP(C511,'CDHU-CPOS'!$A$1:$F$4107,3,FALSE))</f>
        <v>UN</v>
      </c>
      <c r="F511" s="78">
        <v>1</v>
      </c>
      <c r="G511" s="78">
        <v>10</v>
      </c>
      <c r="H511" s="79" cm="1">
        <f t="array" ref="H511">_xlfn.IFS(C511="",0,B511="SINAPI-SP",VLOOKUP(C511,'BASE SINAPI'!A503:D9502,4,FALSE),B511="CDHU/CPOS",VLOOKUP(C511,'CDHU-CPOS'!$A$1:$F$4107,6,FALSE))</f>
        <v>111.89</v>
      </c>
      <c r="I511" s="79">
        <f t="shared" si="28"/>
        <v>136.47</v>
      </c>
      <c r="J511" s="79">
        <f t="shared" si="29"/>
        <v>1364.7</v>
      </c>
    </row>
    <row r="512" spans="1:12" ht="12.75" x14ac:dyDescent="0.25">
      <c r="A512" s="76">
        <v>503</v>
      </c>
      <c r="B512" s="76" t="s">
        <v>3478</v>
      </c>
      <c r="C512" s="76" t="s">
        <v>9217</v>
      </c>
      <c r="D512" s="77" t="str">
        <f>_xlfn.IFS(C512="","",B512="SINAPI-SP",VLOOKUP(C512,'BASE SINAPI'!$A$1:$D$7191,2,FALSE),B512="CDHU/CPOS",VLOOKUP(C512,'CDHU-CPOS'!$A$1:$F$4107,2,FALSE),B512="FDE",VLOOKUP(C512,#REF!,2,FALSE))</f>
        <v>Registro de gaveta em latão fundido sem acabamento, DN= 1 1/4´</v>
      </c>
      <c r="E512" s="76" t="str">
        <f>_xlfn.IFS(C512="","",B512="SINAPI-SP",VLOOKUP(C512,'BASE SINAPI'!$A$1:$D$7191,3,FALSE),B512="CDHU/CPOS",VLOOKUP(C512,'CDHU-CPOS'!$A$1:$F$4107,3,FALSE))</f>
        <v>UN</v>
      </c>
      <c r="F512" s="78">
        <v>1</v>
      </c>
      <c r="G512" s="78">
        <v>10</v>
      </c>
      <c r="H512" s="79" cm="1">
        <f t="array" ref="H512">_xlfn.IFS(C512="",0,B512="SINAPI-SP",VLOOKUP(C512,'BASE SINAPI'!A504:D9503,4,FALSE),B512="CDHU/CPOS",VLOOKUP(C512,'CDHU-CPOS'!$A$1:$F$4107,6,FALSE))</f>
        <v>130.25</v>
      </c>
      <c r="I512" s="79">
        <f t="shared" si="28"/>
        <v>158.87</v>
      </c>
      <c r="J512" s="79">
        <f t="shared" si="29"/>
        <v>1588.7</v>
      </c>
    </row>
    <row r="513" spans="1:10" ht="12.75" x14ac:dyDescent="0.25">
      <c r="A513" s="76">
        <v>504</v>
      </c>
      <c r="B513" s="76" t="s">
        <v>3478</v>
      </c>
      <c r="C513" s="76" t="s">
        <v>9218</v>
      </c>
      <c r="D513" s="77" t="str">
        <f>_xlfn.IFS(C513="","",B513="SINAPI-SP",VLOOKUP(C513,'BASE SINAPI'!$A$1:$D$7191,2,FALSE),B513="CDHU/CPOS",VLOOKUP(C513,'CDHU-CPOS'!$A$1:$F$4107,2,FALSE),B513="FDE",VLOOKUP(C513,#REF!,2,FALSE))</f>
        <v>Registro de gaveta em latão fundido sem acabamento, DN= 1 1/2´</v>
      </c>
      <c r="E513" s="76" t="str">
        <f>_xlfn.IFS(C513="","",B513="SINAPI-SP",VLOOKUP(C513,'BASE SINAPI'!$A$1:$D$7191,3,FALSE),B513="CDHU/CPOS",VLOOKUP(C513,'CDHU-CPOS'!$A$1:$F$4107,3,FALSE))</f>
        <v>UN</v>
      </c>
      <c r="F513" s="78">
        <v>1</v>
      </c>
      <c r="G513" s="78">
        <v>5</v>
      </c>
      <c r="H513" s="79" cm="1">
        <f t="array" ref="H513">_xlfn.IFS(C513="",0,B513="SINAPI-SP",VLOOKUP(C513,'BASE SINAPI'!A505:D9504,4,FALSE),B513="CDHU/CPOS",VLOOKUP(C513,'CDHU-CPOS'!$A$1:$F$4107,6,FALSE))</f>
        <v>160.47</v>
      </c>
      <c r="I513" s="79">
        <f t="shared" si="28"/>
        <v>195.73</v>
      </c>
      <c r="J513" s="79">
        <f t="shared" si="29"/>
        <v>978.65</v>
      </c>
    </row>
    <row r="514" spans="1:10" ht="12.75" x14ac:dyDescent="0.25">
      <c r="A514" s="76">
        <v>505</v>
      </c>
      <c r="B514" s="76" t="s">
        <v>3478</v>
      </c>
      <c r="C514" s="76" t="s">
        <v>9219</v>
      </c>
      <c r="D514" s="77" t="str">
        <f>_xlfn.IFS(C514="","",B514="SINAPI-SP",VLOOKUP(C514,'BASE SINAPI'!$A$1:$D$7191,2,FALSE),B514="CDHU/CPOS",VLOOKUP(C514,'CDHU-CPOS'!$A$1:$F$4107,2,FALSE),B514="FDE",VLOOKUP(C514,#REF!,2,FALSE))</f>
        <v>Registro de gaveta em latão fundido sem acabamento, DN= 2´</v>
      </c>
      <c r="E514" s="76" t="str">
        <f>_xlfn.IFS(C514="","",B514="SINAPI-SP",VLOOKUP(C514,'BASE SINAPI'!$A$1:$D$7191,3,FALSE),B514="CDHU/CPOS",VLOOKUP(C514,'CDHU-CPOS'!$A$1:$F$4107,3,FALSE))</f>
        <v>UN</v>
      </c>
      <c r="F514" s="78">
        <v>1</v>
      </c>
      <c r="G514" s="78">
        <v>5</v>
      </c>
      <c r="H514" s="79" cm="1">
        <f t="array" ref="H514">_xlfn.IFS(C514="",0,B514="SINAPI-SP",VLOOKUP(C514,'BASE SINAPI'!A506:D9505,4,FALSE),B514="CDHU/CPOS",VLOOKUP(C514,'CDHU-CPOS'!$A$1:$F$4107,6,FALSE))</f>
        <v>205.51</v>
      </c>
      <c r="I514" s="79">
        <f t="shared" si="28"/>
        <v>250.66</v>
      </c>
      <c r="J514" s="79">
        <f t="shared" si="29"/>
        <v>1253.3</v>
      </c>
    </row>
    <row r="515" spans="1:10" ht="12.75" x14ac:dyDescent="0.25">
      <c r="A515" s="76">
        <v>506</v>
      </c>
      <c r="B515" s="76" t="s">
        <v>3478</v>
      </c>
      <c r="C515" s="76" t="s">
        <v>9224</v>
      </c>
      <c r="D515" s="77" t="str">
        <f>_xlfn.IFS(C515="","",B515="SINAPI-SP",VLOOKUP(C515,'BASE SINAPI'!$A$1:$D$7191,2,FALSE),B515="CDHU/CPOS",VLOOKUP(C515,'CDHU-CPOS'!$A$1:$F$4107,2,FALSE),B515="FDE",VLOOKUP(C515,#REF!,2,FALSE))</f>
        <v>Válvula de esfera monobloco em latão, passagem plena, acionamento com alavanca, DN= 1/2´</v>
      </c>
      <c r="E515" s="76" t="str">
        <f>_xlfn.IFS(C515="","",B515="SINAPI-SP",VLOOKUP(C515,'BASE SINAPI'!$A$1:$D$7191,3,FALSE),B515="CDHU/CPOS",VLOOKUP(C515,'CDHU-CPOS'!$A$1:$F$4107,3,FALSE))</f>
        <v>UN</v>
      </c>
      <c r="F515" s="78">
        <v>1</v>
      </c>
      <c r="G515" s="78">
        <v>5</v>
      </c>
      <c r="H515" s="79" cm="1">
        <f t="array" ref="H515">_xlfn.IFS(C515="",0,B515="SINAPI-SP",VLOOKUP(C515,'BASE SINAPI'!A507:D9506,4,FALSE),B515="CDHU/CPOS",VLOOKUP(C515,'CDHU-CPOS'!$A$1:$F$4107,6,FALSE))</f>
        <v>56.11</v>
      </c>
      <c r="I515" s="79">
        <f t="shared" si="28"/>
        <v>68.44</v>
      </c>
      <c r="J515" s="79">
        <f t="shared" si="29"/>
        <v>342.2</v>
      </c>
    </row>
    <row r="516" spans="1:10" ht="12.75" x14ac:dyDescent="0.25">
      <c r="A516" s="76">
        <v>507</v>
      </c>
      <c r="B516" s="76" t="s">
        <v>3478</v>
      </c>
      <c r="C516" s="76" t="s">
        <v>9225</v>
      </c>
      <c r="D516" s="77" t="str">
        <f>_xlfn.IFS(C516="","",B516="SINAPI-SP",VLOOKUP(C516,'BASE SINAPI'!$A$1:$D$7191,2,FALSE),B516="CDHU/CPOS",VLOOKUP(C516,'CDHU-CPOS'!$A$1:$F$4107,2,FALSE),B516="FDE",VLOOKUP(C516,#REF!,2,FALSE))</f>
        <v>Válvula de esfera monobloco em latão, passagem plena, acionamento com alavanca, DN= 3/4´</v>
      </c>
      <c r="E516" s="76" t="str">
        <f>_xlfn.IFS(C516="","",B516="SINAPI-SP",VLOOKUP(C516,'BASE SINAPI'!$A$1:$D$7191,3,FALSE),B516="CDHU/CPOS",VLOOKUP(C516,'CDHU-CPOS'!$A$1:$F$4107,3,FALSE))</f>
        <v>UN</v>
      </c>
      <c r="F516" s="78">
        <v>1</v>
      </c>
      <c r="G516" s="78">
        <v>10</v>
      </c>
      <c r="H516" s="79" cm="1">
        <f t="array" ref="H516">_xlfn.IFS(C516="",0,B516="SINAPI-SP",VLOOKUP(C516,'BASE SINAPI'!A508:D9507,4,FALSE),B516="CDHU/CPOS",VLOOKUP(C516,'CDHU-CPOS'!$A$1:$F$4107,6,FALSE))</f>
        <v>93.64</v>
      </c>
      <c r="I516" s="79">
        <f t="shared" si="28"/>
        <v>114.21</v>
      </c>
      <c r="J516" s="79">
        <f t="shared" si="29"/>
        <v>1142.0999999999999</v>
      </c>
    </row>
    <row r="517" spans="1:10" ht="12.75" x14ac:dyDescent="0.25">
      <c r="A517" s="76">
        <v>508</v>
      </c>
      <c r="B517" s="76" t="s">
        <v>3478</v>
      </c>
      <c r="C517" s="76" t="s">
        <v>9226</v>
      </c>
      <c r="D517" s="77" t="str">
        <f>_xlfn.IFS(C517="","",B517="SINAPI-SP",VLOOKUP(C517,'BASE SINAPI'!$A$1:$D$7191,2,FALSE),B517="CDHU/CPOS",VLOOKUP(C517,'CDHU-CPOS'!$A$1:$F$4107,2,FALSE),B517="FDE",VLOOKUP(C517,#REF!,2,FALSE))</f>
        <v>Válvula de esfera monobloco em latão, passagem plena, acionamento com alavanca, DN= 1´</v>
      </c>
      <c r="E517" s="76" t="str">
        <f>_xlfn.IFS(C517="","",B517="SINAPI-SP",VLOOKUP(C517,'BASE SINAPI'!$A$1:$D$7191,3,FALSE),B517="CDHU/CPOS",VLOOKUP(C517,'CDHU-CPOS'!$A$1:$F$4107,3,FALSE))</f>
        <v>UN</v>
      </c>
      <c r="F517" s="78">
        <v>1</v>
      </c>
      <c r="G517" s="78">
        <v>5</v>
      </c>
      <c r="H517" s="79" cm="1">
        <f t="array" ref="H517">_xlfn.IFS(C517="",0,B517="SINAPI-SP",VLOOKUP(C517,'BASE SINAPI'!A509:D9508,4,FALSE),B517="CDHU/CPOS",VLOOKUP(C517,'CDHU-CPOS'!$A$1:$F$4107,6,FALSE))</f>
        <v>94.75</v>
      </c>
      <c r="I517" s="79">
        <f t="shared" si="28"/>
        <v>115.57</v>
      </c>
      <c r="J517" s="79">
        <f t="shared" si="29"/>
        <v>577.85</v>
      </c>
    </row>
    <row r="518" spans="1:10" ht="12.75" x14ac:dyDescent="0.25">
      <c r="A518" s="76">
        <v>509</v>
      </c>
      <c r="B518" s="76" t="s">
        <v>3478</v>
      </c>
      <c r="C518" s="76" t="s">
        <v>9227</v>
      </c>
      <c r="D518" s="77" t="str">
        <f>_xlfn.IFS(C518="","",B518="SINAPI-SP",VLOOKUP(C518,'BASE SINAPI'!$A$1:$D$7191,2,FALSE),B518="CDHU/CPOS",VLOOKUP(C518,'CDHU-CPOS'!$A$1:$F$4107,2,FALSE),B518="FDE",VLOOKUP(C518,#REF!,2,FALSE))</f>
        <v>Válvula de esfera monobloco em latão, passagem plena, acionamento com alavanca, DN= 1.1/4´</v>
      </c>
      <c r="E518" s="76" t="str">
        <f>_xlfn.IFS(C518="","",B518="SINAPI-SP",VLOOKUP(C518,'BASE SINAPI'!$A$1:$D$7191,3,FALSE),B518="CDHU/CPOS",VLOOKUP(C518,'CDHU-CPOS'!$A$1:$F$4107,3,FALSE))</f>
        <v>UN</v>
      </c>
      <c r="F518" s="78">
        <v>1</v>
      </c>
      <c r="G518" s="78">
        <v>5</v>
      </c>
      <c r="H518" s="79" cm="1">
        <f t="array" ref="H518">_xlfn.IFS(C518="",0,B518="SINAPI-SP",VLOOKUP(C518,'BASE SINAPI'!A510:D9509,4,FALSE),B518="CDHU/CPOS",VLOOKUP(C518,'CDHU-CPOS'!$A$1:$F$4107,6,FALSE))</f>
        <v>120.81</v>
      </c>
      <c r="I518" s="79">
        <f t="shared" si="28"/>
        <v>147.35</v>
      </c>
      <c r="J518" s="79">
        <f t="shared" si="29"/>
        <v>736.75</v>
      </c>
    </row>
    <row r="519" spans="1:10" ht="12.75" x14ac:dyDescent="0.25">
      <c r="A519" s="76">
        <v>510</v>
      </c>
      <c r="B519" s="76" t="s">
        <v>3478</v>
      </c>
      <c r="C519" s="76" t="s">
        <v>9228</v>
      </c>
      <c r="D519" s="77" t="str">
        <f>_xlfn.IFS(C519="","",B519="SINAPI-SP",VLOOKUP(C519,'BASE SINAPI'!$A$1:$D$7191,2,FALSE),B519="CDHU/CPOS",VLOOKUP(C519,'CDHU-CPOS'!$A$1:$F$4107,2,FALSE),B519="FDE",VLOOKUP(C519,#REF!,2,FALSE))</f>
        <v>Válvula de esfera monobloco em latão, passagem plena, acionamento com alavanca, DN= 2´</v>
      </c>
      <c r="E519" s="76" t="str">
        <f>_xlfn.IFS(C519="","",B519="SINAPI-SP",VLOOKUP(C519,'BASE SINAPI'!$A$1:$D$7191,3,FALSE),B519="CDHU/CPOS",VLOOKUP(C519,'CDHU-CPOS'!$A$1:$F$4107,3,FALSE))</f>
        <v>UN</v>
      </c>
      <c r="F519" s="78">
        <v>1</v>
      </c>
      <c r="G519" s="78">
        <v>5</v>
      </c>
      <c r="H519" s="79" cm="1">
        <f t="array" ref="H519">_xlfn.IFS(C519="",0,B519="SINAPI-SP",VLOOKUP(C519,'BASE SINAPI'!A511:D9510,4,FALSE),B519="CDHU/CPOS",VLOOKUP(C519,'CDHU-CPOS'!$A$1:$F$4107,6,FALSE))</f>
        <v>265.62</v>
      </c>
      <c r="I519" s="79">
        <f t="shared" si="28"/>
        <v>323.98</v>
      </c>
      <c r="J519" s="79">
        <f t="shared" si="29"/>
        <v>1619.9</v>
      </c>
    </row>
    <row r="520" spans="1:10" ht="12.75" x14ac:dyDescent="0.25">
      <c r="A520" s="76">
        <v>511</v>
      </c>
      <c r="B520" s="76" t="s">
        <v>3478</v>
      </c>
      <c r="C520" s="76" t="s">
        <v>9230</v>
      </c>
      <c r="D520" s="77" t="str">
        <f>_xlfn.IFS(C520="","",B520="SINAPI-SP",VLOOKUP(C520,'BASE SINAPI'!$A$1:$D$7191,2,FALSE),B520="CDHU/CPOS",VLOOKUP(C520,'CDHU-CPOS'!$A$1:$F$4107,2,FALSE),B520="FDE",VLOOKUP(C520,#REF!,2,FALSE))</f>
        <v>Registro de gaveta em latão fundido cromado com canopla, DN= 1/2´ - linha especial</v>
      </c>
      <c r="E520" s="76" t="str">
        <f>_xlfn.IFS(C520="","",B520="SINAPI-SP",VLOOKUP(C520,'BASE SINAPI'!$A$1:$D$7191,3,FALSE),B520="CDHU/CPOS",VLOOKUP(C520,'CDHU-CPOS'!$A$1:$F$4107,3,FALSE))</f>
        <v>UN</v>
      </c>
      <c r="F520" s="78">
        <v>1</v>
      </c>
      <c r="G520" s="78">
        <v>5</v>
      </c>
      <c r="H520" s="79" cm="1">
        <f t="array" ref="H520">_xlfn.IFS(C520="",0,B520="SINAPI-SP",VLOOKUP(C520,'BASE SINAPI'!A512:D9511,4,FALSE),B520="CDHU/CPOS",VLOOKUP(C520,'CDHU-CPOS'!$A$1:$F$4107,6,FALSE))</f>
        <v>107.27</v>
      </c>
      <c r="I520" s="79">
        <f t="shared" si="28"/>
        <v>130.84</v>
      </c>
      <c r="J520" s="79">
        <f t="shared" si="29"/>
        <v>654.20000000000005</v>
      </c>
    </row>
    <row r="521" spans="1:10" ht="12.75" x14ac:dyDescent="0.25">
      <c r="A521" s="76">
        <v>512</v>
      </c>
      <c r="B521" s="76" t="s">
        <v>3478</v>
      </c>
      <c r="C521" s="76" t="s">
        <v>9231</v>
      </c>
      <c r="D521" s="77" t="str">
        <f>_xlfn.IFS(C521="","",B521="SINAPI-SP",VLOOKUP(C521,'BASE SINAPI'!$A$1:$D$7191,2,FALSE),B521="CDHU/CPOS",VLOOKUP(C521,'CDHU-CPOS'!$A$1:$F$4107,2,FALSE),B521="FDE",VLOOKUP(C521,#REF!,2,FALSE))</f>
        <v>Registro de gaveta em latão fundido cromado com canopla, DN= 3/4´ - linha especial</v>
      </c>
      <c r="E521" s="76" t="str">
        <f>_xlfn.IFS(C521="","",B521="SINAPI-SP",VLOOKUP(C521,'BASE SINAPI'!$A$1:$D$7191,3,FALSE),B521="CDHU/CPOS",VLOOKUP(C521,'CDHU-CPOS'!$A$1:$F$4107,3,FALSE))</f>
        <v>UN</v>
      </c>
      <c r="F521" s="78">
        <v>1</v>
      </c>
      <c r="G521" s="78">
        <v>10</v>
      </c>
      <c r="H521" s="79" cm="1">
        <f t="array" ref="H521">_xlfn.IFS(C521="",0,B521="SINAPI-SP",VLOOKUP(C521,'BASE SINAPI'!A513:D9512,4,FALSE),B521="CDHU/CPOS",VLOOKUP(C521,'CDHU-CPOS'!$A$1:$F$4107,6,FALSE))</f>
        <v>105.68</v>
      </c>
      <c r="I521" s="79">
        <f t="shared" si="28"/>
        <v>128.9</v>
      </c>
      <c r="J521" s="79">
        <f t="shared" si="29"/>
        <v>1289</v>
      </c>
    </row>
    <row r="522" spans="1:10" ht="12.75" x14ac:dyDescent="0.25">
      <c r="A522" s="76">
        <v>513</v>
      </c>
      <c r="B522" s="76" t="s">
        <v>3478</v>
      </c>
      <c r="C522" s="76" t="s">
        <v>9232</v>
      </c>
      <c r="D522" s="77" t="str">
        <f>_xlfn.IFS(C522="","",B522="SINAPI-SP",VLOOKUP(C522,'BASE SINAPI'!$A$1:$D$7191,2,FALSE),B522="CDHU/CPOS",VLOOKUP(C522,'CDHU-CPOS'!$A$1:$F$4107,2,FALSE),B522="FDE",VLOOKUP(C522,#REF!,2,FALSE))</f>
        <v>Registro de gaveta em latão fundido cromado com canopla, DN= 1´ - linha especial</v>
      </c>
      <c r="E522" s="76" t="str">
        <f>_xlfn.IFS(C522="","",B522="SINAPI-SP",VLOOKUP(C522,'BASE SINAPI'!$A$1:$D$7191,3,FALSE),B522="CDHU/CPOS",VLOOKUP(C522,'CDHU-CPOS'!$A$1:$F$4107,3,FALSE))</f>
        <v>UN</v>
      </c>
      <c r="F522" s="78">
        <v>1</v>
      </c>
      <c r="G522" s="78">
        <v>5</v>
      </c>
      <c r="H522" s="79" cm="1">
        <f t="array" ref="H522">_xlfn.IFS(C522="",0,B522="SINAPI-SP",VLOOKUP(C522,'BASE SINAPI'!A514:D9513,4,FALSE),B522="CDHU/CPOS",VLOOKUP(C522,'CDHU-CPOS'!$A$1:$F$4107,6,FALSE))</f>
        <v>133.72999999999999</v>
      </c>
      <c r="I522" s="79">
        <f t="shared" si="28"/>
        <v>163.11000000000001</v>
      </c>
      <c r="J522" s="79">
        <f t="shared" si="29"/>
        <v>815.55</v>
      </c>
    </row>
    <row r="523" spans="1:10" ht="12.75" x14ac:dyDescent="0.25">
      <c r="A523" s="76">
        <v>514</v>
      </c>
      <c r="B523" s="76" t="s">
        <v>3478</v>
      </c>
      <c r="C523" s="76" t="s">
        <v>9233</v>
      </c>
      <c r="D523" s="77" t="str">
        <f>_xlfn.IFS(C523="","",B523="SINAPI-SP",VLOOKUP(C523,'BASE SINAPI'!$A$1:$D$7191,2,FALSE),B523="CDHU/CPOS",VLOOKUP(C523,'CDHU-CPOS'!$A$1:$F$4107,2,FALSE),B523="FDE",VLOOKUP(C523,#REF!,2,FALSE))</f>
        <v>Registro de gaveta em latão fundido cromado com canopla, DN= 1 1/4´ - linha especial</v>
      </c>
      <c r="E523" s="76" t="str">
        <f>_xlfn.IFS(C523="","",B523="SINAPI-SP",VLOOKUP(C523,'BASE SINAPI'!$A$1:$D$7191,3,FALSE),B523="CDHU/CPOS",VLOOKUP(C523,'CDHU-CPOS'!$A$1:$F$4107,3,FALSE))</f>
        <v>UN</v>
      </c>
      <c r="F523" s="78">
        <v>1</v>
      </c>
      <c r="G523" s="78">
        <v>5</v>
      </c>
      <c r="H523" s="79" cm="1">
        <f t="array" ref="H523">_xlfn.IFS(C523="",0,B523="SINAPI-SP",VLOOKUP(C523,'BASE SINAPI'!A515:D9514,4,FALSE),B523="CDHU/CPOS",VLOOKUP(C523,'CDHU-CPOS'!$A$1:$F$4107,6,FALSE))</f>
        <v>173.74</v>
      </c>
      <c r="I523" s="79">
        <f t="shared" si="28"/>
        <v>211.91</v>
      </c>
      <c r="J523" s="79">
        <f t="shared" si="29"/>
        <v>1059.55</v>
      </c>
    </row>
    <row r="524" spans="1:10" ht="12.75" x14ac:dyDescent="0.25">
      <c r="A524" s="76">
        <v>515</v>
      </c>
      <c r="B524" s="76" t="s">
        <v>3478</v>
      </c>
      <c r="C524" s="76" t="s">
        <v>9234</v>
      </c>
      <c r="D524" s="77" t="str">
        <f>_xlfn.IFS(C524="","",B524="SINAPI-SP",VLOOKUP(C524,'BASE SINAPI'!$A$1:$D$7191,2,FALSE),B524="CDHU/CPOS",VLOOKUP(C524,'CDHU-CPOS'!$A$1:$F$4107,2,FALSE),B524="FDE",VLOOKUP(C524,#REF!,2,FALSE))</f>
        <v>Registro de gaveta em latão fundido cromado com canopla, DN= 1 1/2´ - linha especial</v>
      </c>
      <c r="E524" s="76" t="str">
        <f>_xlfn.IFS(C524="","",B524="SINAPI-SP",VLOOKUP(C524,'BASE SINAPI'!$A$1:$D$7191,3,FALSE),B524="CDHU/CPOS",VLOOKUP(C524,'CDHU-CPOS'!$A$1:$F$4107,3,FALSE))</f>
        <v>UN</v>
      </c>
      <c r="F524" s="78">
        <v>1</v>
      </c>
      <c r="G524" s="78">
        <v>5</v>
      </c>
      <c r="H524" s="79" cm="1">
        <f t="array" ref="H524">_xlfn.IFS(C524="",0,B524="SINAPI-SP",VLOOKUP(C524,'BASE SINAPI'!A516:D9515,4,FALSE),B524="CDHU/CPOS",VLOOKUP(C524,'CDHU-CPOS'!$A$1:$F$4107,6,FALSE))</f>
        <v>190.38</v>
      </c>
      <c r="I524" s="79">
        <f t="shared" si="28"/>
        <v>232.21</v>
      </c>
      <c r="J524" s="79">
        <f t="shared" si="29"/>
        <v>1161.05</v>
      </c>
    </row>
    <row r="525" spans="1:10" ht="12.75" x14ac:dyDescent="0.25">
      <c r="A525" s="76">
        <v>516</v>
      </c>
      <c r="B525" s="76" t="s">
        <v>3478</v>
      </c>
      <c r="C525" s="76" t="s">
        <v>9235</v>
      </c>
      <c r="D525" s="77" t="str">
        <f>_xlfn.IFS(C525="","",B525="SINAPI-SP",VLOOKUP(C525,'BASE SINAPI'!$A$1:$D$7191,2,FALSE),B525="CDHU/CPOS",VLOOKUP(C525,'CDHU-CPOS'!$A$1:$F$4107,2,FALSE),B525="FDE",VLOOKUP(C525,#REF!,2,FALSE))</f>
        <v>Registro de pressão em latão fundido cromado com canopla, DN= 1/2´ - linha especial</v>
      </c>
      <c r="E525" s="76" t="str">
        <f>_xlfn.IFS(C525="","",B525="SINAPI-SP",VLOOKUP(C525,'BASE SINAPI'!$A$1:$D$7191,3,FALSE),B525="CDHU/CPOS",VLOOKUP(C525,'CDHU-CPOS'!$A$1:$F$4107,3,FALSE))</f>
        <v>UN</v>
      </c>
      <c r="F525" s="78">
        <v>1</v>
      </c>
      <c r="G525" s="78">
        <v>5</v>
      </c>
      <c r="H525" s="79" cm="1">
        <f t="array" ref="H525">_xlfn.IFS(C525="",0,B525="SINAPI-SP",VLOOKUP(C525,'BASE SINAPI'!A517:D9516,4,FALSE),B525="CDHU/CPOS",VLOOKUP(C525,'CDHU-CPOS'!$A$1:$F$4107,6,FALSE))</f>
        <v>114.16</v>
      </c>
      <c r="I525" s="79">
        <f t="shared" si="28"/>
        <v>139.24</v>
      </c>
      <c r="J525" s="79">
        <f t="shared" si="29"/>
        <v>696.2</v>
      </c>
    </row>
    <row r="526" spans="1:10" ht="12.75" x14ac:dyDescent="0.25">
      <c r="A526" s="76">
        <v>517</v>
      </c>
      <c r="B526" s="76" t="s">
        <v>3478</v>
      </c>
      <c r="C526" s="76" t="s">
        <v>9236</v>
      </c>
      <c r="D526" s="77" t="str">
        <f>_xlfn.IFS(C526="","",B526="SINAPI-SP",VLOOKUP(C526,'BASE SINAPI'!$A$1:$D$7191,2,FALSE),B526="CDHU/CPOS",VLOOKUP(C526,'CDHU-CPOS'!$A$1:$F$4107,2,FALSE),B526="FDE",VLOOKUP(C526,#REF!,2,FALSE))</f>
        <v>Registro de pressão em latão fundido cromado com canopla, DN= 3/4´ - linha especial</v>
      </c>
      <c r="E526" s="76" t="str">
        <f>_xlfn.IFS(C526="","",B526="SINAPI-SP",VLOOKUP(C526,'BASE SINAPI'!$A$1:$D$7191,3,FALSE),B526="CDHU/CPOS",VLOOKUP(C526,'CDHU-CPOS'!$A$1:$F$4107,3,FALSE))</f>
        <v>UN</v>
      </c>
      <c r="F526" s="78">
        <v>1</v>
      </c>
      <c r="G526" s="78">
        <v>10</v>
      </c>
      <c r="H526" s="79" cm="1">
        <f t="array" ref="H526">_xlfn.IFS(C526="",0,B526="SINAPI-SP",VLOOKUP(C526,'BASE SINAPI'!A518:D9517,4,FALSE),B526="CDHU/CPOS",VLOOKUP(C526,'CDHU-CPOS'!$A$1:$F$4107,6,FALSE))</f>
        <v>114.6</v>
      </c>
      <c r="I526" s="79">
        <f t="shared" si="28"/>
        <v>139.78</v>
      </c>
      <c r="J526" s="79">
        <f t="shared" si="29"/>
        <v>1397.8</v>
      </c>
    </row>
    <row r="527" spans="1:10" ht="12.75" x14ac:dyDescent="0.25">
      <c r="A527" s="76">
        <v>518</v>
      </c>
      <c r="B527" s="76" t="s">
        <v>3478</v>
      </c>
      <c r="C527" s="76" t="s">
        <v>9241</v>
      </c>
      <c r="D527" s="77" t="str">
        <f>_xlfn.IFS(C527="","",B527="SINAPI-SP",VLOOKUP(C527,'BASE SINAPI'!$A$1:$D$7191,2,FALSE),B527="CDHU/CPOS",VLOOKUP(C527,'CDHU-CPOS'!$A$1:$F$4107,2,FALSE),B527="FDE",VLOOKUP(C527,#REF!,2,FALSE))</f>
        <v>Válvula de descarga com registro próprio, DN= 1 1/2´</v>
      </c>
      <c r="E527" s="76" t="str">
        <f>_xlfn.IFS(C527="","",B527="SINAPI-SP",VLOOKUP(C527,'BASE SINAPI'!$A$1:$D$7191,3,FALSE),B527="CDHU/CPOS",VLOOKUP(C527,'CDHU-CPOS'!$A$1:$F$4107,3,FALSE))</f>
        <v>UN</v>
      </c>
      <c r="F527" s="78">
        <v>1</v>
      </c>
      <c r="G527" s="78">
        <v>20</v>
      </c>
      <c r="H527" s="79" cm="1">
        <f t="array" ref="H527">_xlfn.IFS(C527="",0,B527="SINAPI-SP",VLOOKUP(C527,'BASE SINAPI'!A519:D9518,4,FALSE),B527="CDHU/CPOS",VLOOKUP(C527,'CDHU-CPOS'!$A$1:$F$4107,6,FALSE))</f>
        <v>376.28</v>
      </c>
      <c r="I527" s="79">
        <f t="shared" si="28"/>
        <v>458.95</v>
      </c>
      <c r="J527" s="79">
        <f t="shared" si="29"/>
        <v>9179</v>
      </c>
    </row>
    <row r="528" spans="1:10" ht="12.75" x14ac:dyDescent="0.25">
      <c r="A528" s="76">
        <v>519</v>
      </c>
      <c r="B528" s="76" t="s">
        <v>3478</v>
      </c>
      <c r="C528" s="76" t="s">
        <v>9242</v>
      </c>
      <c r="D528" s="77" t="str">
        <f>_xlfn.IFS(C528="","",B528="SINAPI-SP",VLOOKUP(C528,'BASE SINAPI'!$A$1:$D$7191,2,FALSE),B528="CDHU/CPOS",VLOOKUP(C528,'CDHU-CPOS'!$A$1:$F$4107,2,FALSE),B528="FDE",VLOOKUP(C528,#REF!,2,FALSE))</f>
        <v>Válvula de descarga antivandalismo, DN= 1 1/2´</v>
      </c>
      <c r="E528" s="76" t="str">
        <f>_xlfn.IFS(C528="","",B528="SINAPI-SP",VLOOKUP(C528,'BASE SINAPI'!$A$1:$D$7191,3,FALSE),B528="CDHU/CPOS",VLOOKUP(C528,'CDHU-CPOS'!$A$1:$F$4107,3,FALSE))</f>
        <v>UN</v>
      </c>
      <c r="F528" s="78">
        <v>1</v>
      </c>
      <c r="G528" s="78">
        <v>5</v>
      </c>
      <c r="H528" s="79" cm="1">
        <f t="array" ref="H528">_xlfn.IFS(C528="",0,B528="SINAPI-SP",VLOOKUP(C528,'BASE SINAPI'!A520:D9519,4,FALSE),B528="CDHU/CPOS",VLOOKUP(C528,'CDHU-CPOS'!$A$1:$F$4107,6,FALSE))</f>
        <v>518.16999999999996</v>
      </c>
      <c r="I528" s="79">
        <f t="shared" si="28"/>
        <v>632.01</v>
      </c>
      <c r="J528" s="79">
        <f t="shared" si="29"/>
        <v>3160.05</v>
      </c>
    </row>
    <row r="529" spans="1:10" ht="12.75" x14ac:dyDescent="0.25">
      <c r="A529" s="76">
        <v>520</v>
      </c>
      <c r="B529" s="76" t="s">
        <v>3478</v>
      </c>
      <c r="C529" s="76" t="s">
        <v>9244</v>
      </c>
      <c r="D529" s="77" t="str">
        <f>_xlfn.IFS(C529="","",B529="SINAPI-SP",VLOOKUP(C529,'BASE SINAPI'!$A$1:$D$7191,2,FALSE),B529="CDHU/CPOS",VLOOKUP(C529,'CDHU-CPOS'!$A$1:$F$4107,2,FALSE),B529="FDE",VLOOKUP(C529,#REF!,2,FALSE))</f>
        <v>Válvula de mictório antivandalismo, DN= 3/4´</v>
      </c>
      <c r="E529" s="76" t="str">
        <f>_xlfn.IFS(C529="","",B529="SINAPI-SP",VLOOKUP(C529,'BASE SINAPI'!$A$1:$D$7191,3,FALSE),B529="CDHU/CPOS",VLOOKUP(C529,'CDHU-CPOS'!$A$1:$F$4107,3,FALSE))</f>
        <v>UN</v>
      </c>
      <c r="F529" s="78">
        <v>1</v>
      </c>
      <c r="G529" s="78">
        <v>5</v>
      </c>
      <c r="H529" s="79" cm="1">
        <f t="array" ref="H529">_xlfn.IFS(C529="",0,B529="SINAPI-SP",VLOOKUP(C529,'BASE SINAPI'!A521:D9520,4,FALSE),B529="CDHU/CPOS",VLOOKUP(C529,'CDHU-CPOS'!$A$1:$F$4107,6,FALSE))</f>
        <v>570.51</v>
      </c>
      <c r="I529" s="79">
        <f t="shared" si="28"/>
        <v>695.85</v>
      </c>
      <c r="J529" s="79">
        <f t="shared" si="29"/>
        <v>3479.25</v>
      </c>
    </row>
    <row r="530" spans="1:10" ht="12.75" x14ac:dyDescent="0.25">
      <c r="A530" s="76">
        <v>521</v>
      </c>
      <c r="B530" s="76" t="s">
        <v>3478</v>
      </c>
      <c r="C530" s="76" t="s">
        <v>9245</v>
      </c>
      <c r="D530" s="77" t="str">
        <f>_xlfn.IFS(C530="","",B530="SINAPI-SP",VLOOKUP(C530,'BASE SINAPI'!$A$1:$D$7191,2,FALSE),B530="CDHU/CPOS",VLOOKUP(C530,'CDHU-CPOS'!$A$1:$F$4107,2,FALSE),B530="FDE",VLOOKUP(C530,#REF!,2,FALSE))</f>
        <v>Válvula de mictório padrão, vazão automática, DN= 3/4´</v>
      </c>
      <c r="E530" s="76" t="str">
        <f>_xlfn.IFS(C530="","",B530="SINAPI-SP",VLOOKUP(C530,'BASE SINAPI'!$A$1:$D$7191,3,FALSE),B530="CDHU/CPOS",VLOOKUP(C530,'CDHU-CPOS'!$A$1:$F$4107,3,FALSE))</f>
        <v>UN</v>
      </c>
      <c r="F530" s="78">
        <v>1</v>
      </c>
      <c r="G530" s="78">
        <v>15</v>
      </c>
      <c r="H530" s="79" cm="1">
        <f t="array" ref="H530">_xlfn.IFS(C530="",0,B530="SINAPI-SP",VLOOKUP(C530,'BASE SINAPI'!A522:D9521,4,FALSE),B530="CDHU/CPOS",VLOOKUP(C530,'CDHU-CPOS'!$A$1:$F$4107,6,FALSE))</f>
        <v>458.27</v>
      </c>
      <c r="I530" s="79">
        <f t="shared" si="28"/>
        <v>558.95000000000005</v>
      </c>
      <c r="J530" s="79">
        <f t="shared" si="29"/>
        <v>8384.25</v>
      </c>
    </row>
    <row r="531" spans="1:10" ht="12.75" x14ac:dyDescent="0.25">
      <c r="A531" s="76">
        <v>522</v>
      </c>
      <c r="B531" s="76" t="s">
        <v>3478</v>
      </c>
      <c r="C531" s="76" t="s">
        <v>9248</v>
      </c>
      <c r="D531" s="77" t="str">
        <f>_xlfn.IFS(C531="","",B531="SINAPI-SP",VLOOKUP(C531,'BASE SINAPI'!$A$1:$D$7191,2,FALSE),B531="CDHU/CPOS",VLOOKUP(C531,'CDHU-CPOS'!$A$1:$F$4107,2,FALSE),B531="FDE",VLOOKUP(C531,#REF!,2,FALSE))</f>
        <v>Válvula de descarga com registro próprio, duplo acionamento limitador de fluxo, DN = 1 1/2´</v>
      </c>
      <c r="E531" s="76" t="str">
        <f>_xlfn.IFS(C531="","",B531="SINAPI-SP",VLOOKUP(C531,'BASE SINAPI'!$A$1:$D$7191,3,FALSE),B531="CDHU/CPOS",VLOOKUP(C531,'CDHU-CPOS'!$A$1:$F$4107,3,FALSE))</f>
        <v>UN</v>
      </c>
      <c r="F531" s="78">
        <v>1</v>
      </c>
      <c r="G531" s="78">
        <v>5</v>
      </c>
      <c r="H531" s="79" cm="1">
        <f t="array" ref="H531">_xlfn.IFS(C531="",0,B531="SINAPI-SP",VLOOKUP(C531,'BASE SINAPI'!A523:D9522,4,FALSE),B531="CDHU/CPOS",VLOOKUP(C531,'CDHU-CPOS'!$A$1:$F$4107,6,FALSE))</f>
        <v>406</v>
      </c>
      <c r="I531" s="79">
        <f t="shared" si="28"/>
        <v>495.2</v>
      </c>
      <c r="J531" s="79">
        <f t="shared" si="29"/>
        <v>2476</v>
      </c>
    </row>
    <row r="532" spans="1:10" ht="12.75" x14ac:dyDescent="0.25">
      <c r="A532" s="76">
        <v>523</v>
      </c>
      <c r="B532" s="76" t="s">
        <v>3478</v>
      </c>
      <c r="C532" s="76" t="s">
        <v>9339</v>
      </c>
      <c r="D532" s="77" t="str">
        <f>_xlfn.IFS(C532="","",B532="SINAPI-SP",VLOOKUP(C532,'BASE SINAPI'!$A$1:$D$7191,2,FALSE),B532="CDHU/CPOS",VLOOKUP(C532,'CDHU-CPOS'!$A$1:$F$4107,2,FALSE),B532="FDE",VLOOKUP(C532,#REF!,2,FALSE))</f>
        <v>Pigtail flexível, revestido com borracha sintética resistente, DN= 7/16´ comprimento até 1,00 m</v>
      </c>
      <c r="E532" s="76" t="str">
        <f>_xlfn.IFS(C532="","",B532="SINAPI-SP",VLOOKUP(C532,'BASE SINAPI'!$A$1:$D$7191,3,FALSE),B532="CDHU/CPOS",VLOOKUP(C532,'CDHU-CPOS'!$A$1:$F$4107,3,FALSE))</f>
        <v>UN</v>
      </c>
      <c r="F532" s="78">
        <v>1</v>
      </c>
      <c r="G532" s="78">
        <v>5</v>
      </c>
      <c r="H532" s="79" cm="1">
        <f t="array" ref="H532">_xlfn.IFS(C532="",0,B532="SINAPI-SP",VLOOKUP(C532,'BASE SINAPI'!A524:D9523,4,FALSE),B532="CDHU/CPOS",VLOOKUP(C532,'CDHU-CPOS'!$A$1:$F$4107,6,FALSE))</f>
        <v>40.770000000000003</v>
      </c>
      <c r="I532" s="79">
        <f t="shared" si="28"/>
        <v>49.73</v>
      </c>
      <c r="J532" s="79">
        <f t="shared" si="29"/>
        <v>248.65</v>
      </c>
    </row>
    <row r="533" spans="1:10" ht="12.75" x14ac:dyDescent="0.25">
      <c r="A533" s="76">
        <v>524</v>
      </c>
      <c r="B533" s="76" t="s">
        <v>3478</v>
      </c>
      <c r="C533" s="76" t="s">
        <v>9341</v>
      </c>
      <c r="D533" s="77" t="str">
        <f>_xlfn.IFS(C533="","",B533="SINAPI-SP",VLOOKUP(C533,'BASE SINAPI'!$A$1:$D$7191,2,FALSE),B533="CDHU/CPOS",VLOOKUP(C533,'CDHU-CPOS'!$A$1:$F$4107,2,FALSE),B533="FDE",VLOOKUP(C533,#REF!,2,FALSE))</f>
        <v>Regulador de primeiro estágio de alta pressão até 1,3 kgf/cm², vazão de 50 kg GLP/hora</v>
      </c>
      <c r="E533" s="76" t="str">
        <f>_xlfn.IFS(C533="","",B533="SINAPI-SP",VLOOKUP(C533,'BASE SINAPI'!$A$1:$D$7191,3,FALSE),B533="CDHU/CPOS",VLOOKUP(C533,'CDHU-CPOS'!$A$1:$F$4107,3,FALSE))</f>
        <v>UN</v>
      </c>
      <c r="F533" s="78">
        <v>1</v>
      </c>
      <c r="G533" s="78">
        <v>5</v>
      </c>
      <c r="H533" s="79" cm="1">
        <f t="array" ref="H533">_xlfn.IFS(C533="",0,B533="SINAPI-SP",VLOOKUP(C533,'BASE SINAPI'!A525:D9524,4,FALSE),B533="CDHU/CPOS",VLOOKUP(C533,'CDHU-CPOS'!$A$1:$F$4107,6,FALSE))</f>
        <v>351.02</v>
      </c>
      <c r="I533" s="79">
        <f t="shared" si="28"/>
        <v>428.14</v>
      </c>
      <c r="J533" s="79">
        <f t="shared" si="29"/>
        <v>2140.6999999999998</v>
      </c>
    </row>
    <row r="534" spans="1:10" ht="12.75" x14ac:dyDescent="0.25">
      <c r="A534" s="76">
        <v>525</v>
      </c>
      <c r="B534" s="76" t="s">
        <v>3478</v>
      </c>
      <c r="C534" s="76" t="s">
        <v>9342</v>
      </c>
      <c r="D534" s="77" t="str">
        <f>_xlfn.IFS(C534="","",B534="SINAPI-SP",VLOOKUP(C534,'BASE SINAPI'!$A$1:$D$7191,2,FALSE),B534="CDHU/CPOS",VLOOKUP(C534,'CDHU-CPOS'!$A$1:$F$4107,2,FALSE),B534="FDE",VLOOKUP(C534,#REF!,2,FALSE))</f>
        <v>Regulador de segundo estágio para gás, uso industrial, vazão até 12 kg GLP/hora</v>
      </c>
      <c r="E534" s="76" t="str">
        <f>_xlfn.IFS(C534="","",B534="SINAPI-SP",VLOOKUP(C534,'BASE SINAPI'!$A$1:$D$7191,3,FALSE),B534="CDHU/CPOS",VLOOKUP(C534,'CDHU-CPOS'!$A$1:$F$4107,3,FALSE))</f>
        <v>UN</v>
      </c>
      <c r="F534" s="78">
        <v>1</v>
      </c>
      <c r="G534" s="78">
        <v>5</v>
      </c>
      <c r="H534" s="79" cm="1">
        <f t="array" ref="H534">_xlfn.IFS(C534="",0,B534="SINAPI-SP",VLOOKUP(C534,'BASE SINAPI'!A526:D9525,4,FALSE),B534="CDHU/CPOS",VLOOKUP(C534,'CDHU-CPOS'!$A$1:$F$4107,6,FALSE))</f>
        <v>119.62</v>
      </c>
      <c r="I534" s="79">
        <f t="shared" si="28"/>
        <v>145.9</v>
      </c>
      <c r="J534" s="79">
        <f t="shared" si="29"/>
        <v>729.5</v>
      </c>
    </row>
    <row r="535" spans="1:10" ht="12.75" x14ac:dyDescent="0.25">
      <c r="A535" s="76">
        <v>526</v>
      </c>
      <c r="B535" s="76" t="s">
        <v>3478</v>
      </c>
      <c r="C535" s="76" t="s">
        <v>8847</v>
      </c>
      <c r="D535" s="77" t="str">
        <f>_xlfn.IFS(C535="","",B535="SINAPI-SP",VLOOKUP(C535,'BASE SINAPI'!$A$1:$D$7191,2,FALSE),B535="CDHU/CPOS",VLOOKUP(C535,'CDHU-CPOS'!$A$1:$F$4107,2,FALSE),B535="FDE",VLOOKUP(C535,#REF!,2,FALSE))</f>
        <v>Sifão plástico sanfonado universal de 1´</v>
      </c>
      <c r="E535" s="76" t="str">
        <f>_xlfn.IFS(C535="","",B535="SINAPI-SP",VLOOKUP(C535,'BASE SINAPI'!$A$1:$D$7191,3,FALSE),B535="CDHU/CPOS",VLOOKUP(C535,'CDHU-CPOS'!$A$1:$F$4107,3,FALSE))</f>
        <v>UN</v>
      </c>
      <c r="F535" s="78">
        <v>1</v>
      </c>
      <c r="G535" s="78">
        <v>50</v>
      </c>
      <c r="H535" s="79" cm="1">
        <f t="array" ref="H535">_xlfn.IFS(C535="",0,B535="SINAPI-SP",VLOOKUP(C535,'BASE SINAPI'!A527:D9526,4,FALSE),B535="CDHU/CPOS",VLOOKUP(C535,'CDHU-CPOS'!$A$1:$F$4107,6,FALSE))</f>
        <v>30.48</v>
      </c>
      <c r="I535" s="79">
        <f t="shared" si="28"/>
        <v>37.18</v>
      </c>
      <c r="J535" s="79">
        <f t="shared" si="29"/>
        <v>1859</v>
      </c>
    </row>
    <row r="536" spans="1:10" ht="12.75" x14ac:dyDescent="0.25">
      <c r="A536" s="76">
        <v>527</v>
      </c>
      <c r="B536" s="76" t="s">
        <v>3478</v>
      </c>
      <c r="C536" s="76" t="s">
        <v>8852</v>
      </c>
      <c r="D536" s="77" t="str">
        <f>_xlfn.IFS(C536="","",B536="SINAPI-SP",VLOOKUP(C536,'BASE SINAPI'!$A$1:$D$7191,2,FALSE),B536="CDHU/CPOS",VLOOKUP(C536,'CDHU-CPOS'!$A$1:$F$4107,2,FALSE),B536="FDE",VLOOKUP(C536,#REF!,2,FALSE))</f>
        <v>Engate flexível metálico DN= 1/2´</v>
      </c>
      <c r="E536" s="76" t="str">
        <f>_xlfn.IFS(C536="","",B536="SINAPI-SP",VLOOKUP(C536,'BASE SINAPI'!$A$1:$D$7191,3,FALSE),B536="CDHU/CPOS",VLOOKUP(C536,'CDHU-CPOS'!$A$1:$F$4107,3,FALSE))</f>
        <v>UN</v>
      </c>
      <c r="F536" s="78">
        <v>1</v>
      </c>
      <c r="G536" s="78">
        <v>30</v>
      </c>
      <c r="H536" s="79" cm="1">
        <f t="array" ref="H536">_xlfn.IFS(C536="",0,B536="SINAPI-SP",VLOOKUP(C536,'BASE SINAPI'!A528:D9527,4,FALSE),B536="CDHU/CPOS",VLOOKUP(C536,'CDHU-CPOS'!$A$1:$F$4107,6,FALSE))</f>
        <v>32.340000000000003</v>
      </c>
      <c r="I536" s="79">
        <f t="shared" si="28"/>
        <v>39.450000000000003</v>
      </c>
      <c r="J536" s="79">
        <f t="shared" si="29"/>
        <v>1183.5</v>
      </c>
    </row>
    <row r="537" spans="1:10" ht="12.75" x14ac:dyDescent="0.25">
      <c r="A537" s="76">
        <v>528</v>
      </c>
      <c r="B537" s="76" t="s">
        <v>3478</v>
      </c>
      <c r="C537" s="76" t="s">
        <v>8853</v>
      </c>
      <c r="D537" s="77" t="str">
        <f>_xlfn.IFS(C537="","",B537="SINAPI-SP",VLOOKUP(C537,'BASE SINAPI'!$A$1:$D$7191,2,FALSE),B537="CDHU/CPOS",VLOOKUP(C537,'CDHU-CPOS'!$A$1:$F$4107,2,FALSE),B537="FDE",VLOOKUP(C537,#REF!,2,FALSE))</f>
        <v>Engate flexível de PVC DN= 1/2´</v>
      </c>
      <c r="E537" s="76" t="str">
        <f>_xlfn.IFS(C537="","",B537="SINAPI-SP",VLOOKUP(C537,'BASE SINAPI'!$A$1:$D$7191,3,FALSE),B537="CDHU/CPOS",VLOOKUP(C537,'CDHU-CPOS'!$A$1:$F$4107,3,FALSE))</f>
        <v>UN</v>
      </c>
      <c r="F537" s="78">
        <v>1</v>
      </c>
      <c r="G537" s="78">
        <v>40</v>
      </c>
      <c r="H537" s="79" cm="1">
        <f t="array" ref="H537">_xlfn.IFS(C537="",0,B537="SINAPI-SP",VLOOKUP(C537,'BASE SINAPI'!A529:D9528,4,FALSE),B537="CDHU/CPOS",VLOOKUP(C537,'CDHU-CPOS'!$A$1:$F$4107,6,FALSE))</f>
        <v>12.93</v>
      </c>
      <c r="I537" s="79">
        <f t="shared" si="28"/>
        <v>15.77</v>
      </c>
      <c r="J537" s="79">
        <f t="shared" si="29"/>
        <v>630.79999999999995</v>
      </c>
    </row>
    <row r="538" spans="1:10" ht="12.75" x14ac:dyDescent="0.25">
      <c r="A538" s="76">
        <v>529</v>
      </c>
      <c r="B538" s="76" t="s">
        <v>3478</v>
      </c>
      <c r="C538" s="76" t="s">
        <v>8854</v>
      </c>
      <c r="D538" s="77" t="str">
        <f>_xlfn.IFS(C538="","",B538="SINAPI-SP",VLOOKUP(C538,'BASE SINAPI'!$A$1:$D$7191,2,FALSE),B538="CDHU/CPOS",VLOOKUP(C538,'CDHU-CPOS'!$A$1:$F$4107,2,FALSE),B538="FDE",VLOOKUP(C538,#REF!,2,FALSE))</f>
        <v>Canopla para válvula de descarga</v>
      </c>
      <c r="E538" s="76" t="str">
        <f>_xlfn.IFS(C538="","",B538="SINAPI-SP",VLOOKUP(C538,'BASE SINAPI'!$A$1:$D$7191,3,FALSE),B538="CDHU/CPOS",VLOOKUP(C538,'CDHU-CPOS'!$A$1:$F$4107,3,FALSE))</f>
        <v>UN</v>
      </c>
      <c r="F538" s="78">
        <v>1</v>
      </c>
      <c r="G538" s="78">
        <v>30</v>
      </c>
      <c r="H538" s="79" cm="1">
        <f t="array" ref="H538">_xlfn.IFS(C538="",0,B538="SINAPI-SP",VLOOKUP(C538,'BASE SINAPI'!A530:D9529,4,FALSE),B538="CDHU/CPOS",VLOOKUP(C538,'CDHU-CPOS'!$A$1:$F$4107,6,FALSE))</f>
        <v>124.87</v>
      </c>
      <c r="I538" s="79">
        <f t="shared" si="28"/>
        <v>152.30000000000001</v>
      </c>
      <c r="J538" s="79">
        <f t="shared" si="29"/>
        <v>4569</v>
      </c>
    </row>
    <row r="539" spans="1:10" ht="12.75" x14ac:dyDescent="0.25">
      <c r="A539" s="76">
        <v>530</v>
      </c>
      <c r="B539" s="76" t="s">
        <v>3478</v>
      </c>
      <c r="C539" s="76" t="s">
        <v>8856</v>
      </c>
      <c r="D539" s="77" t="str">
        <f>_xlfn.IFS(C539="","",B539="SINAPI-SP",VLOOKUP(C539,'BASE SINAPI'!$A$1:$D$7191,2,FALSE),B539="CDHU/CPOS",VLOOKUP(C539,'CDHU-CPOS'!$A$1:$F$4107,2,FALSE),B539="FDE",VLOOKUP(C539,#REF!,2,FALSE))</f>
        <v>Tubo de ligação para mictório, DN= 1/2´</v>
      </c>
      <c r="E539" s="76" t="str">
        <f>_xlfn.IFS(C539="","",B539="SINAPI-SP",VLOOKUP(C539,'BASE SINAPI'!$A$1:$D$7191,3,FALSE),B539="CDHU/CPOS",VLOOKUP(C539,'CDHU-CPOS'!$A$1:$F$4107,3,FALSE))</f>
        <v>UN</v>
      </c>
      <c r="F539" s="78">
        <v>1</v>
      </c>
      <c r="G539" s="78">
        <v>20</v>
      </c>
      <c r="H539" s="79" cm="1">
        <f t="array" ref="H539">_xlfn.IFS(C539="",0,B539="SINAPI-SP",VLOOKUP(C539,'BASE SINAPI'!A531:D9530,4,FALSE),B539="CDHU/CPOS",VLOOKUP(C539,'CDHU-CPOS'!$A$1:$F$4107,6,FALSE))</f>
        <v>72.11</v>
      </c>
      <c r="I539" s="79">
        <f t="shared" si="28"/>
        <v>87.95</v>
      </c>
      <c r="J539" s="79">
        <f t="shared" si="29"/>
        <v>1759</v>
      </c>
    </row>
    <row r="540" spans="1:10" ht="12.75" x14ac:dyDescent="0.25">
      <c r="A540" s="76">
        <v>531</v>
      </c>
      <c r="B540" s="76" t="s">
        <v>3478</v>
      </c>
      <c r="C540" s="76" t="s">
        <v>8857</v>
      </c>
      <c r="D540" s="77" t="str">
        <f>_xlfn.IFS(C540="","",B540="SINAPI-SP",VLOOKUP(C540,'BASE SINAPI'!$A$1:$D$7191,2,FALSE),B540="CDHU/CPOS",VLOOKUP(C540,'CDHU-CPOS'!$A$1:$F$4107,2,FALSE),B540="FDE",VLOOKUP(C540,#REF!,2,FALSE))</f>
        <v>Acabamento cromado para registro</v>
      </c>
      <c r="E540" s="76" t="str">
        <f>_xlfn.IFS(C540="","",B540="SINAPI-SP",VLOOKUP(C540,'BASE SINAPI'!$A$1:$D$7191,3,FALSE),B540="CDHU/CPOS",VLOOKUP(C540,'CDHU-CPOS'!$A$1:$F$4107,3,FALSE))</f>
        <v>UN</v>
      </c>
      <c r="F540" s="78">
        <v>1</v>
      </c>
      <c r="G540" s="78">
        <v>35</v>
      </c>
      <c r="H540" s="79" cm="1">
        <f t="array" ref="H540">_xlfn.IFS(C540="",0,B540="SINAPI-SP",VLOOKUP(C540,'BASE SINAPI'!A532:D9531,4,FALSE),B540="CDHU/CPOS",VLOOKUP(C540,'CDHU-CPOS'!$A$1:$F$4107,6,FALSE))</f>
        <v>61.59</v>
      </c>
      <c r="I540" s="79">
        <f t="shared" si="28"/>
        <v>75.12</v>
      </c>
      <c r="J540" s="79">
        <f t="shared" si="29"/>
        <v>2629.2</v>
      </c>
    </row>
    <row r="541" spans="1:10" ht="12.75" x14ac:dyDescent="0.25">
      <c r="A541" s="76">
        <v>532</v>
      </c>
      <c r="B541" s="76" t="s">
        <v>3478</v>
      </c>
      <c r="C541" s="76" t="s">
        <v>8858</v>
      </c>
      <c r="D541" s="77" t="str">
        <f>_xlfn.IFS(C541="","",B541="SINAPI-SP",VLOOKUP(C541,'BASE SINAPI'!$A$1:$D$7191,2,FALSE),B541="CDHU/CPOS",VLOOKUP(C541,'CDHU-CPOS'!$A$1:$F$4107,2,FALSE),B541="FDE",VLOOKUP(C541,#REF!,2,FALSE))</f>
        <v>Botão para válvula de descarga</v>
      </c>
      <c r="E541" s="76" t="str">
        <f>_xlfn.IFS(C541="","",B541="SINAPI-SP",VLOOKUP(C541,'BASE SINAPI'!$A$1:$D$7191,3,FALSE),B541="CDHU/CPOS",VLOOKUP(C541,'CDHU-CPOS'!$A$1:$F$4107,3,FALSE))</f>
        <v>UN</v>
      </c>
      <c r="F541" s="78">
        <v>1</v>
      </c>
      <c r="G541" s="78">
        <v>40</v>
      </c>
      <c r="H541" s="79" cm="1">
        <f t="array" ref="H541">_xlfn.IFS(C541="",0,B541="SINAPI-SP",VLOOKUP(C541,'BASE SINAPI'!A533:D9532,4,FALSE),B541="CDHU/CPOS",VLOOKUP(C541,'CDHU-CPOS'!$A$1:$F$4107,6,FALSE))</f>
        <v>52.25</v>
      </c>
      <c r="I541" s="79">
        <f t="shared" si="28"/>
        <v>63.73</v>
      </c>
      <c r="J541" s="79">
        <f t="shared" si="29"/>
        <v>2549.1999999999998</v>
      </c>
    </row>
    <row r="542" spans="1:10" ht="12.75" x14ac:dyDescent="0.25">
      <c r="A542" s="76">
        <v>533</v>
      </c>
      <c r="B542" s="76" t="s">
        <v>3478</v>
      </c>
      <c r="C542" s="76" t="s">
        <v>8859</v>
      </c>
      <c r="D542" s="77" t="str">
        <f>_xlfn.IFS(C542="","",B542="SINAPI-SP",VLOOKUP(C542,'BASE SINAPI'!$A$1:$D$7191,2,FALSE),B542="CDHU/CPOS",VLOOKUP(C542,'CDHU-CPOS'!$A$1:$F$4107,2,FALSE),B542="FDE",VLOOKUP(C542,#REF!,2,FALSE))</f>
        <v>Reparo para válvula de descarga</v>
      </c>
      <c r="E542" s="76" t="str">
        <f>_xlfn.IFS(C542="","",B542="SINAPI-SP",VLOOKUP(C542,'BASE SINAPI'!$A$1:$D$7191,3,FALSE),B542="CDHU/CPOS",VLOOKUP(C542,'CDHU-CPOS'!$A$1:$F$4107,3,FALSE))</f>
        <v>UN</v>
      </c>
      <c r="F542" s="78">
        <v>1</v>
      </c>
      <c r="G542" s="78">
        <v>50</v>
      </c>
      <c r="H542" s="79" cm="1">
        <f t="array" ref="H542">_xlfn.IFS(C542="",0,B542="SINAPI-SP",VLOOKUP(C542,'BASE SINAPI'!A534:D9533,4,FALSE),B542="CDHU/CPOS",VLOOKUP(C542,'CDHU-CPOS'!$A$1:$F$4107,6,FALSE))</f>
        <v>116.02</v>
      </c>
      <c r="I542" s="79">
        <f t="shared" si="28"/>
        <v>141.51</v>
      </c>
      <c r="J542" s="79">
        <f t="shared" si="29"/>
        <v>7075.5</v>
      </c>
    </row>
    <row r="543" spans="1:10" ht="12.75" x14ac:dyDescent="0.25">
      <c r="A543" s="76">
        <v>534</v>
      </c>
      <c r="B543" s="76" t="s">
        <v>3478</v>
      </c>
      <c r="C543" s="76" t="s">
        <v>8860</v>
      </c>
      <c r="D543" s="77" t="str">
        <f>_xlfn.IFS(C543="","",B543="SINAPI-SP",VLOOKUP(C543,'BASE SINAPI'!$A$1:$D$7191,2,FALSE),B543="CDHU/CPOS",VLOOKUP(C543,'CDHU-CPOS'!$A$1:$F$4107,2,FALSE),B543="FDE",VLOOKUP(C543,#REF!,2,FALSE))</f>
        <v>Sifão de metal cromado de 1 1/2´ x 2´</v>
      </c>
      <c r="E543" s="76" t="str">
        <f>_xlfn.IFS(C543="","",B543="SINAPI-SP",VLOOKUP(C543,'BASE SINAPI'!$A$1:$D$7191,3,FALSE),B543="CDHU/CPOS",VLOOKUP(C543,'CDHU-CPOS'!$A$1:$F$4107,3,FALSE))</f>
        <v>UN</v>
      </c>
      <c r="F543" s="78">
        <v>1</v>
      </c>
      <c r="G543" s="78">
        <v>5</v>
      </c>
      <c r="H543" s="79" cm="1">
        <f t="array" ref="H543">_xlfn.IFS(C543="",0,B543="SINAPI-SP",VLOOKUP(C543,'BASE SINAPI'!A535:D9534,4,FALSE),B543="CDHU/CPOS",VLOOKUP(C543,'CDHU-CPOS'!$A$1:$F$4107,6,FALSE))</f>
        <v>168.18</v>
      </c>
      <c r="I543" s="79">
        <f t="shared" si="28"/>
        <v>205.13</v>
      </c>
      <c r="J543" s="79">
        <f t="shared" si="29"/>
        <v>1025.6500000000001</v>
      </c>
    </row>
    <row r="544" spans="1:10" ht="12.75" x14ac:dyDescent="0.25">
      <c r="A544" s="76">
        <v>535</v>
      </c>
      <c r="B544" s="76" t="s">
        <v>3478</v>
      </c>
      <c r="C544" s="76" t="s">
        <v>8861</v>
      </c>
      <c r="D544" s="77" t="str">
        <f>_xlfn.IFS(C544="","",B544="SINAPI-SP",VLOOKUP(C544,'BASE SINAPI'!$A$1:$D$7191,2,FALSE),B544="CDHU/CPOS",VLOOKUP(C544,'CDHU-CPOS'!$A$1:$F$4107,2,FALSE),B544="FDE",VLOOKUP(C544,#REF!,2,FALSE))</f>
        <v>Sifão de metal cromado de 1´ x 1 1/2´</v>
      </c>
      <c r="E544" s="76" t="str">
        <f>_xlfn.IFS(C544="","",B544="SINAPI-SP",VLOOKUP(C544,'BASE SINAPI'!$A$1:$D$7191,3,FALSE),B544="CDHU/CPOS",VLOOKUP(C544,'CDHU-CPOS'!$A$1:$F$4107,3,FALSE))</f>
        <v>UN</v>
      </c>
      <c r="F544" s="78">
        <v>1</v>
      </c>
      <c r="G544" s="78">
        <v>5</v>
      </c>
      <c r="H544" s="79" cm="1">
        <f t="array" ref="H544">_xlfn.IFS(C544="",0,B544="SINAPI-SP",VLOOKUP(C544,'BASE SINAPI'!A536:D9535,4,FALSE),B544="CDHU/CPOS",VLOOKUP(C544,'CDHU-CPOS'!$A$1:$F$4107,6,FALSE))</f>
        <v>188.88</v>
      </c>
      <c r="I544" s="79">
        <f t="shared" ref="I544:I590" si="30">ROUND((H544*(1+$J$2)),2)</f>
        <v>230.38</v>
      </c>
      <c r="J544" s="79">
        <f t="shared" ref="J544:J590" si="31">ROUND((G544*I544),2)</f>
        <v>1151.9000000000001</v>
      </c>
    </row>
    <row r="545" spans="1:10" ht="12.75" x14ac:dyDescent="0.25">
      <c r="A545" s="76">
        <v>536</v>
      </c>
      <c r="B545" s="76" t="s">
        <v>3478</v>
      </c>
      <c r="C545" s="76" t="s">
        <v>8862</v>
      </c>
      <c r="D545" s="77" t="str">
        <f>_xlfn.IFS(C545="","",B545="SINAPI-SP",VLOOKUP(C545,'BASE SINAPI'!$A$1:$D$7191,2,FALSE),B545="CDHU/CPOS",VLOOKUP(C545,'CDHU-CPOS'!$A$1:$F$4107,2,FALSE),B545="FDE",VLOOKUP(C545,#REF!,2,FALSE))</f>
        <v>Tubo de ligação para sanitário</v>
      </c>
      <c r="E545" s="76" t="str">
        <f>_xlfn.IFS(C545="","",B545="SINAPI-SP",VLOOKUP(C545,'BASE SINAPI'!$A$1:$D$7191,3,FALSE),B545="CDHU/CPOS",VLOOKUP(C545,'CDHU-CPOS'!$A$1:$F$4107,3,FALSE))</f>
        <v>UN</v>
      </c>
      <c r="F545" s="78">
        <v>1</v>
      </c>
      <c r="G545" s="78">
        <v>40</v>
      </c>
      <c r="H545" s="79" cm="1">
        <f t="array" ref="H545">_xlfn.IFS(C545="",0,B545="SINAPI-SP",VLOOKUP(C545,'BASE SINAPI'!A537:D9536,4,FALSE),B545="CDHU/CPOS",VLOOKUP(C545,'CDHU-CPOS'!$A$1:$F$4107,6,FALSE))</f>
        <v>38.24</v>
      </c>
      <c r="I545" s="79">
        <f t="shared" si="30"/>
        <v>46.64</v>
      </c>
      <c r="J545" s="79">
        <f t="shared" si="31"/>
        <v>1865.6</v>
      </c>
    </row>
    <row r="546" spans="1:10" ht="12.75" x14ac:dyDescent="0.25">
      <c r="A546" s="76">
        <v>537</v>
      </c>
      <c r="B546" s="76" t="s">
        <v>3478</v>
      </c>
      <c r="C546" s="76" t="s">
        <v>8865</v>
      </c>
      <c r="D546" s="77" t="str">
        <f>_xlfn.IFS(C546="","",B546="SINAPI-SP",VLOOKUP(C546,'BASE SINAPI'!$A$1:$D$7191,2,FALSE),B546="CDHU/CPOS",VLOOKUP(C546,'CDHU-CPOS'!$A$1:$F$4107,2,FALSE),B546="FDE",VLOOKUP(C546,#REF!,2,FALSE))</f>
        <v>Tampa de plástico para bacia sanitária</v>
      </c>
      <c r="E546" s="76" t="str">
        <f>_xlfn.IFS(C546="","",B546="SINAPI-SP",VLOOKUP(C546,'BASE SINAPI'!$A$1:$D$7191,3,FALSE),B546="CDHU/CPOS",VLOOKUP(C546,'CDHU-CPOS'!$A$1:$F$4107,3,FALSE))</f>
        <v>UN</v>
      </c>
      <c r="F546" s="78">
        <v>1</v>
      </c>
      <c r="G546" s="78">
        <v>50</v>
      </c>
      <c r="H546" s="79" cm="1">
        <f t="array" ref="H546">_xlfn.IFS(C546="",0,B546="SINAPI-SP",VLOOKUP(C546,'BASE SINAPI'!A538:D9537,4,FALSE),B546="CDHU/CPOS",VLOOKUP(C546,'CDHU-CPOS'!$A$1:$F$4107,6,FALSE))</f>
        <v>47.23</v>
      </c>
      <c r="I546" s="79">
        <f t="shared" si="30"/>
        <v>57.61</v>
      </c>
      <c r="J546" s="79">
        <f t="shared" si="31"/>
        <v>2880.5</v>
      </c>
    </row>
    <row r="547" spans="1:10" ht="12.75" x14ac:dyDescent="0.25">
      <c r="A547" s="76">
        <v>538</v>
      </c>
      <c r="B547" s="76" t="s">
        <v>3478</v>
      </c>
      <c r="C547" s="76" t="s">
        <v>8866</v>
      </c>
      <c r="D547" s="77" t="str">
        <f>_xlfn.IFS(C547="","",B547="SINAPI-SP",VLOOKUP(C547,'BASE SINAPI'!$A$1:$D$7191,2,FALSE),B547="CDHU/CPOS",VLOOKUP(C547,'CDHU-CPOS'!$A$1:$F$4107,2,FALSE),B547="FDE",VLOOKUP(C547,#REF!,2,FALSE))</f>
        <v>Bolsa para bacia sanitária</v>
      </c>
      <c r="E547" s="76" t="str">
        <f>_xlfn.IFS(C547="","",B547="SINAPI-SP",VLOOKUP(C547,'BASE SINAPI'!$A$1:$D$7191,3,FALSE),B547="CDHU/CPOS",VLOOKUP(C547,'CDHU-CPOS'!$A$1:$F$4107,3,FALSE))</f>
        <v>UN</v>
      </c>
      <c r="F547" s="78">
        <v>1</v>
      </c>
      <c r="G547" s="78">
        <v>30</v>
      </c>
      <c r="H547" s="79" cm="1">
        <f t="array" ref="H547">_xlfn.IFS(C547="",0,B547="SINAPI-SP",VLOOKUP(C547,'BASE SINAPI'!A539:D9538,4,FALSE),B547="CDHU/CPOS",VLOOKUP(C547,'CDHU-CPOS'!$A$1:$F$4107,6,FALSE))</f>
        <v>16.97</v>
      </c>
      <c r="I547" s="79">
        <f t="shared" si="30"/>
        <v>20.7</v>
      </c>
      <c r="J547" s="79">
        <f t="shared" si="31"/>
        <v>621</v>
      </c>
    </row>
    <row r="548" spans="1:10" ht="12.75" x14ac:dyDescent="0.25">
      <c r="A548" s="76">
        <v>539</v>
      </c>
      <c r="B548" s="76" t="s">
        <v>3478</v>
      </c>
      <c r="C548" s="76" t="s">
        <v>8868</v>
      </c>
      <c r="D548" s="77" t="str">
        <f>_xlfn.IFS(C548="","",B548="SINAPI-SP",VLOOKUP(C548,'BASE SINAPI'!$A$1:$D$7191,2,FALSE),B548="CDHU/CPOS",VLOOKUP(C548,'CDHU-CPOS'!$A$1:$F$4107,2,FALSE),B548="FDE",VLOOKUP(C548,#REF!,2,FALSE))</f>
        <v>Válvula de PVC para lavatório</v>
      </c>
      <c r="E548" s="76" t="str">
        <f>_xlfn.IFS(C548="","",B548="SINAPI-SP",VLOOKUP(C548,'BASE SINAPI'!$A$1:$D$7191,3,FALSE),B548="CDHU/CPOS",VLOOKUP(C548,'CDHU-CPOS'!$A$1:$F$4107,3,FALSE))</f>
        <v>UN</v>
      </c>
      <c r="F548" s="78">
        <v>1</v>
      </c>
      <c r="G548" s="78">
        <v>40</v>
      </c>
      <c r="H548" s="79" cm="1">
        <f t="array" ref="H548">_xlfn.IFS(C548="",0,B548="SINAPI-SP",VLOOKUP(C548,'BASE SINAPI'!A540:D9539,4,FALSE),B548="CDHU/CPOS",VLOOKUP(C548,'CDHU-CPOS'!$A$1:$F$4107,6,FALSE))</f>
        <v>9.27</v>
      </c>
      <c r="I548" s="79">
        <f t="shared" si="30"/>
        <v>11.31</v>
      </c>
      <c r="J548" s="79">
        <f t="shared" si="31"/>
        <v>452.4</v>
      </c>
    </row>
    <row r="549" spans="1:10" ht="12.75" x14ac:dyDescent="0.25">
      <c r="A549" s="76">
        <v>540</v>
      </c>
      <c r="B549" s="76" t="s">
        <v>3478</v>
      </c>
      <c r="C549" s="76" t="s">
        <v>8869</v>
      </c>
      <c r="D549" s="77" t="str">
        <f>_xlfn.IFS(C549="","",B549="SINAPI-SP",VLOOKUP(C549,'BASE SINAPI'!$A$1:$D$7191,2,FALSE),B549="CDHU/CPOS",VLOOKUP(C549,'CDHU-CPOS'!$A$1:$F$4107,2,FALSE),B549="FDE",VLOOKUP(C549,#REF!,2,FALSE))</f>
        <v>Válvula americana</v>
      </c>
      <c r="E549" s="76" t="str">
        <f>_xlfn.IFS(C549="","",B549="SINAPI-SP",VLOOKUP(C549,'BASE SINAPI'!$A$1:$D$7191,3,FALSE),B549="CDHU/CPOS",VLOOKUP(C549,'CDHU-CPOS'!$A$1:$F$4107,3,FALSE))</f>
        <v>UN</v>
      </c>
      <c r="F549" s="78">
        <v>1</v>
      </c>
      <c r="G549" s="78">
        <v>20</v>
      </c>
      <c r="H549" s="79" cm="1">
        <f t="array" ref="H549">_xlfn.IFS(C549="",0,B549="SINAPI-SP",VLOOKUP(C549,'BASE SINAPI'!A541:D9540,4,FALSE),B549="CDHU/CPOS",VLOOKUP(C549,'CDHU-CPOS'!$A$1:$F$4107,6,FALSE))</f>
        <v>60.69</v>
      </c>
      <c r="I549" s="79">
        <f t="shared" si="30"/>
        <v>74.02</v>
      </c>
      <c r="J549" s="79">
        <f t="shared" si="31"/>
        <v>1480.4</v>
      </c>
    </row>
    <row r="550" spans="1:10" ht="12.75" x14ac:dyDescent="0.25">
      <c r="A550" s="76">
        <v>541</v>
      </c>
      <c r="B550" s="76" t="s">
        <v>3478</v>
      </c>
      <c r="C550" s="76" t="s">
        <v>8870</v>
      </c>
      <c r="D550" s="77" t="str">
        <f>_xlfn.IFS(C550="","",B550="SINAPI-SP",VLOOKUP(C550,'BASE SINAPI'!$A$1:$D$7191,2,FALSE),B550="CDHU/CPOS",VLOOKUP(C550,'CDHU-CPOS'!$A$1:$F$4107,2,FALSE),B550="FDE",VLOOKUP(C550,#REF!,2,FALSE))</f>
        <v>Válvula de metal cromado de 1 1/2´</v>
      </c>
      <c r="E550" s="76" t="str">
        <f>_xlfn.IFS(C550="","",B550="SINAPI-SP",VLOOKUP(C550,'BASE SINAPI'!$A$1:$D$7191,3,FALSE),B550="CDHU/CPOS",VLOOKUP(C550,'CDHU-CPOS'!$A$1:$F$4107,3,FALSE))</f>
        <v>UN</v>
      </c>
      <c r="F550" s="78">
        <v>1</v>
      </c>
      <c r="G550" s="78">
        <v>10</v>
      </c>
      <c r="H550" s="79" cm="1">
        <f t="array" ref="H550">_xlfn.IFS(C550="",0,B550="SINAPI-SP",VLOOKUP(C550,'BASE SINAPI'!A542:D9541,4,FALSE),B550="CDHU/CPOS",VLOOKUP(C550,'CDHU-CPOS'!$A$1:$F$4107,6,FALSE))</f>
        <v>80.03</v>
      </c>
      <c r="I550" s="79">
        <f t="shared" si="30"/>
        <v>97.61</v>
      </c>
      <c r="J550" s="79">
        <f t="shared" si="31"/>
        <v>976.1</v>
      </c>
    </row>
    <row r="551" spans="1:10" ht="12.75" x14ac:dyDescent="0.25">
      <c r="A551" s="76">
        <v>542</v>
      </c>
      <c r="B551" s="76" t="s">
        <v>3478</v>
      </c>
      <c r="C551" s="76" t="s">
        <v>8831</v>
      </c>
      <c r="D551" s="77" t="str">
        <f>_xlfn.IFS(C551="","",B551="SINAPI-SP",VLOOKUP(C551,'BASE SINAPI'!$A$1:$D$7191,2,FALSE),B551="CDHU/CPOS",VLOOKUP(C551,'CDHU-CPOS'!$A$1:$F$4107,2,FALSE),B551="FDE",VLOOKUP(C551,#REF!,2,FALSE))</f>
        <v>Cuba em aço inoxidável simples de 400x340x140mm</v>
      </c>
      <c r="E551" s="76" t="str">
        <f>_xlfn.IFS(C551="","",B551="SINAPI-SP",VLOOKUP(C551,'BASE SINAPI'!$A$1:$D$7191,3,FALSE),B551="CDHU/CPOS",VLOOKUP(C551,'CDHU-CPOS'!$A$1:$F$4107,3,FALSE))</f>
        <v>UN</v>
      </c>
      <c r="F551" s="78">
        <v>1</v>
      </c>
      <c r="G551" s="78">
        <v>2</v>
      </c>
      <c r="H551" s="79" cm="1">
        <f t="array" ref="H551">_xlfn.IFS(C551="",0,B551="SINAPI-SP",VLOOKUP(C551,'BASE SINAPI'!A543:D9542,4,FALSE),B551="CDHU/CPOS",VLOOKUP(C551,'CDHU-CPOS'!$A$1:$F$4107,6,FALSE))</f>
        <v>269.14999999999998</v>
      </c>
      <c r="I551" s="79">
        <f t="shared" si="30"/>
        <v>328.28</v>
      </c>
      <c r="J551" s="79">
        <f t="shared" si="31"/>
        <v>656.56</v>
      </c>
    </row>
    <row r="552" spans="1:10" ht="12.75" x14ac:dyDescent="0.25">
      <c r="A552" s="76">
        <v>543</v>
      </c>
      <c r="B552" s="76" t="s">
        <v>3478</v>
      </c>
      <c r="C552" s="76" t="s">
        <v>8832</v>
      </c>
      <c r="D552" s="77" t="str">
        <f>_xlfn.IFS(C552="","",B552="SINAPI-SP",VLOOKUP(C552,'BASE SINAPI'!$A$1:$D$7191,2,FALSE),B552="CDHU/CPOS",VLOOKUP(C552,'CDHU-CPOS'!$A$1:$F$4107,2,FALSE),B552="FDE",VLOOKUP(C552,#REF!,2,FALSE))</f>
        <v>Cuba em aço inoxidável simples de 465x300x140mm</v>
      </c>
      <c r="E552" s="76" t="str">
        <f>_xlfn.IFS(C552="","",B552="SINAPI-SP",VLOOKUP(C552,'BASE SINAPI'!$A$1:$D$7191,3,FALSE),B552="CDHU/CPOS",VLOOKUP(C552,'CDHU-CPOS'!$A$1:$F$4107,3,FALSE))</f>
        <v>UN</v>
      </c>
      <c r="F552" s="78">
        <v>1</v>
      </c>
      <c r="G552" s="78">
        <v>5</v>
      </c>
      <c r="H552" s="79" cm="1">
        <f t="array" ref="H552">_xlfn.IFS(C552="",0,B552="SINAPI-SP",VLOOKUP(C552,'BASE SINAPI'!A544:D9543,4,FALSE),B552="CDHU/CPOS",VLOOKUP(C552,'CDHU-CPOS'!$A$1:$F$4107,6,FALSE))</f>
        <v>285.89</v>
      </c>
      <c r="I552" s="79">
        <f t="shared" si="30"/>
        <v>348.7</v>
      </c>
      <c r="J552" s="79">
        <f t="shared" si="31"/>
        <v>1743.5</v>
      </c>
    </row>
    <row r="553" spans="1:10" ht="12.75" x14ac:dyDescent="0.25">
      <c r="A553" s="76">
        <v>544</v>
      </c>
      <c r="B553" s="76" t="s">
        <v>3478</v>
      </c>
      <c r="C553" s="76" t="s">
        <v>8833</v>
      </c>
      <c r="D553" s="77" t="str">
        <f>_xlfn.IFS(C553="","",B553="SINAPI-SP",VLOOKUP(C553,'BASE SINAPI'!$A$1:$D$7191,2,FALSE),B553="CDHU/CPOS",VLOOKUP(C553,'CDHU-CPOS'!$A$1:$F$4107,2,FALSE),B553="FDE",VLOOKUP(C553,#REF!,2,FALSE))</f>
        <v>Cuba em aço inoxidável simples de 560x330x140mm</v>
      </c>
      <c r="E553" s="76" t="str">
        <f>_xlfn.IFS(C553="","",B553="SINAPI-SP",VLOOKUP(C553,'BASE SINAPI'!$A$1:$D$7191,3,FALSE),B553="CDHU/CPOS",VLOOKUP(C553,'CDHU-CPOS'!$A$1:$F$4107,3,FALSE))</f>
        <v>UN</v>
      </c>
      <c r="F553" s="78">
        <v>1</v>
      </c>
      <c r="G553" s="78">
        <v>5</v>
      </c>
      <c r="H553" s="79" cm="1">
        <f t="array" ref="H553">_xlfn.IFS(C553="",0,B553="SINAPI-SP",VLOOKUP(C553,'BASE SINAPI'!A545:D9544,4,FALSE),B553="CDHU/CPOS",VLOOKUP(C553,'CDHU-CPOS'!$A$1:$F$4107,6,FALSE))</f>
        <v>364.18</v>
      </c>
      <c r="I553" s="79">
        <f t="shared" si="30"/>
        <v>444.19</v>
      </c>
      <c r="J553" s="79">
        <f t="shared" si="31"/>
        <v>2220.9499999999998</v>
      </c>
    </row>
    <row r="554" spans="1:10" ht="12.75" x14ac:dyDescent="0.25">
      <c r="A554" s="76">
        <v>545</v>
      </c>
      <c r="B554" s="76" t="s">
        <v>3478</v>
      </c>
      <c r="C554" s="76" t="s">
        <v>8834</v>
      </c>
      <c r="D554" s="77" t="str">
        <f>_xlfn.IFS(C554="","",B554="SINAPI-SP",VLOOKUP(C554,'BASE SINAPI'!$A$1:$D$7191,2,FALSE),B554="CDHU/CPOS",VLOOKUP(C554,'CDHU-CPOS'!$A$1:$F$4107,2,FALSE),B554="FDE",VLOOKUP(C554,#REF!,2,FALSE))</f>
        <v>Cuba em aço inoxidável simples de 500x400x400mm</v>
      </c>
      <c r="E554" s="76" t="str">
        <f>_xlfn.IFS(C554="","",B554="SINAPI-SP",VLOOKUP(C554,'BASE SINAPI'!$A$1:$D$7191,3,FALSE),B554="CDHU/CPOS",VLOOKUP(C554,'CDHU-CPOS'!$A$1:$F$4107,3,FALSE))</f>
        <v>UN</v>
      </c>
      <c r="F554" s="78">
        <v>1</v>
      </c>
      <c r="G554" s="78">
        <v>2</v>
      </c>
      <c r="H554" s="79" cm="1">
        <f t="array" ref="H554">_xlfn.IFS(C554="",0,B554="SINAPI-SP",VLOOKUP(C554,'BASE SINAPI'!A546:D9545,4,FALSE),B554="CDHU/CPOS",VLOOKUP(C554,'CDHU-CPOS'!$A$1:$F$4107,6,FALSE))</f>
        <v>851.68</v>
      </c>
      <c r="I554" s="79">
        <f t="shared" si="30"/>
        <v>1038.79</v>
      </c>
      <c r="J554" s="79">
        <f t="shared" si="31"/>
        <v>2077.58</v>
      </c>
    </row>
    <row r="555" spans="1:10" ht="12.75" x14ac:dyDescent="0.25">
      <c r="A555" s="76">
        <v>546</v>
      </c>
      <c r="B555" s="76" t="s">
        <v>3478</v>
      </c>
      <c r="C555" s="76" t="s">
        <v>8838</v>
      </c>
      <c r="D555" s="77" t="str">
        <f>_xlfn.IFS(C555="","",B555="SINAPI-SP",VLOOKUP(C555,'BASE SINAPI'!$A$1:$D$7191,2,FALSE),B555="CDHU/CPOS",VLOOKUP(C555,'CDHU-CPOS'!$A$1:$F$4107,2,FALSE),B555="FDE",VLOOKUP(C555,#REF!,2,FALSE))</f>
        <v>Cuba em aço inoxidável simples de 600x500x300mm</v>
      </c>
      <c r="E555" s="76" t="str">
        <f>_xlfn.IFS(C555="","",B555="SINAPI-SP",VLOOKUP(C555,'BASE SINAPI'!$A$1:$D$7191,3,FALSE),B555="CDHU/CPOS",VLOOKUP(C555,'CDHU-CPOS'!$A$1:$F$4107,3,FALSE))</f>
        <v>UN</v>
      </c>
      <c r="F555" s="78">
        <v>1</v>
      </c>
      <c r="G555" s="78">
        <v>2</v>
      </c>
      <c r="H555" s="79" cm="1">
        <f t="array" ref="H555">_xlfn.IFS(C555="",0,B555="SINAPI-SP",VLOOKUP(C555,'BASE SINAPI'!A547:D9546,4,FALSE),B555="CDHU/CPOS",VLOOKUP(C555,'CDHU-CPOS'!$A$1:$F$4107,6,FALSE))</f>
        <v>803.02</v>
      </c>
      <c r="I555" s="79">
        <f t="shared" si="30"/>
        <v>979.44</v>
      </c>
      <c r="J555" s="79">
        <f t="shared" si="31"/>
        <v>1958.88</v>
      </c>
    </row>
    <row r="556" spans="1:10" ht="12.75" x14ac:dyDescent="0.25">
      <c r="A556" s="76">
        <v>547</v>
      </c>
      <c r="B556" s="76" t="s">
        <v>3478</v>
      </c>
      <c r="C556" s="76" t="s">
        <v>8791</v>
      </c>
      <c r="D556" s="77" t="str">
        <f>_xlfn.IFS(C556="","",B556="SINAPI-SP",VLOOKUP(C556,'BASE SINAPI'!$A$1:$D$7191,2,FALSE),B556="CDHU/CPOS",VLOOKUP(C556,'CDHU-CPOS'!$A$1:$F$4107,2,FALSE),B556="FDE",VLOOKUP(C556,#REF!,2,FALSE))</f>
        <v>Cabide cromado para banheiro</v>
      </c>
      <c r="E556" s="76" t="str">
        <f>_xlfn.IFS(C556="","",B556="SINAPI-SP",VLOOKUP(C556,'BASE SINAPI'!$A$1:$D$7191,3,FALSE),B556="CDHU/CPOS",VLOOKUP(C556,'CDHU-CPOS'!$A$1:$F$4107,3,FALSE))</f>
        <v>UN</v>
      </c>
      <c r="F556" s="78">
        <v>1</v>
      </c>
      <c r="G556" s="78">
        <v>10</v>
      </c>
      <c r="H556" s="79" cm="1">
        <f t="array" ref="H556">_xlfn.IFS(C556="",0,B556="SINAPI-SP",VLOOKUP(C556,'BASE SINAPI'!A548:D9547,4,FALSE),B556="CDHU/CPOS",VLOOKUP(C556,'CDHU-CPOS'!$A$1:$F$4107,6,FALSE))</f>
        <v>30.57</v>
      </c>
      <c r="I556" s="79">
        <f t="shared" si="30"/>
        <v>37.29</v>
      </c>
      <c r="J556" s="79">
        <f t="shared" si="31"/>
        <v>372.9</v>
      </c>
    </row>
    <row r="557" spans="1:10" ht="12.75" x14ac:dyDescent="0.25">
      <c r="A557" s="76">
        <v>548</v>
      </c>
      <c r="B557" s="76" t="s">
        <v>3478</v>
      </c>
      <c r="C557" s="76" t="s">
        <v>8797</v>
      </c>
      <c r="D557" s="77" t="str">
        <f>_xlfn.IFS(C557="","",B557="SINAPI-SP",VLOOKUP(C557,'BASE SINAPI'!$A$1:$D$7191,2,FALSE),B557="CDHU/CPOS",VLOOKUP(C557,'CDHU-CPOS'!$A$1:$F$4107,2,FALSE),B557="FDE",VLOOKUP(C557,#REF!,2,FALSE))</f>
        <v>Torneira de mesa com bica móvel e alavanca</v>
      </c>
      <c r="E557" s="76" t="str">
        <f>_xlfn.IFS(C557="","",B557="SINAPI-SP",VLOOKUP(C557,'BASE SINAPI'!$A$1:$D$7191,3,FALSE),B557="CDHU/CPOS",VLOOKUP(C557,'CDHU-CPOS'!$A$1:$F$4107,3,FALSE))</f>
        <v>UN</v>
      </c>
      <c r="F557" s="78">
        <v>1</v>
      </c>
      <c r="G557" s="78">
        <v>60</v>
      </c>
      <c r="H557" s="79" cm="1">
        <f t="array" ref="H557">_xlfn.IFS(C557="",0,B557="SINAPI-SP",VLOOKUP(C557,'BASE SINAPI'!A549:D9548,4,FALSE),B557="CDHU/CPOS",VLOOKUP(C557,'CDHU-CPOS'!$A$1:$F$4107,6,FALSE))</f>
        <v>98.76</v>
      </c>
      <c r="I557" s="79">
        <f t="shared" si="30"/>
        <v>120.46</v>
      </c>
      <c r="J557" s="79">
        <f t="shared" si="31"/>
        <v>7227.6</v>
      </c>
    </row>
    <row r="558" spans="1:10" ht="12.75" x14ac:dyDescent="0.25">
      <c r="A558" s="76">
        <v>549</v>
      </c>
      <c r="B558" s="76" t="s">
        <v>3478</v>
      </c>
      <c r="C558" s="76" t="s">
        <v>8798</v>
      </c>
      <c r="D558" s="77" t="str">
        <f>_xlfn.IFS(C558="","",B558="SINAPI-SP",VLOOKUP(C558,'BASE SINAPI'!$A$1:$D$7191,2,FALSE),B558="CDHU/CPOS",VLOOKUP(C558,'CDHU-CPOS'!$A$1:$F$4107,2,FALSE),B558="FDE",VLOOKUP(C558,#REF!,2,FALSE))</f>
        <v>Torneira misturador clínica de mesa com arejador articulado, acionamento cotovelo</v>
      </c>
      <c r="E558" s="76" t="str">
        <f>_xlfn.IFS(C558="","",B558="SINAPI-SP",VLOOKUP(C558,'BASE SINAPI'!$A$1:$D$7191,3,FALSE),B558="CDHU/CPOS",VLOOKUP(C558,'CDHU-CPOS'!$A$1:$F$4107,3,FALSE))</f>
        <v>UN</v>
      </c>
      <c r="F558" s="78">
        <v>1</v>
      </c>
      <c r="G558" s="78">
        <v>10</v>
      </c>
      <c r="H558" s="79" cm="1">
        <f t="array" ref="H558">_xlfn.IFS(C558="",0,B558="SINAPI-SP",VLOOKUP(C558,'BASE SINAPI'!A550:D9549,4,FALSE),B558="CDHU/CPOS",VLOOKUP(C558,'CDHU-CPOS'!$A$1:$F$4107,6,FALSE))</f>
        <v>368.74</v>
      </c>
      <c r="I558" s="79">
        <f t="shared" si="30"/>
        <v>449.75</v>
      </c>
      <c r="J558" s="79">
        <f t="shared" si="31"/>
        <v>4497.5</v>
      </c>
    </row>
    <row r="559" spans="1:10" ht="12.75" x14ac:dyDescent="0.25">
      <c r="A559" s="76">
        <v>550</v>
      </c>
      <c r="B559" s="76" t="s">
        <v>3478</v>
      </c>
      <c r="C559" s="76" t="s">
        <v>8820</v>
      </c>
      <c r="D559" s="77" t="str">
        <f>_xlfn.IFS(C559="","",B559="SINAPI-SP",VLOOKUP(C559,'BASE SINAPI'!$A$1:$D$7191,2,FALSE),B559="CDHU/CPOS",VLOOKUP(C559,'CDHU-CPOS'!$A$1:$F$4107,2,FALSE),B559="FDE",VLOOKUP(C559,#REF!,2,FALSE))</f>
        <v>Ducha higiênica com registro</v>
      </c>
      <c r="E559" s="76" t="str">
        <f>_xlfn.IFS(C559="","",B559="SINAPI-SP",VLOOKUP(C559,'BASE SINAPI'!$A$1:$D$7191,3,FALSE),B559="CDHU/CPOS",VLOOKUP(C559,'CDHU-CPOS'!$A$1:$F$4107,3,FALSE))</f>
        <v>UN</v>
      </c>
      <c r="F559" s="78">
        <v>1</v>
      </c>
      <c r="G559" s="78">
        <v>15</v>
      </c>
      <c r="H559" s="79" cm="1">
        <f t="array" ref="H559">_xlfn.IFS(C559="",0,B559="SINAPI-SP",VLOOKUP(C559,'BASE SINAPI'!A551:D9550,4,FALSE),B559="CDHU/CPOS",VLOOKUP(C559,'CDHU-CPOS'!$A$1:$F$4107,6,FALSE))</f>
        <v>238.67</v>
      </c>
      <c r="I559" s="79">
        <f t="shared" si="30"/>
        <v>291.11</v>
      </c>
      <c r="J559" s="79">
        <f t="shared" si="31"/>
        <v>4366.6499999999996</v>
      </c>
    </row>
    <row r="560" spans="1:10" ht="12.75" x14ac:dyDescent="0.25">
      <c r="A560" s="76">
        <v>551</v>
      </c>
      <c r="B560" s="76" t="s">
        <v>3478</v>
      </c>
      <c r="C560" s="76" t="s">
        <v>8800</v>
      </c>
      <c r="D560" s="77" t="str">
        <f>_xlfn.IFS(C560="","",B560="SINAPI-SP",VLOOKUP(C560,'BASE SINAPI'!$A$1:$D$7191,2,FALSE),B560="CDHU/CPOS",VLOOKUP(C560,'CDHU-CPOS'!$A$1:$F$4107,2,FALSE),B560="FDE",VLOOKUP(C560,#REF!,2,FALSE))</f>
        <v>Torneira curta com rosca para uso geral, em latão fundido sem acabamento, DN= 1/2´</v>
      </c>
      <c r="E560" s="76" t="str">
        <f>_xlfn.IFS(C560="","",B560="SINAPI-SP",VLOOKUP(C560,'BASE SINAPI'!$A$1:$D$7191,3,FALSE),B560="CDHU/CPOS",VLOOKUP(C560,'CDHU-CPOS'!$A$1:$F$4107,3,FALSE))</f>
        <v>UN</v>
      </c>
      <c r="F560" s="78">
        <v>1</v>
      </c>
      <c r="G560" s="78">
        <v>20</v>
      </c>
      <c r="H560" s="79" cm="1">
        <f t="array" ref="H560">_xlfn.IFS(C560="",0,B560="SINAPI-SP",VLOOKUP(C560,'BASE SINAPI'!A552:D9551,4,FALSE),B560="CDHU/CPOS",VLOOKUP(C560,'CDHU-CPOS'!$A$1:$F$4107,6,FALSE))</f>
        <v>55.08</v>
      </c>
      <c r="I560" s="79">
        <f t="shared" si="30"/>
        <v>67.180000000000007</v>
      </c>
      <c r="J560" s="79">
        <f t="shared" si="31"/>
        <v>1343.6</v>
      </c>
    </row>
    <row r="561" spans="1:10" ht="12.75" x14ac:dyDescent="0.25">
      <c r="A561" s="76">
        <v>552</v>
      </c>
      <c r="B561" s="76" t="s">
        <v>3478</v>
      </c>
      <c r="C561" s="76" t="s">
        <v>8801</v>
      </c>
      <c r="D561" s="77" t="str">
        <f>_xlfn.IFS(C561="","",B561="SINAPI-SP",VLOOKUP(C561,'BASE SINAPI'!$A$1:$D$7191,2,FALSE),B561="CDHU/CPOS",VLOOKUP(C561,'CDHU-CPOS'!$A$1:$F$4107,2,FALSE),B561="FDE",VLOOKUP(C561,#REF!,2,FALSE))</f>
        <v>Torneira curta com rosca para uso geral, em latão fundido sem acabamento, DN= 3/4´</v>
      </c>
      <c r="E561" s="76" t="str">
        <f>_xlfn.IFS(C561="","",B561="SINAPI-SP",VLOOKUP(C561,'BASE SINAPI'!$A$1:$D$7191,3,FALSE),B561="CDHU/CPOS",VLOOKUP(C561,'CDHU-CPOS'!$A$1:$F$4107,3,FALSE))</f>
        <v>UN</v>
      </c>
      <c r="F561" s="78">
        <v>1</v>
      </c>
      <c r="G561" s="78">
        <v>15</v>
      </c>
      <c r="H561" s="79" cm="1">
        <f t="array" ref="H561">_xlfn.IFS(C561="",0,B561="SINAPI-SP",VLOOKUP(C561,'BASE SINAPI'!A553:D9552,4,FALSE),B561="CDHU/CPOS",VLOOKUP(C561,'CDHU-CPOS'!$A$1:$F$4107,6,FALSE))</f>
        <v>56.01</v>
      </c>
      <c r="I561" s="79">
        <f t="shared" si="30"/>
        <v>68.319999999999993</v>
      </c>
      <c r="J561" s="79">
        <f t="shared" si="31"/>
        <v>1024.8</v>
      </c>
    </row>
    <row r="562" spans="1:10" ht="12.75" x14ac:dyDescent="0.25">
      <c r="A562" s="76">
        <v>553</v>
      </c>
      <c r="B562" s="76" t="s">
        <v>3478</v>
      </c>
      <c r="C562" s="76" t="s">
        <v>8802</v>
      </c>
      <c r="D562" s="77" t="str">
        <f>_xlfn.IFS(C562="","",B562="SINAPI-SP",VLOOKUP(C562,'BASE SINAPI'!$A$1:$D$7191,2,FALSE),B562="CDHU/CPOS",VLOOKUP(C562,'CDHU-CPOS'!$A$1:$F$4107,2,FALSE),B562="FDE",VLOOKUP(C562,#REF!,2,FALSE))</f>
        <v>Torneira curta com rosca para uso geral, em latão fundido cromado, DN= 3/4´</v>
      </c>
      <c r="E562" s="76" t="str">
        <f>_xlfn.IFS(C562="","",B562="SINAPI-SP",VLOOKUP(C562,'BASE SINAPI'!$A$1:$D$7191,3,FALSE),B562="CDHU/CPOS",VLOOKUP(C562,'CDHU-CPOS'!$A$1:$F$4107,3,FALSE))</f>
        <v>UN</v>
      </c>
      <c r="F562" s="78">
        <v>1</v>
      </c>
      <c r="G562" s="78">
        <v>20</v>
      </c>
      <c r="H562" s="79" cm="1">
        <f t="array" ref="H562">_xlfn.IFS(C562="",0,B562="SINAPI-SP",VLOOKUP(C562,'BASE SINAPI'!A554:D9553,4,FALSE),B562="CDHU/CPOS",VLOOKUP(C562,'CDHU-CPOS'!$A$1:$F$4107,6,FALSE))</f>
        <v>59.1</v>
      </c>
      <c r="I562" s="79">
        <f t="shared" si="30"/>
        <v>72.08</v>
      </c>
      <c r="J562" s="79">
        <f t="shared" si="31"/>
        <v>1441.6</v>
      </c>
    </row>
    <row r="563" spans="1:10" ht="12.75" x14ac:dyDescent="0.25">
      <c r="A563" s="76">
        <v>554</v>
      </c>
      <c r="B563" s="76" t="s">
        <v>3478</v>
      </c>
      <c r="C563" s="76" t="s">
        <v>8803</v>
      </c>
      <c r="D563" s="77" t="str">
        <f>_xlfn.IFS(C563="","",B563="SINAPI-SP",VLOOKUP(C563,'BASE SINAPI'!$A$1:$D$7191,2,FALSE),B563="CDHU/CPOS",VLOOKUP(C563,'CDHU-CPOS'!$A$1:$F$4107,2,FALSE),B563="FDE",VLOOKUP(C563,#REF!,2,FALSE))</f>
        <v>Torneira curta sem rosca para uso geral, em latão fundido sem acabamento, DN= 3/4´</v>
      </c>
      <c r="E563" s="76" t="str">
        <f>_xlfn.IFS(C563="","",B563="SINAPI-SP",VLOOKUP(C563,'BASE SINAPI'!$A$1:$D$7191,3,FALSE),B563="CDHU/CPOS",VLOOKUP(C563,'CDHU-CPOS'!$A$1:$F$4107,3,FALSE))</f>
        <v>UN</v>
      </c>
      <c r="F563" s="78">
        <v>1</v>
      </c>
      <c r="G563" s="78">
        <v>20</v>
      </c>
      <c r="H563" s="79" cm="1">
        <f t="array" ref="H563">_xlfn.IFS(C563="",0,B563="SINAPI-SP",VLOOKUP(C563,'BASE SINAPI'!A555:D9554,4,FALSE),B563="CDHU/CPOS",VLOOKUP(C563,'CDHU-CPOS'!$A$1:$F$4107,6,FALSE))</f>
        <v>46.38</v>
      </c>
      <c r="I563" s="79">
        <f t="shared" si="30"/>
        <v>56.57</v>
      </c>
      <c r="J563" s="79">
        <f t="shared" si="31"/>
        <v>1131.4000000000001</v>
      </c>
    </row>
    <row r="564" spans="1:10" ht="12.75" x14ac:dyDescent="0.25">
      <c r="A564" s="76">
        <v>555</v>
      </c>
      <c r="B564" s="76" t="s">
        <v>3478</v>
      </c>
      <c r="C564" s="76" t="s">
        <v>8805</v>
      </c>
      <c r="D564" s="77" t="str">
        <f>_xlfn.IFS(C564="","",B564="SINAPI-SP",VLOOKUP(C564,'BASE SINAPI'!$A$1:$D$7191,2,FALSE),B564="CDHU/CPOS",VLOOKUP(C564,'CDHU-CPOS'!$A$1:$F$4107,2,FALSE),B564="FDE",VLOOKUP(C564,#REF!,2,FALSE))</f>
        <v>Torneira curta sem rosca para uso geral, em latão fundido cromado, DN= 3/4"</v>
      </c>
      <c r="E564" s="76" t="str">
        <f>_xlfn.IFS(C564="","",B564="SINAPI-SP",VLOOKUP(C564,'BASE SINAPI'!$A$1:$D$7191,3,FALSE),B564="CDHU/CPOS",VLOOKUP(C564,'CDHU-CPOS'!$A$1:$F$4107,3,FALSE))</f>
        <v>UN</v>
      </c>
      <c r="F564" s="78">
        <v>1</v>
      </c>
      <c r="G564" s="78">
        <v>10</v>
      </c>
      <c r="H564" s="79" cm="1">
        <f t="array" ref="H564">_xlfn.IFS(C564="",0,B564="SINAPI-SP",VLOOKUP(C564,'BASE SINAPI'!A556:D9555,4,FALSE),B564="CDHU/CPOS",VLOOKUP(C564,'CDHU-CPOS'!$A$1:$F$4107,6,FALSE))</f>
        <v>52.55</v>
      </c>
      <c r="I564" s="79">
        <f t="shared" si="30"/>
        <v>64.099999999999994</v>
      </c>
      <c r="J564" s="79">
        <f t="shared" si="31"/>
        <v>641</v>
      </c>
    </row>
    <row r="565" spans="1:10" ht="12.75" x14ac:dyDescent="0.25">
      <c r="A565" s="76">
        <v>556</v>
      </c>
      <c r="B565" s="76" t="s">
        <v>3478</v>
      </c>
      <c r="C565" s="76" t="s">
        <v>8806</v>
      </c>
      <c r="D565" s="77" t="str">
        <f>_xlfn.IFS(C565="","",B565="SINAPI-SP",VLOOKUP(C565,'BASE SINAPI'!$A$1:$D$7191,2,FALSE),B565="CDHU/CPOS",VLOOKUP(C565,'CDHU-CPOS'!$A$1:$F$4107,2,FALSE),B565="FDE",VLOOKUP(C565,#REF!,2,FALSE))</f>
        <v>Torneira longa sem rosca para uso geral, em latão fundido cromado</v>
      </c>
      <c r="E565" s="76" t="str">
        <f>_xlfn.IFS(C565="","",B565="SINAPI-SP",VLOOKUP(C565,'BASE SINAPI'!$A$1:$D$7191,3,FALSE),B565="CDHU/CPOS",VLOOKUP(C565,'CDHU-CPOS'!$A$1:$F$4107,3,FALSE))</f>
        <v>UN</v>
      </c>
      <c r="F565" s="78">
        <v>1</v>
      </c>
      <c r="G565" s="78">
        <v>15</v>
      </c>
      <c r="H565" s="79" cm="1">
        <f t="array" ref="H565">_xlfn.IFS(C565="",0,B565="SINAPI-SP",VLOOKUP(C565,'BASE SINAPI'!A557:D9556,4,FALSE),B565="CDHU/CPOS",VLOOKUP(C565,'CDHU-CPOS'!$A$1:$F$4107,6,FALSE))</f>
        <v>65.28</v>
      </c>
      <c r="I565" s="79">
        <f t="shared" si="30"/>
        <v>79.62</v>
      </c>
      <c r="J565" s="79">
        <f t="shared" si="31"/>
        <v>1194.3</v>
      </c>
    </row>
    <row r="566" spans="1:10" ht="12.75" x14ac:dyDescent="0.25">
      <c r="A566" s="76">
        <v>557</v>
      </c>
      <c r="B566" s="76" t="s">
        <v>3478</v>
      </c>
      <c r="C566" s="76" t="s">
        <v>8809</v>
      </c>
      <c r="D566" s="77" t="str">
        <f>_xlfn.IFS(C566="","",B566="SINAPI-SP",VLOOKUP(C566,'BASE SINAPI'!$A$1:$D$7191,2,FALSE),B566="CDHU/CPOS",VLOOKUP(C566,'CDHU-CPOS'!$A$1:$F$4107,2,FALSE),B566="FDE",VLOOKUP(C566,#REF!,2,FALSE))</f>
        <v>Torneira de parede antivandalismo, DN= 3/4´</v>
      </c>
      <c r="E566" s="76" t="str">
        <f>_xlfn.IFS(C566="","",B566="SINAPI-SP",VLOOKUP(C566,'BASE SINAPI'!$A$1:$D$7191,3,FALSE),B566="CDHU/CPOS",VLOOKUP(C566,'CDHU-CPOS'!$A$1:$F$4107,3,FALSE))</f>
        <v>UN</v>
      </c>
      <c r="F566" s="78">
        <v>1</v>
      </c>
      <c r="G566" s="78">
        <v>5</v>
      </c>
      <c r="H566" s="79" cm="1">
        <f t="array" ref="H566">_xlfn.IFS(C566="",0,B566="SINAPI-SP",VLOOKUP(C566,'BASE SINAPI'!A558:D9557,4,FALSE),B566="CDHU/CPOS",VLOOKUP(C566,'CDHU-CPOS'!$A$1:$F$4107,6,FALSE))</f>
        <v>583.21</v>
      </c>
      <c r="I566" s="79">
        <f t="shared" si="30"/>
        <v>711.34</v>
      </c>
      <c r="J566" s="79">
        <f t="shared" si="31"/>
        <v>3556.7</v>
      </c>
    </row>
    <row r="567" spans="1:10" ht="12.75" x14ac:dyDescent="0.25">
      <c r="A567" s="76">
        <v>558</v>
      </c>
      <c r="B567" s="76" t="s">
        <v>3478</v>
      </c>
      <c r="C567" s="76" t="s">
        <v>8810</v>
      </c>
      <c r="D567" s="77" t="str">
        <f>_xlfn.IFS(C567="","",B567="SINAPI-SP",VLOOKUP(C567,'BASE SINAPI'!$A$1:$D$7191,2,FALSE),B567="CDHU/CPOS",VLOOKUP(C567,'CDHU-CPOS'!$A$1:$F$4107,2,FALSE),B567="FDE",VLOOKUP(C567,#REF!,2,FALSE))</f>
        <v>Torneira de mesa para pia com bica móvel e arejador em latão fundido cromado</v>
      </c>
      <c r="E567" s="76" t="str">
        <f>_xlfn.IFS(C567="","",B567="SINAPI-SP",VLOOKUP(C567,'BASE SINAPI'!$A$1:$D$7191,3,FALSE),B567="CDHU/CPOS",VLOOKUP(C567,'CDHU-CPOS'!$A$1:$F$4107,3,FALSE))</f>
        <v>UN</v>
      </c>
      <c r="F567" s="78">
        <v>1</v>
      </c>
      <c r="G567" s="78">
        <v>25</v>
      </c>
      <c r="H567" s="79" cm="1">
        <f t="array" ref="H567">_xlfn.IFS(C567="",0,B567="SINAPI-SP",VLOOKUP(C567,'BASE SINAPI'!A559:D9558,4,FALSE),B567="CDHU/CPOS",VLOOKUP(C567,'CDHU-CPOS'!$A$1:$F$4107,6,FALSE))</f>
        <v>212.92</v>
      </c>
      <c r="I567" s="79">
        <f t="shared" si="30"/>
        <v>259.7</v>
      </c>
      <c r="J567" s="79">
        <f t="shared" si="31"/>
        <v>6492.5</v>
      </c>
    </row>
    <row r="568" spans="1:10" ht="12.75" x14ac:dyDescent="0.25">
      <c r="A568" s="76">
        <v>559</v>
      </c>
      <c r="B568" s="76" t="s">
        <v>3478</v>
      </c>
      <c r="C568" s="76" t="s">
        <v>8812</v>
      </c>
      <c r="D568" s="77" t="str">
        <f>_xlfn.IFS(C568="","",B568="SINAPI-SP",VLOOKUP(C568,'BASE SINAPI'!$A$1:$D$7191,2,FALSE),B568="CDHU/CPOS",VLOOKUP(C568,'CDHU-CPOS'!$A$1:$F$4107,2,FALSE),B568="FDE",VLOOKUP(C568,#REF!,2,FALSE))</f>
        <v>Torneira de parede acionamento hidromecânico, em latão cromado, DN= 1/2´ ou 3/4´</v>
      </c>
      <c r="E568" s="76" t="str">
        <f>_xlfn.IFS(C568="","",B568="SINAPI-SP",VLOOKUP(C568,'BASE SINAPI'!$A$1:$D$7191,3,FALSE),B568="CDHU/CPOS",VLOOKUP(C568,'CDHU-CPOS'!$A$1:$F$4107,3,FALSE))</f>
        <v>UN</v>
      </c>
      <c r="F568" s="78">
        <v>1</v>
      </c>
      <c r="G568" s="78">
        <v>5</v>
      </c>
      <c r="H568" s="79" cm="1">
        <f t="array" ref="H568">_xlfn.IFS(C568="",0,B568="SINAPI-SP",VLOOKUP(C568,'BASE SINAPI'!A560:D9559,4,FALSE),B568="CDHU/CPOS",VLOOKUP(C568,'CDHU-CPOS'!$A$1:$F$4107,6,FALSE))</f>
        <v>569.07000000000005</v>
      </c>
      <c r="I568" s="79">
        <f t="shared" si="30"/>
        <v>694.09</v>
      </c>
      <c r="J568" s="79">
        <f t="shared" si="31"/>
        <v>3470.45</v>
      </c>
    </row>
    <row r="569" spans="1:10" ht="12.75" x14ac:dyDescent="0.25">
      <c r="A569" s="76">
        <v>560</v>
      </c>
      <c r="B569" s="76" t="s">
        <v>3478</v>
      </c>
      <c r="C569" s="76" t="s">
        <v>11487</v>
      </c>
      <c r="D569" s="77" t="str">
        <f>_xlfn.IFS(C569="","",B569="SINAPI-SP",VLOOKUP(C569,'BASE SINAPI'!$A$1:$D$7191,2,FALSE),B569="CDHU/CPOS",VLOOKUP(C569,'CDHU-CPOS'!$A$1:$F$4107,2,FALSE),B569="FDE",VLOOKUP(C569,#REF!,2,FALSE))</f>
        <v>Torneira de mesa automática, acionamento hidromecânico, em latão cromado, DN= 1/2´ou 3/4´</v>
      </c>
      <c r="E569" s="76" t="str">
        <f>_xlfn.IFS(C569="","",B569="SINAPI-SP",VLOOKUP(C569,'BASE SINAPI'!$A$1:$D$7191,3,FALSE),B569="CDHU/CPOS",VLOOKUP(C569,'CDHU-CPOS'!$A$1:$F$4107,3,FALSE))</f>
        <v>UN</v>
      </c>
      <c r="F569" s="78">
        <v>1</v>
      </c>
      <c r="G569" s="78">
        <v>20</v>
      </c>
      <c r="H569" s="79" cm="1">
        <f t="array" ref="H569">_xlfn.IFS(C569="",0,B569="SINAPI-SP",VLOOKUP(C569,'BASE SINAPI'!A561:D9560,4,FALSE),B569="CDHU/CPOS",VLOOKUP(C569,'CDHU-CPOS'!$A$1:$F$4107,6,FALSE))</f>
        <v>149.01</v>
      </c>
      <c r="I569" s="79">
        <f t="shared" si="30"/>
        <v>181.75</v>
      </c>
      <c r="J569" s="79">
        <f t="shared" si="31"/>
        <v>3635</v>
      </c>
    </row>
    <row r="570" spans="1:10" ht="12.75" x14ac:dyDescent="0.25">
      <c r="A570" s="76">
        <v>561</v>
      </c>
      <c r="B570" s="76" t="s">
        <v>3478</v>
      </c>
      <c r="C570" s="76" t="s">
        <v>8814</v>
      </c>
      <c r="D570" s="77" t="str">
        <f>_xlfn.IFS(C570="","",B570="SINAPI-SP",VLOOKUP(C570,'BASE SINAPI'!$A$1:$D$7191,2,FALSE),B570="CDHU/CPOS",VLOOKUP(C570,'CDHU-CPOS'!$A$1:$F$4107,2,FALSE),B570="FDE",VLOOKUP(C570,#REF!,2,FALSE))</f>
        <v>Torneira de parede em ABS, DN 1/2´ ou 3/4´, 10cm</v>
      </c>
      <c r="E570" s="76" t="str">
        <f>_xlfn.IFS(C570="","",B570="SINAPI-SP",VLOOKUP(C570,'BASE SINAPI'!$A$1:$D$7191,3,FALSE),B570="CDHU/CPOS",VLOOKUP(C570,'CDHU-CPOS'!$A$1:$F$4107,3,FALSE))</f>
        <v>UN</v>
      </c>
      <c r="F570" s="78">
        <v>1</v>
      </c>
      <c r="G570" s="78">
        <v>30</v>
      </c>
      <c r="H570" s="79" cm="1">
        <f t="array" ref="H570">_xlfn.IFS(C570="",0,B570="SINAPI-SP",VLOOKUP(C570,'BASE SINAPI'!A562:D9561,4,FALSE),B570="CDHU/CPOS",VLOOKUP(C570,'CDHU-CPOS'!$A$1:$F$4107,6,FALSE))</f>
        <v>21.32</v>
      </c>
      <c r="I570" s="79">
        <f t="shared" si="30"/>
        <v>26</v>
      </c>
      <c r="J570" s="79">
        <f t="shared" si="31"/>
        <v>780</v>
      </c>
    </row>
    <row r="571" spans="1:10" ht="24" x14ac:dyDescent="0.25">
      <c r="A571" s="76">
        <v>562</v>
      </c>
      <c r="B571" s="76" t="s">
        <v>3478</v>
      </c>
      <c r="C571" s="76" t="s">
        <v>8816</v>
      </c>
      <c r="D571" s="77" t="str">
        <f>_xlfn.IFS(C571="","",B571="SINAPI-SP",VLOOKUP(C571,'BASE SINAPI'!$A$1:$D$7191,2,FALSE),B571="CDHU/CPOS",VLOOKUP(C571,'CDHU-CPOS'!$A$1:$F$4107,2,FALSE),B571="FDE",VLOOKUP(C571,#REF!,2,FALSE))</f>
        <v>Torneira de mesa para lavatório, acionamento hidromecânico com alavanca, registro integrado regulador de vazão, em latão cromado, DN= 1/2´</v>
      </c>
      <c r="E571" s="76" t="str">
        <f>_xlfn.IFS(C571="","",B571="SINAPI-SP",VLOOKUP(C571,'BASE SINAPI'!$A$1:$D$7191,3,FALSE),B571="CDHU/CPOS",VLOOKUP(C571,'CDHU-CPOS'!$A$1:$F$4107,3,FALSE))</f>
        <v>UN</v>
      </c>
      <c r="F571" s="78">
        <v>1</v>
      </c>
      <c r="G571" s="78">
        <v>2</v>
      </c>
      <c r="H571" s="79" cm="1">
        <f t="array" ref="H571">_xlfn.IFS(C571="",0,B571="SINAPI-SP",VLOOKUP(C571,'BASE SINAPI'!A563:D9562,4,FALSE),B571="CDHU/CPOS",VLOOKUP(C571,'CDHU-CPOS'!$A$1:$F$4107,6,FALSE))</f>
        <v>704.39</v>
      </c>
      <c r="I571" s="79">
        <f t="shared" si="30"/>
        <v>859.14</v>
      </c>
      <c r="J571" s="79">
        <f t="shared" si="31"/>
        <v>1718.28</v>
      </c>
    </row>
    <row r="572" spans="1:10" ht="12.75" x14ac:dyDescent="0.25">
      <c r="A572" s="76">
        <v>563</v>
      </c>
      <c r="B572" s="76" t="s">
        <v>3478</v>
      </c>
      <c r="C572" s="76" t="s">
        <v>8763</v>
      </c>
      <c r="D572" s="77" t="str">
        <f>_xlfn.IFS(C572="","",B572="SINAPI-SP",VLOOKUP(C572,'BASE SINAPI'!$A$1:$D$7191,2,FALSE),B572="CDHU/CPOS",VLOOKUP(C572,'CDHU-CPOS'!$A$1:$F$4107,2,FALSE),B572="FDE",VLOOKUP(C572,#REF!,2,FALSE))</f>
        <v xml:space="preserve">Bacia sifonada com caixa de descarga acoplada e tampa - infantil	</v>
      </c>
      <c r="E572" s="76" t="str">
        <f>_xlfn.IFS(C572="","",B572="SINAPI-SP",VLOOKUP(C572,'BASE SINAPI'!$A$1:$D$7191,3,FALSE),B572="CDHU/CPOS",VLOOKUP(C572,'CDHU-CPOS'!$A$1:$F$4107,3,FALSE))</f>
        <v>UN</v>
      </c>
      <c r="F572" s="78">
        <v>1</v>
      </c>
      <c r="G572" s="78">
        <v>5</v>
      </c>
      <c r="H572" s="79" cm="1">
        <f t="array" ref="H572">_xlfn.IFS(C572="",0,B572="SINAPI-SP",VLOOKUP(C572,'BASE SINAPI'!A564:D9563,4,FALSE),B572="CDHU/CPOS",VLOOKUP(C572,'CDHU-CPOS'!$A$1:$F$4107,6,FALSE))</f>
        <v>1040.98</v>
      </c>
      <c r="I572" s="79">
        <f t="shared" si="30"/>
        <v>1269.68</v>
      </c>
      <c r="J572" s="79">
        <f t="shared" si="31"/>
        <v>6348.4</v>
      </c>
    </row>
    <row r="573" spans="1:10" ht="12.75" x14ac:dyDescent="0.25">
      <c r="A573" s="76">
        <v>564</v>
      </c>
      <c r="B573" s="76" t="s">
        <v>3478</v>
      </c>
      <c r="C573" s="76" t="s">
        <v>8764</v>
      </c>
      <c r="D573" s="77" t="str">
        <f>_xlfn.IFS(C573="","",B573="SINAPI-SP",VLOOKUP(C573,'BASE SINAPI'!$A$1:$D$7191,2,FALSE),B573="CDHU/CPOS",VLOOKUP(C573,'CDHU-CPOS'!$A$1:$F$4107,2,FALSE),B573="FDE",VLOOKUP(C573,#REF!,2,FALSE))</f>
        <v>Bacia sifonada de louça sem tampa - 6 litros</v>
      </c>
      <c r="E573" s="76" t="str">
        <f>_xlfn.IFS(C573="","",B573="SINAPI-SP",VLOOKUP(C573,'BASE SINAPI'!$A$1:$D$7191,3,FALSE),B573="CDHU/CPOS",VLOOKUP(C573,'CDHU-CPOS'!$A$1:$F$4107,3,FALSE))</f>
        <v>UN</v>
      </c>
      <c r="F573" s="78">
        <v>1</v>
      </c>
      <c r="G573" s="78">
        <v>30</v>
      </c>
      <c r="H573" s="79" cm="1">
        <f t="array" ref="H573">_xlfn.IFS(C573="",0,B573="SINAPI-SP",VLOOKUP(C573,'BASE SINAPI'!A565:D9564,4,FALSE),B573="CDHU/CPOS",VLOOKUP(C573,'CDHU-CPOS'!$A$1:$F$4107,6,FALSE))</f>
        <v>301.72000000000003</v>
      </c>
      <c r="I573" s="79">
        <f t="shared" si="30"/>
        <v>368.01</v>
      </c>
      <c r="J573" s="79">
        <f t="shared" si="31"/>
        <v>11040.3</v>
      </c>
    </row>
    <row r="574" spans="1:10" ht="12.75" x14ac:dyDescent="0.25">
      <c r="A574" s="76">
        <v>565</v>
      </c>
      <c r="B574" s="76" t="s">
        <v>3478</v>
      </c>
      <c r="C574" s="76" t="s">
        <v>8766</v>
      </c>
      <c r="D574" s="77" t="str">
        <f>_xlfn.IFS(C574="","",B574="SINAPI-SP",VLOOKUP(C574,'BASE SINAPI'!$A$1:$D$7191,2,FALSE),B574="CDHU/CPOS",VLOOKUP(C574,'CDHU-CPOS'!$A$1:$F$4107,2,FALSE),B574="FDE",VLOOKUP(C574,#REF!,2,FALSE))</f>
        <v>Lavatório de louça sem coluna</v>
      </c>
      <c r="E574" s="76" t="str">
        <f>_xlfn.IFS(C574="","",B574="SINAPI-SP",VLOOKUP(C574,'BASE SINAPI'!$A$1:$D$7191,3,FALSE),B574="CDHU/CPOS",VLOOKUP(C574,'CDHU-CPOS'!$A$1:$F$4107,3,FALSE))</f>
        <v>UN</v>
      </c>
      <c r="F574" s="78">
        <v>1</v>
      </c>
      <c r="G574" s="78">
        <v>20</v>
      </c>
      <c r="H574" s="79" cm="1">
        <f t="array" ref="H574">_xlfn.IFS(C574="",0,B574="SINAPI-SP",VLOOKUP(C574,'BASE SINAPI'!A566:D9565,4,FALSE),B574="CDHU/CPOS",VLOOKUP(C574,'CDHU-CPOS'!$A$1:$F$4107,6,FALSE))</f>
        <v>167.56</v>
      </c>
      <c r="I574" s="79">
        <f t="shared" si="30"/>
        <v>204.37</v>
      </c>
      <c r="J574" s="79">
        <f t="shared" si="31"/>
        <v>4087.4</v>
      </c>
    </row>
    <row r="575" spans="1:10" ht="12.75" x14ac:dyDescent="0.25">
      <c r="A575" s="76">
        <v>566</v>
      </c>
      <c r="B575" s="76" t="s">
        <v>3478</v>
      </c>
      <c r="C575" s="76" t="s">
        <v>8767</v>
      </c>
      <c r="D575" s="77" t="str">
        <f>_xlfn.IFS(C575="","",B575="SINAPI-SP",VLOOKUP(C575,'BASE SINAPI'!$A$1:$D$7191,2,FALSE),B575="CDHU/CPOS",VLOOKUP(C575,'CDHU-CPOS'!$A$1:$F$4107,2,FALSE),B575="FDE",VLOOKUP(C575,#REF!,2,FALSE))</f>
        <v>Lavatório de louça com coluna</v>
      </c>
      <c r="E575" s="76" t="str">
        <f>_xlfn.IFS(C575="","",B575="SINAPI-SP",VLOOKUP(C575,'BASE SINAPI'!$A$1:$D$7191,3,FALSE),B575="CDHU/CPOS",VLOOKUP(C575,'CDHU-CPOS'!$A$1:$F$4107,3,FALSE))</f>
        <v>UN</v>
      </c>
      <c r="F575" s="78">
        <v>1</v>
      </c>
      <c r="G575" s="78">
        <v>20</v>
      </c>
      <c r="H575" s="79" cm="1">
        <f t="array" ref="H575">_xlfn.IFS(C575="",0,B575="SINAPI-SP",VLOOKUP(C575,'BASE SINAPI'!A567:D9566,4,FALSE),B575="CDHU/CPOS",VLOOKUP(C575,'CDHU-CPOS'!$A$1:$F$4107,6,FALSE))</f>
        <v>476.43</v>
      </c>
      <c r="I575" s="79">
        <f t="shared" si="30"/>
        <v>581.1</v>
      </c>
      <c r="J575" s="79">
        <f t="shared" si="31"/>
        <v>11622</v>
      </c>
    </row>
    <row r="576" spans="1:10" ht="12.75" x14ac:dyDescent="0.25">
      <c r="A576" s="76">
        <v>567</v>
      </c>
      <c r="B576" s="76" t="s">
        <v>3478</v>
      </c>
      <c r="C576" s="76" t="s">
        <v>8770</v>
      </c>
      <c r="D576" s="77" t="str">
        <f>_xlfn.IFS(C576="","",B576="SINAPI-SP",VLOOKUP(C576,'BASE SINAPI'!$A$1:$D$7191,2,FALSE),B576="CDHU/CPOS",VLOOKUP(C576,'CDHU-CPOS'!$A$1:$F$4107,2,FALSE),B576="FDE",VLOOKUP(C576,#REF!,2,FALSE))</f>
        <v>Mictório de louça sifonado auto aspirante</v>
      </c>
      <c r="E576" s="76" t="str">
        <f>_xlfn.IFS(C576="","",B576="SINAPI-SP",VLOOKUP(C576,'BASE SINAPI'!$A$1:$D$7191,3,FALSE),B576="CDHU/CPOS",VLOOKUP(C576,'CDHU-CPOS'!$A$1:$F$4107,3,FALSE))</f>
        <v>UN</v>
      </c>
      <c r="F576" s="78">
        <v>1</v>
      </c>
      <c r="G576" s="78">
        <v>15</v>
      </c>
      <c r="H576" s="79" cm="1">
        <f t="array" ref="H576">_xlfn.IFS(C576="",0,B576="SINAPI-SP",VLOOKUP(C576,'BASE SINAPI'!A568:D9567,4,FALSE),B576="CDHU/CPOS",VLOOKUP(C576,'CDHU-CPOS'!$A$1:$F$4107,6,FALSE))</f>
        <v>438.09</v>
      </c>
      <c r="I576" s="79">
        <f t="shared" si="30"/>
        <v>534.34</v>
      </c>
      <c r="J576" s="79">
        <f t="shared" si="31"/>
        <v>8015.1</v>
      </c>
    </row>
    <row r="577" spans="1:12" ht="12.75" x14ac:dyDescent="0.25">
      <c r="A577" s="76">
        <v>568</v>
      </c>
      <c r="B577" s="76" t="s">
        <v>3478</v>
      </c>
      <c r="C577" s="76" t="s">
        <v>8771</v>
      </c>
      <c r="D577" s="77" t="str">
        <f>_xlfn.IFS(C577="","",B577="SINAPI-SP",VLOOKUP(C577,'BASE SINAPI'!$A$1:$D$7191,2,FALSE),B577="CDHU/CPOS",VLOOKUP(C577,'CDHU-CPOS'!$A$1:$F$4107,2,FALSE),B577="FDE",VLOOKUP(C577,#REF!,2,FALSE))</f>
        <v>Lavatório em louça com coluna suspensa</v>
      </c>
      <c r="E577" s="76" t="str">
        <f>_xlfn.IFS(C577="","",B577="SINAPI-SP",VLOOKUP(C577,'BASE SINAPI'!$A$1:$D$7191,3,FALSE),B577="CDHU/CPOS",VLOOKUP(C577,'CDHU-CPOS'!$A$1:$F$4107,3,FALSE))</f>
        <v>UN</v>
      </c>
      <c r="F577" s="78">
        <v>1</v>
      </c>
      <c r="G577" s="78">
        <v>5</v>
      </c>
      <c r="H577" s="79" cm="1">
        <f t="array" ref="H577">_xlfn.IFS(C577="",0,B577="SINAPI-SP",VLOOKUP(C577,'BASE SINAPI'!A569:D9568,4,FALSE),B577="CDHU/CPOS",VLOOKUP(C577,'CDHU-CPOS'!$A$1:$F$4107,6,FALSE))</f>
        <v>584.23</v>
      </c>
      <c r="I577" s="79">
        <f t="shared" si="30"/>
        <v>712.59</v>
      </c>
      <c r="J577" s="79">
        <f t="shared" si="31"/>
        <v>3562.95</v>
      </c>
    </row>
    <row r="578" spans="1:12" ht="12.75" x14ac:dyDescent="0.25">
      <c r="A578" s="76">
        <v>569</v>
      </c>
      <c r="B578" s="76" t="s">
        <v>3478</v>
      </c>
      <c r="C578" s="76" t="s">
        <v>8772</v>
      </c>
      <c r="D578" s="77" t="str">
        <f>_xlfn.IFS(C578="","",B578="SINAPI-SP",VLOOKUP(C578,'BASE SINAPI'!$A$1:$D$7191,2,FALSE),B578="CDHU/CPOS",VLOOKUP(C578,'CDHU-CPOS'!$A$1:$F$4107,2,FALSE),B578="FDE",VLOOKUP(C578,#REF!,2,FALSE))</f>
        <v>Cuba de louça de embutir oval</v>
      </c>
      <c r="E578" s="76" t="str">
        <f>_xlfn.IFS(C578="","",B578="SINAPI-SP",VLOOKUP(C578,'BASE SINAPI'!$A$1:$D$7191,3,FALSE),B578="CDHU/CPOS",VLOOKUP(C578,'CDHU-CPOS'!$A$1:$F$4107,3,FALSE))</f>
        <v>UN</v>
      </c>
      <c r="F578" s="78">
        <v>1</v>
      </c>
      <c r="G578" s="78">
        <v>5</v>
      </c>
      <c r="H578" s="79" cm="1">
        <f t="array" ref="H578">_xlfn.IFS(C578="",0,B578="SINAPI-SP",VLOOKUP(C578,'BASE SINAPI'!A570:D9569,4,FALSE),B578="CDHU/CPOS",VLOOKUP(C578,'CDHU-CPOS'!$A$1:$F$4107,6,FALSE))</f>
        <v>132.63</v>
      </c>
      <c r="I578" s="79">
        <f t="shared" si="30"/>
        <v>161.77000000000001</v>
      </c>
      <c r="J578" s="79">
        <f t="shared" si="31"/>
        <v>808.85</v>
      </c>
    </row>
    <row r="579" spans="1:12" ht="12.75" x14ac:dyDescent="0.25">
      <c r="A579" s="76">
        <v>570</v>
      </c>
      <c r="B579" s="76" t="s">
        <v>3478</v>
      </c>
      <c r="C579" s="76" t="s">
        <v>8773</v>
      </c>
      <c r="D579" s="77" t="str">
        <f>_xlfn.IFS(C579="","",B579="SINAPI-SP",VLOOKUP(C579,'BASE SINAPI'!$A$1:$D$7191,2,FALSE),B579="CDHU/CPOS",VLOOKUP(C579,'CDHU-CPOS'!$A$1:$F$4107,2,FALSE),B579="FDE",VLOOKUP(C579,#REF!,2,FALSE))</f>
        <v>Tanque de louça com coluna de 30 litros</v>
      </c>
      <c r="E579" s="76" t="str">
        <f>_xlfn.IFS(C579="","",B579="SINAPI-SP",VLOOKUP(C579,'BASE SINAPI'!$A$1:$D$7191,3,FALSE),B579="CDHU/CPOS",VLOOKUP(C579,'CDHU-CPOS'!$A$1:$F$4107,3,FALSE))</f>
        <v>UN</v>
      </c>
      <c r="F579" s="78">
        <v>1</v>
      </c>
      <c r="G579" s="78">
        <v>10</v>
      </c>
      <c r="H579" s="79" cm="1">
        <f t="array" ref="H579">_xlfn.IFS(C579="",0,B579="SINAPI-SP",VLOOKUP(C579,'BASE SINAPI'!A571:D9570,4,FALSE),B579="CDHU/CPOS",VLOOKUP(C579,'CDHU-CPOS'!$A$1:$F$4107,6,FALSE))</f>
        <v>961.11</v>
      </c>
      <c r="I579" s="79">
        <f t="shared" si="30"/>
        <v>1172.27</v>
      </c>
      <c r="J579" s="79">
        <f t="shared" si="31"/>
        <v>11722.7</v>
      </c>
    </row>
    <row r="580" spans="1:12" ht="12.75" x14ac:dyDescent="0.25">
      <c r="A580" s="76">
        <v>571</v>
      </c>
      <c r="B580" s="76" t="s">
        <v>3478</v>
      </c>
      <c r="C580" s="76" t="s">
        <v>8776</v>
      </c>
      <c r="D580" s="77" t="str">
        <f>_xlfn.IFS(C580="","",B580="SINAPI-SP",VLOOKUP(C580,'BASE SINAPI'!$A$1:$D$7191,2,FALSE),B580="CDHU/CPOS",VLOOKUP(C580,'CDHU-CPOS'!$A$1:$F$4107,2,FALSE),B580="FDE",VLOOKUP(C580,#REF!,2,FALSE))</f>
        <v>Lavatório de louça para canto, sem coluna - sem pertences</v>
      </c>
      <c r="E580" s="76" t="str">
        <f>_xlfn.IFS(C580="","",B580="SINAPI-SP",VLOOKUP(C580,'BASE SINAPI'!$A$1:$D$7191,3,FALSE),B580="CDHU/CPOS",VLOOKUP(C580,'CDHU-CPOS'!$A$1:$F$4107,3,FALSE))</f>
        <v>UN</v>
      </c>
      <c r="F580" s="78">
        <v>1</v>
      </c>
      <c r="G580" s="78">
        <v>5</v>
      </c>
      <c r="H580" s="79" cm="1">
        <f t="array" ref="H580">_xlfn.IFS(C580="",0,B580="SINAPI-SP",VLOOKUP(C580,'BASE SINAPI'!A572:D9571,4,FALSE),B580="CDHU/CPOS",VLOOKUP(C580,'CDHU-CPOS'!$A$1:$F$4107,6,FALSE))</f>
        <v>229.5</v>
      </c>
      <c r="I580" s="79">
        <f t="shared" si="30"/>
        <v>279.92</v>
      </c>
      <c r="J580" s="79">
        <f t="shared" si="31"/>
        <v>1399.6</v>
      </c>
    </row>
    <row r="581" spans="1:12" ht="12.75" x14ac:dyDescent="0.25">
      <c r="A581" s="76">
        <v>572</v>
      </c>
      <c r="B581" s="76" t="s">
        <v>3478</v>
      </c>
      <c r="C581" s="76" t="s">
        <v>8779</v>
      </c>
      <c r="D581" s="77" t="str">
        <f>_xlfn.IFS(C581="","",B581="SINAPI-SP",VLOOKUP(C581,'BASE SINAPI'!$A$1:$D$7191,2,FALSE),B581="CDHU/CPOS",VLOOKUP(C581,'CDHU-CPOS'!$A$1:$F$4107,2,FALSE),B581="FDE",VLOOKUP(C581,#REF!,2,FALSE))</f>
        <v>Bacia sifonada com caixa de descarga acoplada sem tampa - 6 litros</v>
      </c>
      <c r="E581" s="76" t="str">
        <f>_xlfn.IFS(C581="","",B581="SINAPI-SP",VLOOKUP(C581,'BASE SINAPI'!$A$1:$D$7191,3,FALSE),B581="CDHU/CPOS",VLOOKUP(C581,'CDHU-CPOS'!$A$1:$F$4107,3,FALSE))</f>
        <v>UN</v>
      </c>
      <c r="F581" s="78">
        <v>1</v>
      </c>
      <c r="G581" s="78">
        <v>10</v>
      </c>
      <c r="H581" s="79" cm="1">
        <f t="array" ref="H581">_xlfn.IFS(C581="",0,B581="SINAPI-SP",VLOOKUP(C581,'BASE SINAPI'!A573:D9572,4,FALSE),B581="CDHU/CPOS",VLOOKUP(C581,'CDHU-CPOS'!$A$1:$F$4107,6,FALSE))</f>
        <v>846.74</v>
      </c>
      <c r="I581" s="79">
        <f t="shared" si="30"/>
        <v>1032.77</v>
      </c>
      <c r="J581" s="79">
        <f t="shared" si="31"/>
        <v>10327.700000000001</v>
      </c>
    </row>
    <row r="582" spans="1:12" ht="12.75" x14ac:dyDescent="0.25">
      <c r="A582" s="76">
        <v>573</v>
      </c>
      <c r="B582" s="76" t="s">
        <v>3478</v>
      </c>
      <c r="C582" s="76" t="s">
        <v>7680</v>
      </c>
      <c r="D582" s="77" t="str">
        <f>_xlfn.IFS(C582="","",B582="SINAPI-SP",VLOOKUP(C582,'BASE SINAPI'!$A$1:$D$7191,2,FALSE),B582="CDHU/CPOS",VLOOKUP(C582,'CDHU-CPOS'!$A$1:$F$4107,2,FALSE),B582="FDE",VLOOKUP(C582,#REF!,2,FALSE))</f>
        <v>Lavatório de louça para canto sem coluna para pessoas com mobilidade reduzida</v>
      </c>
      <c r="E582" s="76" t="str">
        <f>_xlfn.IFS(C582="","",B582="SINAPI-SP",VLOOKUP(C582,'BASE SINAPI'!$A$1:$D$7191,3,FALSE),B582="CDHU/CPOS",VLOOKUP(C582,'CDHU-CPOS'!$A$1:$F$4107,3,FALSE))</f>
        <v>UN</v>
      </c>
      <c r="F582" s="78">
        <v>1</v>
      </c>
      <c r="G582" s="78">
        <v>5</v>
      </c>
      <c r="H582" s="79" cm="1">
        <f t="array" ref="H582">_xlfn.IFS(C582="",0,B582="SINAPI-SP",VLOOKUP(C582,'BASE SINAPI'!A574:D9573,4,FALSE),B582="CDHU/CPOS",VLOOKUP(C582,'CDHU-CPOS'!$A$1:$F$4107,6,FALSE))</f>
        <v>1805.29</v>
      </c>
      <c r="I582" s="79">
        <f t="shared" si="30"/>
        <v>2201.91</v>
      </c>
      <c r="J582" s="79">
        <f t="shared" si="31"/>
        <v>11009.55</v>
      </c>
    </row>
    <row r="583" spans="1:12" ht="12.75" x14ac:dyDescent="0.25">
      <c r="A583" s="76">
        <v>574</v>
      </c>
      <c r="B583" s="76" t="s">
        <v>3478</v>
      </c>
      <c r="C583" s="76" t="s">
        <v>7682</v>
      </c>
      <c r="D583" s="77" t="str">
        <f>_xlfn.IFS(C583="","",B583="SINAPI-SP",VLOOKUP(C583,'BASE SINAPI'!$A$1:$D$7191,2,FALSE),B583="CDHU/CPOS",VLOOKUP(C583,'CDHU-CPOS'!$A$1:$F$4107,2,FALSE),B583="FDE",VLOOKUP(C583,#REF!,2,FALSE))</f>
        <v>Bacia sifonada de louça para pessoas com mobilidade reduzida - capacidade de 6 litros</v>
      </c>
      <c r="E583" s="76" t="str">
        <f>_xlfn.IFS(C583="","",B583="SINAPI-SP",VLOOKUP(C583,'BASE SINAPI'!$A$1:$D$7191,3,FALSE),B583="CDHU/CPOS",VLOOKUP(C583,'CDHU-CPOS'!$A$1:$F$4107,3,FALSE))</f>
        <v>UN</v>
      </c>
      <c r="F583" s="78">
        <v>1</v>
      </c>
      <c r="G583" s="78">
        <v>15</v>
      </c>
      <c r="H583" s="79" cm="1">
        <f t="array" ref="H583">_xlfn.IFS(C583="",0,B583="SINAPI-SP",VLOOKUP(C583,'BASE SINAPI'!A575:D9574,4,FALSE),B583="CDHU/CPOS",VLOOKUP(C583,'CDHU-CPOS'!$A$1:$F$4107,6,FALSE))</f>
        <v>1092.0999999999999</v>
      </c>
      <c r="I583" s="79">
        <f t="shared" si="30"/>
        <v>1332.03</v>
      </c>
      <c r="J583" s="79">
        <f t="shared" si="31"/>
        <v>19980.45</v>
      </c>
    </row>
    <row r="584" spans="1:12" ht="12.75" x14ac:dyDescent="0.25">
      <c r="A584" s="76">
        <v>575</v>
      </c>
      <c r="B584" s="76" t="s">
        <v>3478</v>
      </c>
      <c r="C584" s="76" t="s">
        <v>8781</v>
      </c>
      <c r="D584" s="77" t="str">
        <f>_xlfn.IFS(C584="","",B584="SINAPI-SP",VLOOKUP(C584,'BASE SINAPI'!$A$1:$D$7191,2,FALSE),B584="CDHU/CPOS",VLOOKUP(C584,'CDHU-CPOS'!$A$1:$F$4107,2,FALSE),B584="FDE",VLOOKUP(C584,#REF!,2,FALSE))</f>
        <v>Tampo/bancada em granito, com frontão, espessura de 2 cm, acabamento polido</v>
      </c>
      <c r="E584" s="76" t="str">
        <f>_xlfn.IFS(C584="","",B584="SINAPI-SP",VLOOKUP(C584,'BASE SINAPI'!$A$1:$D$7191,3,FALSE),B584="CDHU/CPOS",VLOOKUP(C584,'CDHU-CPOS'!$A$1:$F$4107,3,FALSE))</f>
        <v>M2</v>
      </c>
      <c r="F584" s="78">
        <v>1</v>
      </c>
      <c r="G584" s="78">
        <v>30</v>
      </c>
      <c r="H584" s="79" cm="1">
        <f t="array" ref="H584">_xlfn.IFS(C584="",0,B584="SINAPI-SP",VLOOKUP(C584,'BASE SINAPI'!A576:D9575,4,FALSE),B584="CDHU/CPOS",VLOOKUP(C584,'CDHU-CPOS'!$A$1:$F$4107,6,FALSE))</f>
        <v>975.07</v>
      </c>
      <c r="I584" s="79">
        <f t="shared" si="30"/>
        <v>1189.29</v>
      </c>
      <c r="J584" s="79">
        <f t="shared" si="31"/>
        <v>35678.699999999997</v>
      </c>
    </row>
    <row r="585" spans="1:12" ht="12.75" x14ac:dyDescent="0.25">
      <c r="A585" s="76">
        <v>576</v>
      </c>
      <c r="B585" s="76" t="s">
        <v>3478</v>
      </c>
      <c r="C585" s="76" t="s">
        <v>9404</v>
      </c>
      <c r="D585" s="77" t="str">
        <f>_xlfn.IFS(C585="","",B585="SINAPI-SP",VLOOKUP(C585,'BASE SINAPI'!$A$1:$D$7191,2,FALSE),B585="CDHU/CPOS",VLOOKUP(C585,'CDHU-CPOS'!$A$1:$F$4107,2,FALSE),B585="FDE",VLOOKUP(C585,#REF!,2,FALSE))</f>
        <v>Grelha com calha e cesto coletor para piso em aço inoxidável, largura de 15 cm</v>
      </c>
      <c r="E585" s="76" t="str">
        <f>_xlfn.IFS(C585="","",B585="SINAPI-SP",VLOOKUP(C585,'BASE SINAPI'!$A$1:$D$7191,3,FALSE),B585="CDHU/CPOS",VLOOKUP(C585,'CDHU-CPOS'!$A$1:$F$4107,3,FALSE))</f>
        <v>M</v>
      </c>
      <c r="F585" s="78">
        <v>1</v>
      </c>
      <c r="G585" s="78">
        <v>2</v>
      </c>
      <c r="H585" s="79" cm="1">
        <f t="array" ref="H585">_xlfn.IFS(C585="",0,B585="SINAPI-SP",VLOOKUP(C585,'BASE SINAPI'!A577:D9576,4,FALSE),B585="CDHU/CPOS",VLOOKUP(C585,'CDHU-CPOS'!$A$1:$F$4107,6,FALSE))</f>
        <v>1025.49</v>
      </c>
      <c r="I585" s="79">
        <f t="shared" si="30"/>
        <v>1250.79</v>
      </c>
      <c r="J585" s="79">
        <f t="shared" si="31"/>
        <v>2501.58</v>
      </c>
    </row>
    <row r="586" spans="1:12" ht="12.75" x14ac:dyDescent="0.25">
      <c r="A586" s="76">
        <v>577</v>
      </c>
      <c r="B586" s="76" t="s">
        <v>3478</v>
      </c>
      <c r="C586" s="76" t="s">
        <v>9405</v>
      </c>
      <c r="D586" s="77" t="str">
        <f>_xlfn.IFS(C586="","",B586="SINAPI-SP",VLOOKUP(C586,'BASE SINAPI'!$A$1:$D$7191,2,FALSE),B586="CDHU/CPOS",VLOOKUP(C586,'CDHU-CPOS'!$A$1:$F$4107,2,FALSE),B586="FDE",VLOOKUP(C586,#REF!,2,FALSE))</f>
        <v>Grelha com calha e cesto coletor para piso em aço inoxidável, largura de 20 cm</v>
      </c>
      <c r="E586" s="76" t="str">
        <f>_xlfn.IFS(C586="","",B586="SINAPI-SP",VLOOKUP(C586,'BASE SINAPI'!$A$1:$D$7191,3,FALSE),B586="CDHU/CPOS",VLOOKUP(C586,'CDHU-CPOS'!$A$1:$F$4107,3,FALSE))</f>
        <v>M</v>
      </c>
      <c r="F586" s="78">
        <v>1</v>
      </c>
      <c r="G586" s="78">
        <v>2</v>
      </c>
      <c r="H586" s="79" cm="1">
        <f t="array" ref="H586">_xlfn.IFS(C586="",0,B586="SINAPI-SP",VLOOKUP(C586,'BASE SINAPI'!A578:D9577,4,FALSE),B586="CDHU/CPOS",VLOOKUP(C586,'CDHU-CPOS'!$A$1:$F$4107,6,FALSE))</f>
        <v>1151.67</v>
      </c>
      <c r="I586" s="79">
        <f t="shared" si="30"/>
        <v>1404.69</v>
      </c>
      <c r="J586" s="79">
        <f t="shared" si="31"/>
        <v>2809.38</v>
      </c>
    </row>
    <row r="587" spans="1:12" ht="12.75" x14ac:dyDescent="0.25">
      <c r="A587" s="76">
        <v>578</v>
      </c>
      <c r="B587" s="76" t="s">
        <v>3478</v>
      </c>
      <c r="C587" s="76" t="s">
        <v>9392</v>
      </c>
      <c r="D587" s="77" t="str">
        <f>_xlfn.IFS(C587="","",B587="SINAPI-SP",VLOOKUP(C587,'BASE SINAPI'!$A$1:$D$7191,2,FALSE),B587="CDHU/CPOS",VLOOKUP(C587,'CDHU-CPOS'!$A$1:$F$4107,2,FALSE),B587="FDE",VLOOKUP(C587,#REF!,2,FALSE))</f>
        <v>Grelha em alumínio fundido para caixas e canaletas - linha comercial</v>
      </c>
      <c r="E587" s="76" t="str">
        <f>_xlfn.IFS(C587="","",B587="SINAPI-SP",VLOOKUP(C587,'BASE SINAPI'!$A$1:$D$7191,3,FALSE),B587="CDHU/CPOS",VLOOKUP(C587,'CDHU-CPOS'!$A$1:$F$4107,3,FALSE))</f>
        <v>M2</v>
      </c>
      <c r="F587" s="78">
        <v>1</v>
      </c>
      <c r="G587" s="78">
        <v>5</v>
      </c>
      <c r="H587" s="79" cm="1">
        <f t="array" ref="H587">_xlfn.IFS(C587="",0,B587="SINAPI-SP",VLOOKUP(C587,'BASE SINAPI'!A579:D9578,4,FALSE),B587="CDHU/CPOS",VLOOKUP(C587,'CDHU-CPOS'!$A$1:$F$4107,6,FALSE))</f>
        <v>1350.34</v>
      </c>
      <c r="I587" s="79">
        <f t="shared" si="30"/>
        <v>1647.01</v>
      </c>
      <c r="J587" s="79">
        <f t="shared" si="31"/>
        <v>8235.0499999999993</v>
      </c>
    </row>
    <row r="588" spans="1:12" ht="12.75" x14ac:dyDescent="0.25">
      <c r="A588" s="76">
        <v>579</v>
      </c>
      <c r="B588" s="76" t="s">
        <v>3478</v>
      </c>
      <c r="C588" s="76" t="s">
        <v>9406</v>
      </c>
      <c r="D588" s="77" t="str">
        <f>_xlfn.IFS(C588="","",B588="SINAPI-SP",VLOOKUP(C588,'BASE SINAPI'!$A$1:$D$7191,2,FALSE),B588="CDHU/CPOS",VLOOKUP(C588,'CDHU-CPOS'!$A$1:$F$4107,2,FALSE),B588="FDE",VLOOKUP(C588,#REF!,2,FALSE))</f>
        <v>Caixa de areia em PVC, diâmetro nominal de 100 mm</v>
      </c>
      <c r="E588" s="76" t="str">
        <f>_xlfn.IFS(C588="","",B588="SINAPI-SP",VLOOKUP(C588,'BASE SINAPI'!$A$1:$D$7191,3,FALSE),B588="CDHU/CPOS",VLOOKUP(C588,'CDHU-CPOS'!$A$1:$F$4107,3,FALSE))</f>
        <v>UN</v>
      </c>
      <c r="F588" s="78">
        <v>1</v>
      </c>
      <c r="G588" s="78">
        <v>5</v>
      </c>
      <c r="H588" s="79" cm="1">
        <f t="array" ref="H588">_xlfn.IFS(C588="",0,B588="SINAPI-SP",VLOOKUP(C588,'BASE SINAPI'!A580:D9579,4,FALSE),B588="CDHU/CPOS",VLOOKUP(C588,'CDHU-CPOS'!$A$1:$F$4107,6,FALSE))</f>
        <v>458.67</v>
      </c>
      <c r="I588" s="79">
        <f t="shared" si="30"/>
        <v>559.44000000000005</v>
      </c>
      <c r="J588" s="79">
        <f t="shared" si="31"/>
        <v>2797.2</v>
      </c>
    </row>
    <row r="589" spans="1:12" ht="12.75" x14ac:dyDescent="0.25">
      <c r="A589" s="76">
        <v>580</v>
      </c>
      <c r="B589" s="76" t="s">
        <v>3478</v>
      </c>
      <c r="C589" s="76" t="s">
        <v>6532</v>
      </c>
      <c r="D589" s="77" t="str">
        <f>_xlfn.IFS(C589="","",B589="SINAPI-SP",VLOOKUP(C589,'BASE SINAPI'!$A$1:$D$7191,2,FALSE),B589="CDHU/CPOS",VLOOKUP(C589,'CDHU-CPOS'!$A$1:$F$4107,2,FALSE),B589="FDE",VLOOKUP(C589,#REF!,2,FALSE))</f>
        <v>Limpeza e desobstrução de canaletas ou tubulações de águas pluviais</v>
      </c>
      <c r="E589" s="76" t="str">
        <f>_xlfn.IFS(C589="","",B589="SINAPI-SP",VLOOKUP(C589,'BASE SINAPI'!$A$1:$D$7191,3,FALSE),B589="CDHU/CPOS",VLOOKUP(C589,'CDHU-CPOS'!$A$1:$F$4107,3,FALSE))</f>
        <v>M</v>
      </c>
      <c r="F589" s="78">
        <v>1</v>
      </c>
      <c r="G589" s="78">
        <v>1000</v>
      </c>
      <c r="H589" s="79" cm="1">
        <f t="array" ref="H589">_xlfn.IFS(C589="",0,B589="SINAPI-SP",VLOOKUP(C589,'BASE SINAPI'!A581:D9580,4,FALSE),B589="CDHU/CPOS",VLOOKUP(C589,'CDHU-CPOS'!$A$1:$F$4107,6,FALSE))</f>
        <v>11.88</v>
      </c>
      <c r="I589" s="79">
        <f t="shared" si="30"/>
        <v>14.49</v>
      </c>
      <c r="J589" s="79">
        <f t="shared" si="31"/>
        <v>14490</v>
      </c>
    </row>
    <row r="590" spans="1:12" ht="12.75" x14ac:dyDescent="0.25">
      <c r="A590" s="76">
        <v>581</v>
      </c>
      <c r="B590" s="76" t="s">
        <v>3478</v>
      </c>
      <c r="C590" s="76" t="s">
        <v>6533</v>
      </c>
      <c r="D590" s="77" t="str">
        <f>_xlfn.IFS(C590="","",B590="SINAPI-SP",VLOOKUP(C590,'BASE SINAPI'!$A$1:$D$7191,2,FALSE),B590="CDHU/CPOS",VLOOKUP(C590,'CDHU-CPOS'!$A$1:$F$4107,2,FALSE),B590="FDE",VLOOKUP(C590,#REF!,2,FALSE))</f>
        <v>Limpeza e desentupimento manual de tubulação de esgoto predial</v>
      </c>
      <c r="E590" s="76" t="str">
        <f>_xlfn.IFS(C590="","",B590="SINAPI-SP",VLOOKUP(C590,'BASE SINAPI'!$A$1:$D$7191,3,FALSE),B590="CDHU/CPOS",VLOOKUP(C590,'CDHU-CPOS'!$A$1:$F$4107,3,FALSE))</f>
        <v>M</v>
      </c>
      <c r="F590" s="78">
        <v>1</v>
      </c>
      <c r="G590" s="78">
        <v>2500</v>
      </c>
      <c r="H590" s="79" cm="1">
        <f t="array" ref="H590">_xlfn.IFS(C590="",0,B590="SINAPI-SP",VLOOKUP(C590,'BASE SINAPI'!A582:D9581,4,FALSE),B590="CDHU/CPOS",VLOOKUP(C590,'CDHU-CPOS'!$A$1:$F$4107,6,FALSE))</f>
        <v>12.68</v>
      </c>
      <c r="I590" s="79">
        <f t="shared" si="30"/>
        <v>15.47</v>
      </c>
      <c r="J590" s="79">
        <f t="shared" si="31"/>
        <v>38675</v>
      </c>
    </row>
    <row r="591" spans="1:12" s="52" customFormat="1" ht="18" customHeight="1" x14ac:dyDescent="0.25">
      <c r="A591" s="105" t="s">
        <v>11638</v>
      </c>
      <c r="B591" s="105"/>
      <c r="C591" s="105"/>
      <c r="D591" s="105"/>
      <c r="E591" s="105"/>
      <c r="F591" s="105"/>
      <c r="G591" s="105"/>
      <c r="H591" s="105"/>
      <c r="I591" s="105"/>
      <c r="J591" s="75">
        <f>SUM(J592:J638)</f>
        <v>233620.78</v>
      </c>
    </row>
    <row r="592" spans="1:12" ht="12.75" x14ac:dyDescent="0.25">
      <c r="A592" s="76">
        <v>582</v>
      </c>
      <c r="B592" s="76" t="s">
        <v>3478</v>
      </c>
      <c r="C592" s="76" t="s">
        <v>10767</v>
      </c>
      <c r="D592" s="77" t="str">
        <f>_xlfn.IFS(C592="","",B592="SINAPI-SP",VLOOKUP(C592,'BASE SINAPI'!$A$1:$D$7191,2,FALSE),B592="CDHU/CPOS",VLOOKUP(C592,'CDHU-CPOS'!$A$1:$F$4107,2,FALSE),B592="FDE",VLOOKUP(C592,#REF!,2,FALSE))</f>
        <v>Extintor manual de água pressurizada - capacidade de 10 litros</v>
      </c>
      <c r="E592" s="76" t="str">
        <f>_xlfn.IFS(C592="","",B592="SINAPI-SP",VLOOKUP(C592,'BASE SINAPI'!$A$1:$D$7191,3,FALSE),B592="CDHU/CPOS",VLOOKUP(C592,'CDHU-CPOS'!$A$1:$F$4107,3,FALSE))</f>
        <v>UN</v>
      </c>
      <c r="F592" s="78">
        <v>1</v>
      </c>
      <c r="G592" s="78">
        <v>100</v>
      </c>
      <c r="H592" s="79" cm="1">
        <f t="array" ref="H592">_xlfn.IFS(C592="",0,B592="SINAPI-SP",VLOOKUP(C592,'BASE SINAPI'!A584:D9583,4,FALSE),B592="CDHU/CPOS",VLOOKUP(C592,'CDHU-CPOS'!$A$1:$F$4107,6,FALSE))</f>
        <v>232.27</v>
      </c>
      <c r="I592" s="79">
        <f t="shared" ref="I592:I596" si="32">ROUND((H592*(1+$J$2)),2)</f>
        <v>283.3</v>
      </c>
      <c r="J592" s="79">
        <f t="shared" ref="J592:J596" si="33">ROUND((G592*I592),2)</f>
        <v>28330</v>
      </c>
      <c r="L592" s="2" t="s">
        <v>3479</v>
      </c>
    </row>
    <row r="593" spans="1:12" ht="12.75" x14ac:dyDescent="0.25">
      <c r="A593" s="76">
        <v>583</v>
      </c>
      <c r="B593" s="76" t="s">
        <v>3478</v>
      </c>
      <c r="C593" s="76" t="s">
        <v>9476</v>
      </c>
      <c r="D593" s="77" t="str">
        <f>_xlfn.IFS(C593="","",B593="SINAPI-SP",VLOOKUP(C593,'BASE SINAPI'!$A$1:$D$7191,2,FALSE),B593="CDHU/CPOS",VLOOKUP(C593,'CDHU-CPOS'!$A$1:$F$4107,2,FALSE),B593="FDE",VLOOKUP(C593,#REF!,2,FALSE))</f>
        <v>Extintor manual de pó químico seco BC - capacidade de 4 kg</v>
      </c>
      <c r="E593" s="76" t="str">
        <f>_xlfn.IFS(C593="","",B593="SINAPI-SP",VLOOKUP(C593,'BASE SINAPI'!$A$1:$D$7191,3,FALSE),B593="CDHU/CPOS",VLOOKUP(C593,'CDHU-CPOS'!$A$1:$F$4107,3,FALSE))</f>
        <v>UN</v>
      </c>
      <c r="F593" s="78">
        <v>1</v>
      </c>
      <c r="G593" s="78">
        <v>50</v>
      </c>
      <c r="H593" s="79" cm="1">
        <f t="array" ref="H593">_xlfn.IFS(C593="",0,B593="SINAPI-SP",VLOOKUP(C593,'BASE SINAPI'!A585:D9584,4,FALSE),B593="CDHU/CPOS",VLOOKUP(C593,'CDHU-CPOS'!$A$1:$F$4107,6,FALSE))</f>
        <v>210.81</v>
      </c>
      <c r="I593" s="79">
        <f t="shared" si="32"/>
        <v>257.12</v>
      </c>
      <c r="J593" s="79">
        <f t="shared" si="33"/>
        <v>12856</v>
      </c>
      <c r="L593" s="2" t="s">
        <v>3478</v>
      </c>
    </row>
    <row r="594" spans="1:12" ht="12.75" x14ac:dyDescent="0.25">
      <c r="A594" s="76">
        <v>584</v>
      </c>
      <c r="B594" s="76" t="s">
        <v>3478</v>
      </c>
      <c r="C594" s="76" t="s">
        <v>9477</v>
      </c>
      <c r="D594" s="77" t="str">
        <f>_xlfn.IFS(C594="","",B594="SINAPI-SP",VLOOKUP(C594,'BASE SINAPI'!$A$1:$D$7191,2,FALSE),B594="CDHU/CPOS",VLOOKUP(C594,'CDHU-CPOS'!$A$1:$F$4107,2,FALSE),B594="FDE",VLOOKUP(C594,#REF!,2,FALSE))</f>
        <v>Extintor manual de pó químico seco BC - capacidade de 8 kg</v>
      </c>
      <c r="E594" s="76" t="str">
        <f>_xlfn.IFS(C594="","",B594="SINAPI-SP",VLOOKUP(C594,'BASE SINAPI'!$A$1:$D$7191,3,FALSE),B594="CDHU/CPOS",VLOOKUP(C594,'CDHU-CPOS'!$A$1:$F$4107,3,FALSE))</f>
        <v>UN</v>
      </c>
      <c r="F594" s="78">
        <v>1</v>
      </c>
      <c r="G594" s="78">
        <v>20</v>
      </c>
      <c r="H594" s="79" cm="1">
        <f t="array" ref="H594">_xlfn.IFS(C594="",0,B594="SINAPI-SP",VLOOKUP(C594,'BASE SINAPI'!A586:D9585,4,FALSE),B594="CDHU/CPOS",VLOOKUP(C594,'CDHU-CPOS'!$A$1:$F$4107,6,FALSE))</f>
        <v>286.27999999999997</v>
      </c>
      <c r="I594" s="79">
        <f t="shared" si="32"/>
        <v>349.18</v>
      </c>
      <c r="J594" s="79">
        <f t="shared" si="33"/>
        <v>6983.6</v>
      </c>
    </row>
    <row r="595" spans="1:12" ht="12.75" x14ac:dyDescent="0.25">
      <c r="A595" s="76">
        <v>585</v>
      </c>
      <c r="B595" s="76" t="s">
        <v>3478</v>
      </c>
      <c r="C595" s="76" t="s">
        <v>10768</v>
      </c>
      <c r="D595" s="77" t="str">
        <f>_xlfn.IFS(C595="","",B595="SINAPI-SP",VLOOKUP(C595,'BASE SINAPI'!$A$1:$D$7191,2,FALSE),B595="CDHU/CPOS",VLOOKUP(C595,'CDHU-CPOS'!$A$1:$F$4107,2,FALSE),B595="FDE",VLOOKUP(C595,#REF!,2,FALSE))</f>
        <v>Extintor manual de pó químico seco ABC - capacidade de 4 kg</v>
      </c>
      <c r="E595" s="76" t="str">
        <f>_xlfn.IFS(C595="","",B595="SINAPI-SP",VLOOKUP(C595,'BASE SINAPI'!$A$1:$D$7191,3,FALSE),B595="CDHU/CPOS",VLOOKUP(C595,'CDHU-CPOS'!$A$1:$F$4107,3,FALSE))</f>
        <v>UN</v>
      </c>
      <c r="F595" s="78">
        <v>1</v>
      </c>
      <c r="G595" s="78">
        <v>50</v>
      </c>
      <c r="H595" s="79" cm="1">
        <f t="array" ref="H595">_xlfn.IFS(C595="",0,B595="SINAPI-SP",VLOOKUP(C595,'BASE SINAPI'!A587:D9586,4,FALSE),B595="CDHU/CPOS",VLOOKUP(C595,'CDHU-CPOS'!$A$1:$F$4107,6,FALSE))</f>
        <v>236.09</v>
      </c>
      <c r="I595" s="79">
        <f t="shared" si="32"/>
        <v>287.95999999999998</v>
      </c>
      <c r="J595" s="79">
        <f t="shared" si="33"/>
        <v>14398</v>
      </c>
    </row>
    <row r="596" spans="1:12" ht="12.75" x14ac:dyDescent="0.25">
      <c r="A596" s="76">
        <v>586</v>
      </c>
      <c r="B596" s="76" t="s">
        <v>3478</v>
      </c>
      <c r="C596" s="76" t="s">
        <v>10769</v>
      </c>
      <c r="D596" s="77" t="str">
        <f>_xlfn.IFS(C596="","",B596="SINAPI-SP",VLOOKUP(C596,'BASE SINAPI'!$A$1:$D$7191,2,FALSE),B596="CDHU/CPOS",VLOOKUP(C596,'CDHU-CPOS'!$A$1:$F$4107,2,FALSE),B596="FDE",VLOOKUP(C596,#REF!,2,FALSE))</f>
        <v>Extintor manual de pó químico seco ABC - capacidade de 6 kg</v>
      </c>
      <c r="E596" s="76" t="str">
        <f>_xlfn.IFS(C596="","",B596="SINAPI-SP",VLOOKUP(C596,'BASE SINAPI'!$A$1:$D$7191,3,FALSE),B596="CDHU/CPOS",VLOOKUP(C596,'CDHU-CPOS'!$A$1:$F$4107,3,FALSE))</f>
        <v>UN</v>
      </c>
      <c r="F596" s="78">
        <v>1</v>
      </c>
      <c r="G596" s="78">
        <v>20</v>
      </c>
      <c r="H596" s="79" cm="1">
        <f t="array" ref="H596">_xlfn.IFS(C596="",0,B596="SINAPI-SP",VLOOKUP(C596,'BASE SINAPI'!A588:D9587,4,FALSE),B596="CDHU/CPOS",VLOOKUP(C596,'CDHU-CPOS'!$A$1:$F$4107,6,FALSE))</f>
        <v>281.02999999999997</v>
      </c>
      <c r="I596" s="79">
        <f t="shared" si="32"/>
        <v>342.77</v>
      </c>
      <c r="J596" s="79">
        <f t="shared" si="33"/>
        <v>6855.4</v>
      </c>
    </row>
    <row r="597" spans="1:12" ht="12.75" x14ac:dyDescent="0.25">
      <c r="A597" s="76">
        <v>587</v>
      </c>
      <c r="B597" s="76" t="s">
        <v>3478</v>
      </c>
      <c r="C597" s="76" t="s">
        <v>10770</v>
      </c>
      <c r="D597" s="77" t="str">
        <f>_xlfn.IFS(C597="","",B597="SINAPI-SP",VLOOKUP(C597,'BASE SINAPI'!$A$1:$D$7191,2,FALSE),B597="CDHU/CPOS",VLOOKUP(C597,'CDHU-CPOS'!$A$1:$F$4107,2,FALSE),B597="FDE",VLOOKUP(C597,#REF!,2,FALSE))</f>
        <v>Extintor manual de gás carbônico 5 BC - capacidade de 6 kg</v>
      </c>
      <c r="E597" s="76" t="str">
        <f>_xlfn.IFS(C597="","",B597="SINAPI-SP",VLOOKUP(C597,'BASE SINAPI'!$A$1:$D$7191,3,FALSE),B597="CDHU/CPOS",VLOOKUP(C597,'CDHU-CPOS'!$A$1:$F$4107,3,FALSE))</f>
        <v>UN</v>
      </c>
      <c r="F597" s="78">
        <v>1</v>
      </c>
      <c r="G597" s="78">
        <v>10</v>
      </c>
      <c r="H597" s="79" cm="1">
        <f t="array" ref="H597">_xlfn.IFS(C597="",0,B597="SINAPI-SP",VLOOKUP(C597,'BASE SINAPI'!A589:D9588,4,FALSE),B597="CDHU/CPOS",VLOOKUP(C597,'CDHU-CPOS'!$A$1:$F$4107,6,FALSE))</f>
        <v>715.25</v>
      </c>
      <c r="I597" s="79">
        <f t="shared" ref="I597:I638" si="34">ROUND((H597*(1+$J$2)),2)</f>
        <v>872.39</v>
      </c>
      <c r="J597" s="79">
        <f t="shared" ref="J597:J638" si="35">ROUND((G597*I597),2)</f>
        <v>8723.9</v>
      </c>
    </row>
    <row r="598" spans="1:12" ht="24" x14ac:dyDescent="0.25">
      <c r="A598" s="76">
        <v>588</v>
      </c>
      <c r="B598" s="76" t="s">
        <v>3478</v>
      </c>
      <c r="C598" s="76" t="s">
        <v>9465</v>
      </c>
      <c r="D598" s="77" t="str">
        <f>_xlfn.IFS(C598="","",B598="SINAPI-SP",VLOOKUP(C598,'BASE SINAPI'!$A$1:$D$7191,2,FALSE),B598="CDHU/CPOS",VLOOKUP(C598,'CDHU-CPOS'!$A$1:$F$4107,2,FALSE),B598="FDE",VLOOKUP(C598,#REF!,2,FALSE))</f>
        <v>Bloco autônomo de iluminação de emergência LED, com autonomia mínima de 3 horas, fluxo luminoso de 2.000 até 3.000 lúmens, equipado com 2 faróis</v>
      </c>
      <c r="E598" s="76" t="str">
        <f>_xlfn.IFS(C598="","",B598="SINAPI-SP",VLOOKUP(C598,'BASE SINAPI'!$A$1:$D$7191,3,FALSE),B598="CDHU/CPOS",VLOOKUP(C598,'CDHU-CPOS'!$A$1:$F$4107,3,FALSE))</f>
        <v>UN</v>
      </c>
      <c r="F598" s="78">
        <v>1</v>
      </c>
      <c r="G598" s="78">
        <v>10</v>
      </c>
      <c r="H598" s="79" cm="1">
        <f t="array" ref="H598">_xlfn.IFS(C598="",0,B598="SINAPI-SP",VLOOKUP(C598,'BASE SINAPI'!A590:D9589,4,FALSE),B598="CDHU/CPOS",VLOOKUP(C598,'CDHU-CPOS'!$A$1:$F$4107,6,FALSE))</f>
        <v>244.69</v>
      </c>
      <c r="I598" s="79">
        <f t="shared" si="34"/>
        <v>298.45</v>
      </c>
      <c r="J598" s="79">
        <f t="shared" si="35"/>
        <v>2984.5</v>
      </c>
    </row>
    <row r="599" spans="1:12" ht="12.75" x14ac:dyDescent="0.25">
      <c r="A599" s="76">
        <v>589</v>
      </c>
      <c r="B599" s="76" t="s">
        <v>3478</v>
      </c>
      <c r="C599" s="76" t="s">
        <v>11829</v>
      </c>
      <c r="D599" s="77" t="str">
        <f>_xlfn.IFS(C599="","",B599="SINAPI-SP",VLOOKUP(C599,'BASE SINAPI'!$A$1:$D$7191,2,FALSE),B599="CDHU/CPOS",VLOOKUP(C599,'CDHU-CPOS'!$A$1:$F$4107,2,FALSE),B599="FDE",VLOOKUP(C599,#REF!,2,FALSE))</f>
        <v>Luminária de emergência LED de sobrepor, para teto ou parede, autonomia mínima 2 horas</v>
      </c>
      <c r="E599" s="76" t="str">
        <f>_xlfn.IFS(C599="","",B599="SINAPI-SP",VLOOKUP(C599,'BASE SINAPI'!$A$1:$D$7191,3,FALSE),B599="CDHU/CPOS",VLOOKUP(C599,'CDHU-CPOS'!$A$1:$F$4107,3,FALSE))</f>
        <v>UN</v>
      </c>
      <c r="F599" s="78">
        <v>1</v>
      </c>
      <c r="G599" s="78">
        <v>120</v>
      </c>
      <c r="H599" s="79" cm="1">
        <f t="array" ref="H599">_xlfn.IFS(C599="",0,B599="SINAPI-SP",VLOOKUP(C599,'BASE SINAPI'!A591:D9590,4,FALSE),B599="CDHU/CPOS",VLOOKUP(C599,'CDHU-CPOS'!$A$1:$F$4107,6,FALSE))</f>
        <v>102.94</v>
      </c>
      <c r="I599" s="79">
        <f t="shared" si="34"/>
        <v>125.56</v>
      </c>
      <c r="J599" s="79">
        <f t="shared" si="35"/>
        <v>15067.2</v>
      </c>
    </row>
    <row r="600" spans="1:12" ht="24" x14ac:dyDescent="0.25">
      <c r="A600" s="76">
        <v>590</v>
      </c>
      <c r="B600" s="76" t="s">
        <v>3478</v>
      </c>
      <c r="C600" s="76" t="s">
        <v>9463</v>
      </c>
      <c r="D600" s="77" t="str">
        <f>_xlfn.IFS(C600="","",B600="SINAPI-SP",VLOOKUP(C600,'BASE SINAPI'!$A$1:$D$7191,2,FALSE),B600="CDHU/CPOS",VLOOKUP(C600,'CDHU-CPOS'!$A$1:$F$4107,2,FALSE),B600="FDE",VLOOKUP(C600,#REF!,2,FALSE))</f>
        <v>Central de detecção e alarme de incêndio completa, autonomia de 1 hora para 12 laços, 220 V/12 V</v>
      </c>
      <c r="E600" s="76" t="str">
        <f>_xlfn.IFS(C600="","",B600="SINAPI-SP",VLOOKUP(C600,'BASE SINAPI'!$A$1:$D$7191,3,FALSE),B600="CDHU/CPOS",VLOOKUP(C600,'CDHU-CPOS'!$A$1:$F$4107,3,FALSE))</f>
        <v>UN</v>
      </c>
      <c r="F600" s="78">
        <v>1</v>
      </c>
      <c r="G600" s="78">
        <v>3</v>
      </c>
      <c r="H600" s="79" cm="1">
        <f t="array" ref="H600">_xlfn.IFS(C600="",0,B600="SINAPI-SP",VLOOKUP(C600,'BASE SINAPI'!A592:D9591,4,FALSE),B600="CDHU/CPOS",VLOOKUP(C600,'CDHU-CPOS'!$A$1:$F$4107,6,FALSE))</f>
        <v>774.4</v>
      </c>
      <c r="I600" s="79">
        <f t="shared" si="34"/>
        <v>944.54</v>
      </c>
      <c r="J600" s="79">
        <f t="shared" si="35"/>
        <v>2833.62</v>
      </c>
    </row>
    <row r="601" spans="1:12" ht="12.75" x14ac:dyDescent="0.25">
      <c r="A601" s="76">
        <v>591</v>
      </c>
      <c r="B601" s="76" t="s">
        <v>3478</v>
      </c>
      <c r="C601" s="76" t="s">
        <v>9464</v>
      </c>
      <c r="D601" s="77" t="str">
        <f>_xlfn.IFS(C601="","",B601="SINAPI-SP",VLOOKUP(C601,'BASE SINAPI'!$A$1:$D$7191,2,FALSE),B601="CDHU/CPOS",VLOOKUP(C601,'CDHU-CPOS'!$A$1:$F$4107,2,FALSE),B601="FDE",VLOOKUP(C601,#REF!,2,FALSE))</f>
        <v>Sirene tipo corneta de 12 V</v>
      </c>
      <c r="E601" s="76" t="str">
        <f>_xlfn.IFS(C601="","",B601="SINAPI-SP",VLOOKUP(C601,'BASE SINAPI'!$A$1:$D$7191,3,FALSE),B601="CDHU/CPOS",VLOOKUP(C601,'CDHU-CPOS'!$A$1:$F$4107,3,FALSE))</f>
        <v>UN</v>
      </c>
      <c r="F601" s="78">
        <v>1</v>
      </c>
      <c r="G601" s="78">
        <v>10</v>
      </c>
      <c r="H601" s="79" cm="1">
        <f t="array" ref="H601">_xlfn.IFS(C601="",0,B601="SINAPI-SP",VLOOKUP(C601,'BASE SINAPI'!A593:D9592,4,FALSE),B601="CDHU/CPOS",VLOOKUP(C601,'CDHU-CPOS'!$A$1:$F$4107,6,FALSE))</f>
        <v>112.45</v>
      </c>
      <c r="I601" s="79">
        <f t="shared" si="34"/>
        <v>137.16</v>
      </c>
      <c r="J601" s="79">
        <f t="shared" si="35"/>
        <v>1371.6</v>
      </c>
    </row>
    <row r="602" spans="1:12" ht="12.75" x14ac:dyDescent="0.25">
      <c r="A602" s="76">
        <v>592</v>
      </c>
      <c r="B602" s="76" t="s">
        <v>3478</v>
      </c>
      <c r="C602" s="76" t="s">
        <v>9467</v>
      </c>
      <c r="D602" s="77" t="str">
        <f>_xlfn.IFS(C602="","",B602="SINAPI-SP",VLOOKUP(C602,'BASE SINAPI'!$A$1:$D$7191,2,FALSE),B602="CDHU/CPOS",VLOOKUP(C602,'CDHU-CPOS'!$A$1:$F$4107,2,FALSE),B602="FDE",VLOOKUP(C602,#REF!,2,FALSE))</f>
        <v>Detector óptico de fumaça com base endereçável</v>
      </c>
      <c r="E602" s="76" t="str">
        <f>_xlfn.IFS(C602="","",B602="SINAPI-SP",VLOOKUP(C602,'BASE SINAPI'!$A$1:$D$7191,3,FALSE),B602="CDHU/CPOS",VLOOKUP(C602,'CDHU-CPOS'!$A$1:$F$4107,3,FALSE))</f>
        <v>UN</v>
      </c>
      <c r="F602" s="78">
        <v>1</v>
      </c>
      <c r="G602" s="78">
        <v>10</v>
      </c>
      <c r="H602" s="79" cm="1">
        <f t="array" ref="H602">_xlfn.IFS(C602="",0,B602="SINAPI-SP",VLOOKUP(C602,'BASE SINAPI'!A594:D9593,4,FALSE),B602="CDHU/CPOS",VLOOKUP(C602,'CDHU-CPOS'!$A$1:$F$4107,6,FALSE))</f>
        <v>234.7</v>
      </c>
      <c r="I602" s="79">
        <f t="shared" si="34"/>
        <v>286.26</v>
      </c>
      <c r="J602" s="79">
        <f t="shared" si="35"/>
        <v>2862.6</v>
      </c>
    </row>
    <row r="603" spans="1:12" ht="12.75" x14ac:dyDescent="0.25">
      <c r="A603" s="76">
        <v>593</v>
      </c>
      <c r="B603" s="76" t="s">
        <v>3478</v>
      </c>
      <c r="C603" s="76" t="s">
        <v>9468</v>
      </c>
      <c r="D603" s="77" t="str">
        <f>_xlfn.IFS(C603="","",B603="SINAPI-SP",VLOOKUP(C603,'BASE SINAPI'!$A$1:$D$7191,2,FALSE),B603="CDHU/CPOS",VLOOKUP(C603,'CDHU-CPOS'!$A$1:$F$4107,2,FALSE),B603="FDE",VLOOKUP(C603,#REF!,2,FALSE))</f>
        <v>Painel repetidor de detecção e alarme de incêndio tipo endereçável</v>
      </c>
      <c r="E603" s="76" t="str">
        <f>_xlfn.IFS(C603="","",B603="SINAPI-SP",VLOOKUP(C603,'BASE SINAPI'!$A$1:$D$7191,3,FALSE),B603="CDHU/CPOS",VLOOKUP(C603,'CDHU-CPOS'!$A$1:$F$4107,3,FALSE))</f>
        <v>UN</v>
      </c>
      <c r="F603" s="78">
        <v>1</v>
      </c>
      <c r="G603" s="78">
        <v>2</v>
      </c>
      <c r="H603" s="79" cm="1">
        <f t="array" ref="H603">_xlfn.IFS(C603="",0,B603="SINAPI-SP",VLOOKUP(C603,'BASE SINAPI'!A595:D9594,4,FALSE),B603="CDHU/CPOS",VLOOKUP(C603,'CDHU-CPOS'!$A$1:$F$4107,6,FALSE))</f>
        <v>1168.1099999999999</v>
      </c>
      <c r="I603" s="79">
        <f t="shared" si="34"/>
        <v>1424.74</v>
      </c>
      <c r="J603" s="79">
        <f t="shared" si="35"/>
        <v>2849.48</v>
      </c>
    </row>
    <row r="604" spans="1:12" ht="12.75" x14ac:dyDescent="0.25">
      <c r="A604" s="76">
        <v>594</v>
      </c>
      <c r="B604" s="76" t="s">
        <v>3478</v>
      </c>
      <c r="C604" s="76" t="s">
        <v>9469</v>
      </c>
      <c r="D604" s="77" t="str">
        <f>_xlfn.IFS(C604="","",B604="SINAPI-SP",VLOOKUP(C604,'BASE SINAPI'!$A$1:$D$7191,2,FALSE),B604="CDHU/CPOS",VLOOKUP(C604,'CDHU-CPOS'!$A$1:$F$4107,2,FALSE),B604="FDE",VLOOKUP(C604,#REF!,2,FALSE))</f>
        <v>Acionador manual quebra-vidro endereçável</v>
      </c>
      <c r="E604" s="76" t="str">
        <f>_xlfn.IFS(C604="","",B604="SINAPI-SP",VLOOKUP(C604,'BASE SINAPI'!$A$1:$D$7191,3,FALSE),B604="CDHU/CPOS",VLOOKUP(C604,'CDHU-CPOS'!$A$1:$F$4107,3,FALSE))</f>
        <v>UN</v>
      </c>
      <c r="F604" s="78">
        <v>1</v>
      </c>
      <c r="G604" s="78">
        <v>15</v>
      </c>
      <c r="H604" s="79" cm="1">
        <f t="array" ref="H604">_xlfn.IFS(C604="",0,B604="SINAPI-SP",VLOOKUP(C604,'BASE SINAPI'!A596:D9595,4,FALSE),B604="CDHU/CPOS",VLOOKUP(C604,'CDHU-CPOS'!$A$1:$F$4107,6,FALSE))</f>
        <v>186.68</v>
      </c>
      <c r="I604" s="79">
        <f t="shared" si="34"/>
        <v>227.69</v>
      </c>
      <c r="J604" s="79">
        <f t="shared" si="35"/>
        <v>3415.35</v>
      </c>
    </row>
    <row r="605" spans="1:12" ht="12.75" x14ac:dyDescent="0.25">
      <c r="A605" s="76">
        <v>595</v>
      </c>
      <c r="B605" s="76" t="s">
        <v>3478</v>
      </c>
      <c r="C605" s="76" t="s">
        <v>9461</v>
      </c>
      <c r="D605" s="77" t="str">
        <f>_xlfn.IFS(C605="","",B605="SINAPI-SP",VLOOKUP(C605,'BASE SINAPI'!$A$1:$D$7191,2,FALSE),B605="CDHU/CPOS",VLOOKUP(C605,'CDHU-CPOS'!$A$1:$F$4107,2,FALSE),B605="FDE",VLOOKUP(C605,#REF!,2,FALSE))</f>
        <v>Sirene audiovisual tipo endereçável</v>
      </c>
      <c r="E605" s="76" t="str">
        <f>_xlfn.IFS(C605="","",B605="SINAPI-SP",VLOOKUP(C605,'BASE SINAPI'!$A$1:$D$7191,3,FALSE),B605="CDHU/CPOS",VLOOKUP(C605,'CDHU-CPOS'!$A$1:$F$4107,3,FALSE))</f>
        <v>UN</v>
      </c>
      <c r="F605" s="78">
        <v>1</v>
      </c>
      <c r="G605" s="78">
        <v>10</v>
      </c>
      <c r="H605" s="79" cm="1">
        <f t="array" ref="H605">_xlfn.IFS(C605="",0,B605="SINAPI-SP",VLOOKUP(C605,'BASE SINAPI'!A597:D9596,4,FALSE),B605="CDHU/CPOS",VLOOKUP(C605,'CDHU-CPOS'!$A$1:$F$4107,6,FALSE))</f>
        <v>284.95</v>
      </c>
      <c r="I605" s="79">
        <f t="shared" si="34"/>
        <v>347.55</v>
      </c>
      <c r="J605" s="79">
        <f t="shared" si="35"/>
        <v>3475.5</v>
      </c>
    </row>
    <row r="606" spans="1:12" ht="12.75" x14ac:dyDescent="0.25">
      <c r="A606" s="76">
        <v>596</v>
      </c>
      <c r="B606" s="76" t="s">
        <v>3478</v>
      </c>
      <c r="C606" s="76" t="s">
        <v>9458</v>
      </c>
      <c r="D606" s="77" t="str">
        <f>_xlfn.IFS(C606="","",B606="SINAPI-SP",VLOOKUP(C606,'BASE SINAPI'!$A$1:$D$7191,2,FALSE),B606="CDHU/CPOS",VLOOKUP(C606,'CDHU-CPOS'!$A$1:$F$4107,2,FALSE),B606="FDE",VLOOKUP(C606,#REF!,2,FALSE))</f>
        <v>Acionador manual tipo quebra vidro, em caixa plástica</v>
      </c>
      <c r="E606" s="76" t="str">
        <f>_xlfn.IFS(C606="","",B606="SINAPI-SP",VLOOKUP(C606,'BASE SINAPI'!$A$1:$D$7191,3,FALSE),B606="CDHU/CPOS",VLOOKUP(C606,'CDHU-CPOS'!$A$1:$F$4107,3,FALSE))</f>
        <v>UN</v>
      </c>
      <c r="F606" s="78">
        <v>1</v>
      </c>
      <c r="G606" s="78">
        <v>15</v>
      </c>
      <c r="H606" s="79" cm="1">
        <f t="array" ref="H606">_xlfn.IFS(C606="",0,B606="SINAPI-SP",VLOOKUP(C606,'BASE SINAPI'!A598:D9597,4,FALSE),B606="CDHU/CPOS",VLOOKUP(C606,'CDHU-CPOS'!$A$1:$F$4107,6,FALSE))</f>
        <v>81.52</v>
      </c>
      <c r="I606" s="79">
        <f t="shared" si="34"/>
        <v>99.43</v>
      </c>
      <c r="J606" s="79">
        <f t="shared" si="35"/>
        <v>1491.45</v>
      </c>
    </row>
    <row r="607" spans="1:12" ht="12.75" x14ac:dyDescent="0.25">
      <c r="A607" s="76">
        <v>597</v>
      </c>
      <c r="B607" s="76" t="s">
        <v>3478</v>
      </c>
      <c r="C607" s="76" t="s">
        <v>9437</v>
      </c>
      <c r="D607" s="77" t="str">
        <f>_xlfn.IFS(C607="","",B607="SINAPI-SP",VLOOKUP(C607,'BASE SINAPI'!$A$1:$D$7191,2,FALSE),B607="CDHU/CPOS",VLOOKUP(C607,'CDHU-CPOS'!$A$1:$F$4107,2,FALSE),B607="FDE",VLOOKUP(C607,#REF!,2,FALSE))</f>
        <v>Botoeira para acionamento de bomba de incêndio tipo quebra-vidro</v>
      </c>
      <c r="E607" s="76" t="str">
        <f>_xlfn.IFS(C607="","",B607="SINAPI-SP",VLOOKUP(C607,'BASE SINAPI'!$A$1:$D$7191,3,FALSE),B607="CDHU/CPOS",VLOOKUP(C607,'CDHU-CPOS'!$A$1:$F$4107,3,FALSE))</f>
        <v>UN</v>
      </c>
      <c r="F607" s="78">
        <v>1</v>
      </c>
      <c r="G607" s="78">
        <v>15</v>
      </c>
      <c r="H607" s="79" cm="1">
        <f t="array" ref="H607">_xlfn.IFS(C607="",0,B607="SINAPI-SP",VLOOKUP(C607,'BASE SINAPI'!A599:D9598,4,FALSE),B607="CDHU/CPOS",VLOOKUP(C607,'CDHU-CPOS'!$A$1:$F$4107,6,FALSE))</f>
        <v>84.66</v>
      </c>
      <c r="I607" s="79">
        <f t="shared" si="34"/>
        <v>103.26</v>
      </c>
      <c r="J607" s="79">
        <f t="shared" si="35"/>
        <v>1548.9</v>
      </c>
    </row>
    <row r="608" spans="1:12" ht="12.75" x14ac:dyDescent="0.25">
      <c r="A608" s="76">
        <v>598</v>
      </c>
      <c r="B608" s="76" t="s">
        <v>3478</v>
      </c>
      <c r="C608" s="76" t="s">
        <v>9435</v>
      </c>
      <c r="D608" s="77" t="str">
        <f>_xlfn.IFS(C608="","",B608="SINAPI-SP",VLOOKUP(C608,'BASE SINAPI'!$A$1:$D$7191,2,FALSE),B608="CDHU/CPOS",VLOOKUP(C608,'CDHU-CPOS'!$A$1:$F$4107,2,FALSE),B608="FDE",VLOOKUP(C608,#REF!,2,FALSE))</f>
        <v>Abrigo para hidrante/mangueira (embutir e externo)</v>
      </c>
      <c r="E608" s="76" t="str">
        <f>_xlfn.IFS(C608="","",B608="SINAPI-SP",VLOOKUP(C608,'BASE SINAPI'!$A$1:$D$7191,3,FALSE),B608="CDHU/CPOS",VLOOKUP(C608,'CDHU-CPOS'!$A$1:$F$4107,3,FALSE))</f>
        <v>UN</v>
      </c>
      <c r="F608" s="78">
        <v>1</v>
      </c>
      <c r="G608" s="78">
        <v>5</v>
      </c>
      <c r="H608" s="79" cm="1">
        <f t="array" ref="H608">_xlfn.IFS(C608="",0,B608="SINAPI-SP",VLOOKUP(C608,'BASE SINAPI'!A600:D9599,4,FALSE),B608="CDHU/CPOS",VLOOKUP(C608,'CDHU-CPOS'!$A$1:$F$4107,6,FALSE))</f>
        <v>602.69000000000005</v>
      </c>
      <c r="I608" s="79">
        <f t="shared" si="34"/>
        <v>735.1</v>
      </c>
      <c r="J608" s="79">
        <f t="shared" si="35"/>
        <v>3675.5</v>
      </c>
    </row>
    <row r="609" spans="1:10" ht="12.75" x14ac:dyDescent="0.25">
      <c r="A609" s="76">
        <v>599</v>
      </c>
      <c r="B609" s="76" t="s">
        <v>3478</v>
      </c>
      <c r="C609" s="76" t="s">
        <v>9436</v>
      </c>
      <c r="D609" s="77" t="str">
        <f>_xlfn.IFS(C609="","",B609="SINAPI-SP",VLOOKUP(C609,'BASE SINAPI'!$A$1:$D$7191,2,FALSE),B609="CDHU/CPOS",VLOOKUP(C609,'CDHU-CPOS'!$A$1:$F$4107,2,FALSE),B609="FDE",VLOOKUP(C609,#REF!,2,FALSE))</f>
        <v>Mangueira com união de engate rápido, DN= 1 1/2´ (38 mm)</v>
      </c>
      <c r="E609" s="76" t="str">
        <f>_xlfn.IFS(C609="","",B609="SINAPI-SP",VLOOKUP(C609,'BASE SINAPI'!$A$1:$D$7191,3,FALSE),B609="CDHU/CPOS",VLOOKUP(C609,'CDHU-CPOS'!$A$1:$F$4107,3,FALSE))</f>
        <v>M</v>
      </c>
      <c r="F609" s="78">
        <v>1</v>
      </c>
      <c r="G609" s="78">
        <v>120</v>
      </c>
      <c r="H609" s="79" cm="1">
        <f t="array" ref="H609">_xlfn.IFS(C609="",0,B609="SINAPI-SP",VLOOKUP(C609,'BASE SINAPI'!A601:D9600,4,FALSE),B609="CDHU/CPOS",VLOOKUP(C609,'CDHU-CPOS'!$A$1:$F$4107,6,FALSE))</f>
        <v>26.32</v>
      </c>
      <c r="I609" s="79">
        <f t="shared" si="34"/>
        <v>32.1</v>
      </c>
      <c r="J609" s="79">
        <f t="shared" si="35"/>
        <v>3852</v>
      </c>
    </row>
    <row r="610" spans="1:10" ht="12.75" x14ac:dyDescent="0.25">
      <c r="A610" s="76">
        <v>600</v>
      </c>
      <c r="B610" s="76" t="s">
        <v>3478</v>
      </c>
      <c r="C610" s="76" t="s">
        <v>9438</v>
      </c>
      <c r="D610" s="77" t="str">
        <f>_xlfn.IFS(C610="","",B610="SINAPI-SP",VLOOKUP(C610,'BASE SINAPI'!$A$1:$D$7191,2,FALSE),B610="CDHU/CPOS",VLOOKUP(C610,'CDHU-CPOS'!$A$1:$F$4107,2,FALSE),B610="FDE",VLOOKUP(C610,#REF!,2,FALSE))</f>
        <v>Mangueira com união de engate rápido, DN= 2 1/2´ (63 mm)</v>
      </c>
      <c r="E610" s="76" t="str">
        <f>_xlfn.IFS(C610="","",B610="SINAPI-SP",VLOOKUP(C610,'BASE SINAPI'!$A$1:$D$7191,3,FALSE),B610="CDHU/CPOS",VLOOKUP(C610,'CDHU-CPOS'!$A$1:$F$4107,3,FALSE))</f>
        <v>M</v>
      </c>
      <c r="F610" s="78">
        <v>1</v>
      </c>
      <c r="G610" s="78">
        <v>90</v>
      </c>
      <c r="H610" s="79" cm="1">
        <f t="array" ref="H610">_xlfn.IFS(C610="",0,B610="SINAPI-SP",VLOOKUP(C610,'BASE SINAPI'!A602:D9601,4,FALSE),B610="CDHU/CPOS",VLOOKUP(C610,'CDHU-CPOS'!$A$1:$F$4107,6,FALSE))</f>
        <v>36.11</v>
      </c>
      <c r="I610" s="79">
        <f t="shared" si="34"/>
        <v>44.04</v>
      </c>
      <c r="J610" s="79">
        <f t="shared" si="35"/>
        <v>3963.6</v>
      </c>
    </row>
    <row r="611" spans="1:10" ht="12.75" x14ac:dyDescent="0.25">
      <c r="A611" s="76">
        <v>601</v>
      </c>
      <c r="B611" s="76" t="s">
        <v>3478</v>
      </c>
      <c r="C611" s="76" t="s">
        <v>9447</v>
      </c>
      <c r="D611" s="77" t="str">
        <f>_xlfn.IFS(C611="","",B611="SINAPI-SP",VLOOKUP(C611,'BASE SINAPI'!$A$1:$D$7191,2,FALSE),B611="CDHU/CPOS",VLOOKUP(C611,'CDHU-CPOS'!$A$1:$F$4107,2,FALSE),B611="FDE",VLOOKUP(C611,#REF!,2,FALSE))</f>
        <v>Esguicho latão com engate rápido, DN= 1 1/2´, jato regulável</v>
      </c>
      <c r="E611" s="76" t="str">
        <f>_xlfn.IFS(C611="","",B611="SINAPI-SP",VLOOKUP(C611,'BASE SINAPI'!$A$1:$D$7191,3,FALSE),B611="CDHU/CPOS",VLOOKUP(C611,'CDHU-CPOS'!$A$1:$F$4107,3,FALSE))</f>
        <v>UN</v>
      </c>
      <c r="F611" s="78">
        <v>1</v>
      </c>
      <c r="G611" s="78">
        <v>5</v>
      </c>
      <c r="H611" s="79" cm="1">
        <f t="array" ref="H611">_xlfn.IFS(C611="",0,B611="SINAPI-SP",VLOOKUP(C611,'BASE SINAPI'!A603:D9602,4,FALSE),B611="CDHU/CPOS",VLOOKUP(C611,'CDHU-CPOS'!$A$1:$F$4107,6,FALSE))</f>
        <v>161.22</v>
      </c>
      <c r="I611" s="79">
        <f t="shared" si="34"/>
        <v>196.64</v>
      </c>
      <c r="J611" s="79">
        <f t="shared" si="35"/>
        <v>983.2</v>
      </c>
    </row>
    <row r="612" spans="1:10" ht="12.75" x14ac:dyDescent="0.25">
      <c r="A612" s="76">
        <v>602</v>
      </c>
      <c r="B612" s="76" t="s">
        <v>3478</v>
      </c>
      <c r="C612" s="76" t="s">
        <v>9439</v>
      </c>
      <c r="D612" s="77" t="str">
        <f>_xlfn.IFS(C612="","",B612="SINAPI-SP",VLOOKUP(C612,'BASE SINAPI'!$A$1:$D$7191,2,FALSE),B612="CDHU/CPOS",VLOOKUP(C612,'CDHU-CPOS'!$A$1:$F$4107,2,FALSE),B612="FDE",VLOOKUP(C612,#REF!,2,FALSE))</f>
        <v>Esguicho em latão com engate rápido, DN= 2 1/2´, jato regulável</v>
      </c>
      <c r="E612" s="76" t="str">
        <f>_xlfn.IFS(C612="","",B612="SINAPI-SP",VLOOKUP(C612,'BASE SINAPI'!$A$1:$D$7191,3,FALSE),B612="CDHU/CPOS",VLOOKUP(C612,'CDHU-CPOS'!$A$1:$F$4107,3,FALSE))</f>
        <v>UN</v>
      </c>
      <c r="F612" s="78">
        <v>1</v>
      </c>
      <c r="G612" s="78">
        <v>5</v>
      </c>
      <c r="H612" s="79" cm="1">
        <f t="array" ref="H612">_xlfn.IFS(C612="",0,B612="SINAPI-SP",VLOOKUP(C612,'BASE SINAPI'!A604:D9603,4,FALSE),B612="CDHU/CPOS",VLOOKUP(C612,'CDHU-CPOS'!$A$1:$F$4107,6,FALSE))</f>
        <v>222.15</v>
      </c>
      <c r="I612" s="79">
        <f t="shared" si="34"/>
        <v>270.95999999999998</v>
      </c>
      <c r="J612" s="79">
        <f t="shared" si="35"/>
        <v>1354.8</v>
      </c>
    </row>
    <row r="613" spans="1:10" ht="12.75" x14ac:dyDescent="0.25">
      <c r="A613" s="76">
        <v>603</v>
      </c>
      <c r="B613" s="76" t="s">
        <v>3478</v>
      </c>
      <c r="C613" s="76" t="s">
        <v>9441</v>
      </c>
      <c r="D613" s="77" t="str">
        <f>_xlfn.IFS(C613="","",B613="SINAPI-SP",VLOOKUP(C613,'BASE SINAPI'!$A$1:$D$7191,2,FALSE),B613="CDHU/CPOS",VLOOKUP(C613,'CDHU-CPOS'!$A$1:$F$4107,2,FALSE),B613="FDE",VLOOKUP(C613,#REF!,2,FALSE))</f>
        <v>Adaptador de engate rápido em latão de 2 1/2´ x 1 1/2´</v>
      </c>
      <c r="E613" s="76" t="str">
        <f>_xlfn.IFS(C613="","",B613="SINAPI-SP",VLOOKUP(C613,'BASE SINAPI'!$A$1:$D$7191,3,FALSE),B613="CDHU/CPOS",VLOOKUP(C613,'CDHU-CPOS'!$A$1:$F$4107,3,FALSE))</f>
        <v>UN</v>
      </c>
      <c r="F613" s="78">
        <v>1</v>
      </c>
      <c r="G613" s="78">
        <v>5</v>
      </c>
      <c r="H613" s="79" cm="1">
        <f t="array" ref="H613">_xlfn.IFS(C613="",0,B613="SINAPI-SP",VLOOKUP(C613,'BASE SINAPI'!A605:D9604,4,FALSE),B613="CDHU/CPOS",VLOOKUP(C613,'CDHU-CPOS'!$A$1:$F$4107,6,FALSE))</f>
        <v>71.64</v>
      </c>
      <c r="I613" s="79">
        <f t="shared" si="34"/>
        <v>87.38</v>
      </c>
      <c r="J613" s="79">
        <f t="shared" si="35"/>
        <v>436.9</v>
      </c>
    </row>
    <row r="614" spans="1:10" ht="12.75" x14ac:dyDescent="0.25">
      <c r="A614" s="76">
        <v>604</v>
      </c>
      <c r="B614" s="76" t="s">
        <v>3478</v>
      </c>
      <c r="C614" s="76" t="s">
        <v>9442</v>
      </c>
      <c r="D614" s="77" t="str">
        <f>_xlfn.IFS(C614="","",B614="SINAPI-SP",VLOOKUP(C614,'BASE SINAPI'!$A$1:$D$7191,2,FALSE),B614="CDHU/CPOS",VLOOKUP(C614,'CDHU-CPOS'!$A$1:$F$4107,2,FALSE),B614="FDE",VLOOKUP(C614,#REF!,2,FALSE))</f>
        <v>Adaptador de engate rápido em latão de 2 1/2´ x 2 1/2´</v>
      </c>
      <c r="E614" s="76" t="str">
        <f>_xlfn.IFS(C614="","",B614="SINAPI-SP",VLOOKUP(C614,'BASE SINAPI'!$A$1:$D$7191,3,FALSE),B614="CDHU/CPOS",VLOOKUP(C614,'CDHU-CPOS'!$A$1:$F$4107,3,FALSE))</f>
        <v>UN</v>
      </c>
      <c r="F614" s="78">
        <v>1</v>
      </c>
      <c r="G614" s="78">
        <v>5</v>
      </c>
      <c r="H614" s="79" cm="1">
        <f t="array" ref="H614">_xlfn.IFS(C614="",0,B614="SINAPI-SP",VLOOKUP(C614,'BASE SINAPI'!A606:D9605,4,FALSE),B614="CDHU/CPOS",VLOOKUP(C614,'CDHU-CPOS'!$A$1:$F$4107,6,FALSE))</f>
        <v>98.82</v>
      </c>
      <c r="I614" s="79">
        <f t="shared" si="34"/>
        <v>120.53</v>
      </c>
      <c r="J614" s="79">
        <f t="shared" si="35"/>
        <v>602.65</v>
      </c>
    </row>
    <row r="615" spans="1:10" ht="12.75" x14ac:dyDescent="0.25">
      <c r="A615" s="76">
        <v>605</v>
      </c>
      <c r="B615" s="76" t="s">
        <v>3478</v>
      </c>
      <c r="C615" s="76" t="s">
        <v>9446</v>
      </c>
      <c r="D615" s="77" t="str">
        <f>_xlfn.IFS(C615="","",B615="SINAPI-SP",VLOOKUP(C615,'BASE SINAPI'!$A$1:$D$7191,2,FALSE),B615="CDHU/CPOS",VLOOKUP(C615,'CDHU-CPOS'!$A$1:$F$4107,2,FALSE),B615="FDE",VLOOKUP(C615,#REF!,2,FALSE))</f>
        <v>Chave para conexão de engate rápido</v>
      </c>
      <c r="E615" s="76" t="str">
        <f>_xlfn.IFS(C615="","",B615="SINAPI-SP",VLOOKUP(C615,'BASE SINAPI'!$A$1:$D$7191,3,FALSE),B615="CDHU/CPOS",VLOOKUP(C615,'CDHU-CPOS'!$A$1:$F$4107,3,FALSE))</f>
        <v>UN</v>
      </c>
      <c r="F615" s="78">
        <v>1</v>
      </c>
      <c r="G615" s="78">
        <v>5</v>
      </c>
      <c r="H615" s="79" cm="1">
        <f t="array" ref="H615">_xlfn.IFS(C615="",0,B615="SINAPI-SP",VLOOKUP(C615,'BASE SINAPI'!A607:D9606,4,FALSE),B615="CDHU/CPOS",VLOOKUP(C615,'CDHU-CPOS'!$A$1:$F$4107,6,FALSE))</f>
        <v>18.149999999999999</v>
      </c>
      <c r="I615" s="79">
        <f t="shared" si="34"/>
        <v>22.14</v>
      </c>
      <c r="J615" s="79">
        <f t="shared" si="35"/>
        <v>110.7</v>
      </c>
    </row>
    <row r="616" spans="1:10" ht="12.75" x14ac:dyDescent="0.25">
      <c r="A616" s="76">
        <v>606</v>
      </c>
      <c r="B616" s="76" t="s">
        <v>3478</v>
      </c>
      <c r="C616" s="76" t="s">
        <v>9450</v>
      </c>
      <c r="D616" s="77" t="str">
        <f>_xlfn.IFS(C616="","",B616="SINAPI-SP",VLOOKUP(C616,'BASE SINAPI'!$A$1:$D$7191,2,FALSE),B616="CDHU/CPOS",VLOOKUP(C616,'CDHU-CPOS'!$A$1:$F$4107,2,FALSE),B616="FDE",VLOOKUP(C616,#REF!,2,FALSE))</f>
        <v>Abrigo para registro de recalque tipo coluna, completo - inclusive tubulações e válvulas</v>
      </c>
      <c r="E616" s="76" t="str">
        <f>_xlfn.IFS(C616="","",B616="SINAPI-SP",VLOOKUP(C616,'BASE SINAPI'!$A$1:$D$7191,3,FALSE),B616="CDHU/CPOS",VLOOKUP(C616,'CDHU-CPOS'!$A$1:$F$4107,3,FALSE))</f>
        <v>UN</v>
      </c>
      <c r="F616" s="78">
        <v>1</v>
      </c>
      <c r="G616" s="78">
        <v>2</v>
      </c>
      <c r="H616" s="79" cm="1">
        <f t="array" ref="H616">_xlfn.IFS(C616="",0,B616="SINAPI-SP",VLOOKUP(C616,'BASE SINAPI'!A608:D9607,4,FALSE),B616="CDHU/CPOS",VLOOKUP(C616,'CDHU-CPOS'!$A$1:$F$4107,6,FALSE))</f>
        <v>3635.56</v>
      </c>
      <c r="I616" s="79">
        <f t="shared" si="34"/>
        <v>4434.29</v>
      </c>
      <c r="J616" s="79">
        <f t="shared" si="35"/>
        <v>8868.58</v>
      </c>
    </row>
    <row r="617" spans="1:10" ht="12.75" x14ac:dyDescent="0.25">
      <c r="A617" s="76">
        <v>607</v>
      </c>
      <c r="B617" s="76" t="s">
        <v>3478</v>
      </c>
      <c r="C617" s="76" t="s">
        <v>9444</v>
      </c>
      <c r="D617" s="77" t="str">
        <f>_xlfn.IFS(C617="","",B617="SINAPI-SP",VLOOKUP(C617,'BASE SINAPI'!$A$1:$D$7191,2,FALSE),B617="CDHU/CPOS",VLOOKUP(C617,'CDHU-CPOS'!$A$1:$F$4107,2,FALSE),B617="FDE",VLOOKUP(C617,#REF!,2,FALSE))</f>
        <v>Tampão de engate rápido em latão, DN= 2 1/2´, com corrente</v>
      </c>
      <c r="E617" s="76" t="str">
        <f>_xlfn.IFS(C617="","",B617="SINAPI-SP",VLOOKUP(C617,'BASE SINAPI'!$A$1:$D$7191,3,FALSE),B617="CDHU/CPOS",VLOOKUP(C617,'CDHU-CPOS'!$A$1:$F$4107,3,FALSE))</f>
        <v>UN</v>
      </c>
      <c r="F617" s="78">
        <v>1</v>
      </c>
      <c r="G617" s="78">
        <v>2</v>
      </c>
      <c r="H617" s="79" cm="1">
        <f t="array" ref="H617">_xlfn.IFS(C617="",0,B617="SINAPI-SP",VLOOKUP(C617,'BASE SINAPI'!A609:D9608,4,FALSE),B617="CDHU/CPOS",VLOOKUP(C617,'CDHU-CPOS'!$A$1:$F$4107,6,FALSE))</f>
        <v>111.38</v>
      </c>
      <c r="I617" s="79">
        <f t="shared" si="34"/>
        <v>135.85</v>
      </c>
      <c r="J617" s="79">
        <f t="shared" si="35"/>
        <v>271.7</v>
      </c>
    </row>
    <row r="618" spans="1:10" ht="12.75" x14ac:dyDescent="0.25">
      <c r="A618" s="76">
        <v>608</v>
      </c>
      <c r="B618" s="76" t="s">
        <v>3478</v>
      </c>
      <c r="C618" s="76" t="s">
        <v>9445</v>
      </c>
      <c r="D618" s="77" t="str">
        <f>_xlfn.IFS(C618="","",B618="SINAPI-SP",VLOOKUP(C618,'BASE SINAPI'!$A$1:$D$7191,2,FALSE),B618="CDHU/CPOS",VLOOKUP(C618,'CDHU-CPOS'!$A$1:$F$4107,2,FALSE),B618="FDE",VLOOKUP(C618,#REF!,2,FALSE))</f>
        <v>Tampão de engate rápido em latão, DN= 1 1/2´, com corrente</v>
      </c>
      <c r="E618" s="76" t="str">
        <f>_xlfn.IFS(C618="","",B618="SINAPI-SP",VLOOKUP(C618,'BASE SINAPI'!$A$1:$D$7191,3,FALSE),B618="CDHU/CPOS",VLOOKUP(C618,'CDHU-CPOS'!$A$1:$F$4107,3,FALSE))</f>
        <v>UN</v>
      </c>
      <c r="F618" s="78">
        <v>1</v>
      </c>
      <c r="G618" s="78">
        <v>2</v>
      </c>
      <c r="H618" s="79" cm="1">
        <f t="array" ref="H618">_xlfn.IFS(C618="",0,B618="SINAPI-SP",VLOOKUP(C618,'BASE SINAPI'!A610:D9609,4,FALSE),B618="CDHU/CPOS",VLOOKUP(C618,'CDHU-CPOS'!$A$1:$F$4107,6,FALSE))</f>
        <v>86.16</v>
      </c>
      <c r="I618" s="79">
        <f t="shared" si="34"/>
        <v>105.09</v>
      </c>
      <c r="J618" s="79">
        <f t="shared" si="35"/>
        <v>210.18</v>
      </c>
    </row>
    <row r="619" spans="1:10" ht="24" x14ac:dyDescent="0.25">
      <c r="A619" s="76">
        <v>609</v>
      </c>
      <c r="B619" s="76" t="s">
        <v>3478</v>
      </c>
      <c r="C619" s="76" t="s">
        <v>6809</v>
      </c>
      <c r="D619" s="77" t="str">
        <f>_xlfn.IFS(C619="","",B619="SINAPI-SP",VLOOKUP(C619,'BASE SINAPI'!$A$1:$D$7191,2,FALSE),B619="CDHU/CPOS",VLOOKUP(C619,'CDHU-CPOS'!$A$1:$F$4107,2,FALSE),B619="FDE",VLOOKUP(C619,#REF!,2,FALSE))</f>
        <v>Placa de sinalização em PVC fotoluminescente (200x200mm), com indicação de equipamentos de alarme, detecção e extinção de incêndio</v>
      </c>
      <c r="E619" s="76" t="str">
        <f>_xlfn.IFS(C619="","",B619="SINAPI-SP",VLOOKUP(C619,'BASE SINAPI'!$A$1:$D$7191,3,FALSE),B619="CDHU/CPOS",VLOOKUP(C619,'CDHU-CPOS'!$A$1:$F$4107,3,FALSE))</f>
        <v>UN</v>
      </c>
      <c r="F619" s="78">
        <v>1</v>
      </c>
      <c r="G619" s="78">
        <v>120</v>
      </c>
      <c r="H619" s="79" cm="1">
        <f t="array" ref="H619">_xlfn.IFS(C619="",0,B619="SINAPI-SP",VLOOKUP(C619,'BASE SINAPI'!A611:D9610,4,FALSE),B619="CDHU/CPOS",VLOOKUP(C619,'CDHU-CPOS'!$A$1:$F$4107,6,FALSE))</f>
        <v>21.25</v>
      </c>
      <c r="I619" s="79">
        <f t="shared" si="34"/>
        <v>25.92</v>
      </c>
      <c r="J619" s="79">
        <f t="shared" si="35"/>
        <v>3110.4</v>
      </c>
    </row>
    <row r="620" spans="1:10" ht="24" x14ac:dyDescent="0.25">
      <c r="A620" s="76">
        <v>610</v>
      </c>
      <c r="B620" s="76" t="s">
        <v>3478</v>
      </c>
      <c r="C620" s="76" t="s">
        <v>6811</v>
      </c>
      <c r="D620" s="77" t="str">
        <f>_xlfn.IFS(C620="","",B620="SINAPI-SP",VLOOKUP(C620,'BASE SINAPI'!$A$1:$D$7191,2,FALSE),B620="CDHU/CPOS",VLOOKUP(C620,'CDHU-CPOS'!$A$1:$F$4107,2,FALSE),B620="FDE",VLOOKUP(C620,#REF!,2,FALSE))</f>
        <v>Placa de sinalização em PVC fotoluminescente (240x120mm), com indicação de rota de evacuação e saída de emergência</v>
      </c>
      <c r="E620" s="76" t="str">
        <f>_xlfn.IFS(C620="","",B620="SINAPI-SP",VLOOKUP(C620,'BASE SINAPI'!$A$1:$D$7191,3,FALSE),B620="CDHU/CPOS",VLOOKUP(C620,'CDHU-CPOS'!$A$1:$F$4107,3,FALSE))</f>
        <v>UN</v>
      </c>
      <c r="F620" s="78">
        <v>1</v>
      </c>
      <c r="G620" s="78">
        <v>120</v>
      </c>
      <c r="H620" s="79" cm="1">
        <f t="array" ref="H620">_xlfn.IFS(C620="",0,B620="SINAPI-SP",VLOOKUP(C620,'BASE SINAPI'!A612:D9611,4,FALSE),B620="CDHU/CPOS",VLOOKUP(C620,'CDHU-CPOS'!$A$1:$F$4107,6,FALSE))</f>
        <v>24.28</v>
      </c>
      <c r="I620" s="79">
        <f t="shared" si="34"/>
        <v>29.61</v>
      </c>
      <c r="J620" s="79">
        <f t="shared" si="35"/>
        <v>3553.2</v>
      </c>
    </row>
    <row r="621" spans="1:10" ht="12.75" x14ac:dyDescent="0.25">
      <c r="A621" s="76">
        <v>611</v>
      </c>
      <c r="B621" s="76" t="s">
        <v>3478</v>
      </c>
      <c r="C621" s="76" t="s">
        <v>6812</v>
      </c>
      <c r="D621" s="77" t="str">
        <f>_xlfn.IFS(C621="","",B621="SINAPI-SP",VLOOKUP(C621,'BASE SINAPI'!$A$1:$D$7191,2,FALSE),B621="CDHU/CPOS",VLOOKUP(C621,'CDHU-CPOS'!$A$1:$F$4107,2,FALSE),B621="FDE",VLOOKUP(C621,#REF!,2,FALSE))</f>
        <v>Placa de sinalização em PVC fotoluminescente, com identificação de pavimentos</v>
      </c>
      <c r="E621" s="76" t="str">
        <f>_xlfn.IFS(C621="","",B621="SINAPI-SP",VLOOKUP(C621,'BASE SINAPI'!$A$1:$D$7191,3,FALSE),B621="CDHU/CPOS",VLOOKUP(C621,'CDHU-CPOS'!$A$1:$F$4107,3,FALSE))</f>
        <v>UN</v>
      </c>
      <c r="F621" s="78">
        <v>1</v>
      </c>
      <c r="G621" s="78">
        <v>5</v>
      </c>
      <c r="H621" s="79" cm="1">
        <f t="array" ref="H621">_xlfn.IFS(C621="",0,B621="SINAPI-SP",VLOOKUP(C621,'BASE SINAPI'!A613:D9612,4,FALSE),B621="CDHU/CPOS",VLOOKUP(C621,'CDHU-CPOS'!$A$1:$F$4107,6,FALSE))</f>
        <v>17.850000000000001</v>
      </c>
      <c r="I621" s="79">
        <f t="shared" si="34"/>
        <v>21.77</v>
      </c>
      <c r="J621" s="79">
        <f t="shared" si="35"/>
        <v>108.85</v>
      </c>
    </row>
    <row r="622" spans="1:10" ht="12.75" x14ac:dyDescent="0.25">
      <c r="A622" s="76">
        <v>612</v>
      </c>
      <c r="B622" s="76" t="s">
        <v>3478</v>
      </c>
      <c r="C622" s="76" t="s">
        <v>8925</v>
      </c>
      <c r="D622" s="77" t="str">
        <f>_xlfn.IFS(C622="","",B622="SINAPI-SP",VLOOKUP(C622,'BASE SINAPI'!$A$1:$D$7191,2,FALSE),B622="CDHU/CPOS",VLOOKUP(C622,'CDHU-CPOS'!$A$1:$F$4107,2,FALSE),B622="FDE",VLOOKUP(C622,#REF!,2,FALSE))</f>
        <v>Tubo galvanizado DN= 1 1/2´, inclusive conexões</v>
      </c>
      <c r="E622" s="76" t="str">
        <f>_xlfn.IFS(C622="","",B622="SINAPI-SP",VLOOKUP(C622,'BASE SINAPI'!$A$1:$D$7191,3,FALSE),B622="CDHU/CPOS",VLOOKUP(C622,'CDHU-CPOS'!$A$1:$F$4107,3,FALSE))</f>
        <v>M</v>
      </c>
      <c r="F622" s="78">
        <v>1</v>
      </c>
      <c r="G622" s="78">
        <v>30</v>
      </c>
      <c r="H622" s="79" cm="1">
        <f t="array" ref="H622">_xlfn.IFS(C622="",0,B622="SINAPI-SP",VLOOKUP(C622,'BASE SINAPI'!A614:D9613,4,FALSE),B622="CDHU/CPOS",VLOOKUP(C622,'CDHU-CPOS'!$A$1:$F$4107,6,FALSE))</f>
        <v>169.31</v>
      </c>
      <c r="I622" s="79">
        <f t="shared" si="34"/>
        <v>206.51</v>
      </c>
      <c r="J622" s="79">
        <f t="shared" si="35"/>
        <v>6195.3</v>
      </c>
    </row>
    <row r="623" spans="1:10" ht="12.75" x14ac:dyDescent="0.25">
      <c r="A623" s="76">
        <v>613</v>
      </c>
      <c r="B623" s="76" t="s">
        <v>3478</v>
      </c>
      <c r="C623" s="76" t="s">
        <v>8926</v>
      </c>
      <c r="D623" s="77" t="str">
        <f>_xlfn.IFS(C623="","",B623="SINAPI-SP",VLOOKUP(C623,'BASE SINAPI'!$A$1:$D$7191,2,FALSE),B623="CDHU/CPOS",VLOOKUP(C623,'CDHU-CPOS'!$A$1:$F$4107,2,FALSE),B623="FDE",VLOOKUP(C623,#REF!,2,FALSE))</f>
        <v>Tubo galvanizado DN= 2´, inclusive conexões</v>
      </c>
      <c r="E623" s="76" t="str">
        <f>_xlfn.IFS(C623="","",B623="SINAPI-SP",VLOOKUP(C623,'BASE SINAPI'!$A$1:$D$7191,3,FALSE),B623="CDHU/CPOS",VLOOKUP(C623,'CDHU-CPOS'!$A$1:$F$4107,3,FALSE))</f>
        <v>M</v>
      </c>
      <c r="F623" s="78">
        <v>1</v>
      </c>
      <c r="G623" s="78">
        <v>30</v>
      </c>
      <c r="H623" s="79" cm="1">
        <f t="array" ref="H623">_xlfn.IFS(C623="",0,B623="SINAPI-SP",VLOOKUP(C623,'BASE SINAPI'!A615:D9614,4,FALSE),B623="CDHU/CPOS",VLOOKUP(C623,'CDHU-CPOS'!$A$1:$F$4107,6,FALSE))</f>
        <v>202.42</v>
      </c>
      <c r="I623" s="79">
        <f t="shared" si="34"/>
        <v>246.89</v>
      </c>
      <c r="J623" s="79">
        <f t="shared" si="35"/>
        <v>7406.7</v>
      </c>
    </row>
    <row r="624" spans="1:10" ht="12.75" x14ac:dyDescent="0.25">
      <c r="A624" s="76">
        <v>614</v>
      </c>
      <c r="B624" s="76" t="s">
        <v>3478</v>
      </c>
      <c r="C624" s="76" t="s">
        <v>8927</v>
      </c>
      <c r="D624" s="77" t="str">
        <f>_xlfn.IFS(C624="","",B624="SINAPI-SP",VLOOKUP(C624,'BASE SINAPI'!$A$1:$D$7191,2,FALSE),B624="CDHU/CPOS",VLOOKUP(C624,'CDHU-CPOS'!$A$1:$F$4107,2,FALSE),B624="FDE",VLOOKUP(C624,#REF!,2,FALSE))</f>
        <v>Tubo galvanizado DN= 2 1/2´, inclusive conexões</v>
      </c>
      <c r="E624" s="76" t="str">
        <f>_xlfn.IFS(C624="","",B624="SINAPI-SP",VLOOKUP(C624,'BASE SINAPI'!$A$1:$D$7191,3,FALSE),B624="CDHU/CPOS",VLOOKUP(C624,'CDHU-CPOS'!$A$1:$F$4107,3,FALSE))</f>
        <v>M</v>
      </c>
      <c r="F624" s="78">
        <v>1</v>
      </c>
      <c r="G624" s="78">
        <v>60</v>
      </c>
      <c r="H624" s="79" cm="1">
        <f t="array" ref="H624">_xlfn.IFS(C624="",0,B624="SINAPI-SP",VLOOKUP(C624,'BASE SINAPI'!A616:D9615,4,FALSE),B624="CDHU/CPOS",VLOOKUP(C624,'CDHU-CPOS'!$A$1:$F$4107,6,FALSE))</f>
        <v>245.87</v>
      </c>
      <c r="I624" s="79">
        <f t="shared" si="34"/>
        <v>299.89</v>
      </c>
      <c r="J624" s="79">
        <f t="shared" si="35"/>
        <v>17993.400000000001</v>
      </c>
    </row>
    <row r="625" spans="1:10" ht="12.75" x14ac:dyDescent="0.25">
      <c r="A625" s="76">
        <v>615</v>
      </c>
      <c r="B625" s="76" t="s">
        <v>3478</v>
      </c>
      <c r="C625" s="76" t="s">
        <v>7724</v>
      </c>
      <c r="D625" s="77" t="str">
        <f>_xlfn.IFS(C625="","",B625="SINAPI-SP",VLOOKUP(C625,'BASE SINAPI'!$A$1:$D$7191,2,FALSE),B625="CDHU/CPOS",VLOOKUP(C625,'CDHU-CPOS'!$A$1:$F$4107,2,FALSE),B625="FDE",VLOOKUP(C625,#REF!,2,FALSE))</f>
        <v>Proteção anticorrosiva, com fita adesiva, para ramais sob a terra, com DN acima de 2´ até 3´</v>
      </c>
      <c r="E625" s="76" t="str">
        <f>_xlfn.IFS(C625="","",B625="SINAPI-SP",VLOOKUP(C625,'BASE SINAPI'!$A$1:$D$7191,3,FALSE),B625="CDHU/CPOS",VLOOKUP(C625,'CDHU-CPOS'!$A$1:$F$4107,3,FALSE))</f>
        <v>M</v>
      </c>
      <c r="F625" s="78">
        <v>1</v>
      </c>
      <c r="G625" s="78">
        <v>10</v>
      </c>
      <c r="H625" s="79" cm="1">
        <f t="array" ref="H625">_xlfn.IFS(C625="",0,B625="SINAPI-SP",VLOOKUP(C625,'BASE SINAPI'!A617:D9616,4,FALSE),B625="CDHU/CPOS",VLOOKUP(C625,'CDHU-CPOS'!$A$1:$F$4107,6,FALSE))</f>
        <v>73.34</v>
      </c>
      <c r="I625" s="79">
        <f t="shared" si="34"/>
        <v>89.45</v>
      </c>
      <c r="J625" s="79">
        <f t="shared" si="35"/>
        <v>894.5</v>
      </c>
    </row>
    <row r="626" spans="1:10" ht="12.75" x14ac:dyDescent="0.25">
      <c r="A626" s="76">
        <v>616</v>
      </c>
      <c r="B626" s="76" t="s">
        <v>3478</v>
      </c>
      <c r="C626" s="76" t="s">
        <v>10774</v>
      </c>
      <c r="D626" s="77" t="str">
        <f>_xlfn.IFS(C626="","",B626="SINAPI-SP",VLOOKUP(C626,'BASE SINAPI'!$A$1:$D$7191,2,FALSE),B626="CDHU/CPOS",VLOOKUP(C626,'CDHU-CPOS'!$A$1:$F$4107,2,FALSE),B626="FDE",VLOOKUP(C626,#REF!,2,FALSE))</f>
        <v>Recarga de extintor de água pressurizada</v>
      </c>
      <c r="E626" s="76" t="str">
        <f>_xlfn.IFS(C626="","",B626="SINAPI-SP",VLOOKUP(C626,'BASE SINAPI'!$A$1:$D$7191,3,FALSE),B626="CDHU/CPOS",VLOOKUP(C626,'CDHU-CPOS'!$A$1:$F$4107,3,FALSE))</f>
        <v>L</v>
      </c>
      <c r="F626" s="78">
        <v>1</v>
      </c>
      <c r="G626" s="78">
        <v>300</v>
      </c>
      <c r="H626" s="79" cm="1">
        <f t="array" ref="H626">_xlfn.IFS(C626="",0,B626="SINAPI-SP",VLOOKUP(C626,'BASE SINAPI'!A618:D9617,4,FALSE),B626="CDHU/CPOS",VLOOKUP(C626,'CDHU-CPOS'!$A$1:$F$4107,6,FALSE))</f>
        <v>2.88</v>
      </c>
      <c r="I626" s="79">
        <f t="shared" si="34"/>
        <v>3.51</v>
      </c>
      <c r="J626" s="79">
        <f t="shared" si="35"/>
        <v>1053</v>
      </c>
    </row>
    <row r="627" spans="1:10" ht="12.75" x14ac:dyDescent="0.25">
      <c r="A627" s="76">
        <v>617</v>
      </c>
      <c r="B627" s="76" t="s">
        <v>3478</v>
      </c>
      <c r="C627" s="76" t="s">
        <v>10775</v>
      </c>
      <c r="D627" s="77" t="str">
        <f>_xlfn.IFS(C627="","",B627="SINAPI-SP",VLOOKUP(C627,'BASE SINAPI'!$A$1:$D$7191,2,FALSE),B627="CDHU/CPOS",VLOOKUP(C627,'CDHU-CPOS'!$A$1:$F$4107,2,FALSE),B627="FDE",VLOOKUP(C627,#REF!,2,FALSE))</f>
        <v>Recarga de extintor de gás carbônico</v>
      </c>
      <c r="E627" s="76" t="str">
        <f>_xlfn.IFS(C627="","",B627="SINAPI-SP",VLOOKUP(C627,'BASE SINAPI'!$A$1:$D$7191,3,FALSE),B627="CDHU/CPOS",VLOOKUP(C627,'CDHU-CPOS'!$A$1:$F$4107,3,FALSE))</f>
        <v>KG</v>
      </c>
      <c r="F627" s="78">
        <v>1</v>
      </c>
      <c r="G627" s="78">
        <v>300</v>
      </c>
      <c r="H627" s="79" cm="1">
        <f t="array" ref="H627">_xlfn.IFS(C627="",0,B627="SINAPI-SP",VLOOKUP(C627,'BASE SINAPI'!A619:D9618,4,FALSE),B627="CDHU/CPOS",VLOOKUP(C627,'CDHU-CPOS'!$A$1:$F$4107,6,FALSE))</f>
        <v>14.48</v>
      </c>
      <c r="I627" s="79">
        <f t="shared" si="34"/>
        <v>17.66</v>
      </c>
      <c r="J627" s="79">
        <f t="shared" si="35"/>
        <v>5298</v>
      </c>
    </row>
    <row r="628" spans="1:10" ht="12.75" x14ac:dyDescent="0.25">
      <c r="A628" s="76">
        <v>618</v>
      </c>
      <c r="B628" s="76" t="s">
        <v>3478</v>
      </c>
      <c r="C628" s="76" t="s">
        <v>6473</v>
      </c>
      <c r="D628" s="77" t="str">
        <f>_xlfn.IFS(C628="","",B628="SINAPI-SP",VLOOKUP(C628,'BASE SINAPI'!$A$1:$D$7191,2,FALSE),B628="CDHU/CPOS",VLOOKUP(C628,'CDHU-CPOS'!$A$1:$F$4107,2,FALSE),B628="FDE",VLOOKUP(C628,#REF!,2,FALSE))</f>
        <v>Recarga de extintor de pó químico seco</v>
      </c>
      <c r="E628" s="76" t="str">
        <f>_xlfn.IFS(C628="","",B628="SINAPI-SP",VLOOKUP(C628,'BASE SINAPI'!$A$1:$D$7191,3,FALSE),B628="CDHU/CPOS",VLOOKUP(C628,'CDHU-CPOS'!$A$1:$F$4107,3,FALSE))</f>
        <v>KG</v>
      </c>
      <c r="F628" s="78">
        <v>1</v>
      </c>
      <c r="G628" s="78">
        <v>300</v>
      </c>
      <c r="H628" s="79" cm="1">
        <f t="array" ref="H628">_xlfn.IFS(C628="",0,B628="SINAPI-SP",VLOOKUP(C628,'BASE SINAPI'!A620:D9619,4,FALSE),B628="CDHU/CPOS",VLOOKUP(C628,'CDHU-CPOS'!$A$1:$F$4107,6,FALSE))</f>
        <v>9</v>
      </c>
      <c r="I628" s="79">
        <f t="shared" si="34"/>
        <v>10.98</v>
      </c>
      <c r="J628" s="79">
        <f t="shared" si="35"/>
        <v>3294</v>
      </c>
    </row>
    <row r="629" spans="1:10" ht="24" x14ac:dyDescent="0.25">
      <c r="A629" s="76">
        <v>619</v>
      </c>
      <c r="B629" s="76" t="s">
        <v>3478</v>
      </c>
      <c r="C629" s="76" t="s">
        <v>6474</v>
      </c>
      <c r="D629" s="77" t="str">
        <f>_xlfn.IFS(C629="","",B629="SINAPI-SP",VLOOKUP(C629,'BASE SINAPI'!$A$1:$D$7191,2,FALSE),B629="CDHU/CPOS",VLOOKUP(C629,'CDHU-CPOS'!$A$1:$F$4107,2,FALSE),B629="FDE",VLOOKUP(C629,#REF!,2,FALSE))</f>
        <v>Pintura de extintor de gás carbônico, pó químico seco, ou água pressurizada, com capacidade acima de 12 kg até 20 kg</v>
      </c>
      <c r="E629" s="76" t="str">
        <f>_xlfn.IFS(C629="","",B629="SINAPI-SP",VLOOKUP(C629,'BASE SINAPI'!$A$1:$D$7191,3,FALSE),B629="CDHU/CPOS",VLOOKUP(C629,'CDHU-CPOS'!$A$1:$F$4107,3,FALSE))</f>
        <v>UN</v>
      </c>
      <c r="F629" s="78">
        <v>1</v>
      </c>
      <c r="G629" s="78">
        <v>50</v>
      </c>
      <c r="H629" s="79" cm="1">
        <f t="array" ref="H629">_xlfn.IFS(C629="",0,B629="SINAPI-SP",VLOOKUP(C629,'BASE SINAPI'!A621:D9620,4,FALSE),B629="CDHU/CPOS",VLOOKUP(C629,'CDHU-CPOS'!$A$1:$F$4107,6,FALSE))</f>
        <v>39.35</v>
      </c>
      <c r="I629" s="79">
        <f t="shared" si="34"/>
        <v>48</v>
      </c>
      <c r="J629" s="79">
        <f t="shared" si="35"/>
        <v>2400</v>
      </c>
    </row>
    <row r="630" spans="1:10" ht="24" x14ac:dyDescent="0.25">
      <c r="A630" s="76">
        <v>620</v>
      </c>
      <c r="B630" s="76" t="s">
        <v>3478</v>
      </c>
      <c r="C630" s="76" t="s">
        <v>6475</v>
      </c>
      <c r="D630" s="77" t="str">
        <f>_xlfn.IFS(C630="","",B630="SINAPI-SP",VLOOKUP(C630,'BASE SINAPI'!$A$1:$D$7191,2,FALSE),B630="CDHU/CPOS",VLOOKUP(C630,'CDHU-CPOS'!$A$1:$F$4107,2,FALSE),B630="FDE",VLOOKUP(C630,#REF!,2,FALSE))</f>
        <v>Pintura de extintor de gás carbônico, pó químico seco, ou água pressurizada, com capacidade até 12 kg</v>
      </c>
      <c r="E630" s="76" t="str">
        <f>_xlfn.IFS(C630="","",B630="SINAPI-SP",VLOOKUP(C630,'BASE SINAPI'!$A$1:$D$7191,3,FALSE),B630="CDHU/CPOS",VLOOKUP(C630,'CDHU-CPOS'!$A$1:$F$4107,3,FALSE))</f>
        <v>UN</v>
      </c>
      <c r="F630" s="78">
        <v>1</v>
      </c>
      <c r="G630" s="78">
        <v>50</v>
      </c>
      <c r="H630" s="79" cm="1">
        <f t="array" ref="H630">_xlfn.IFS(C630="",0,B630="SINAPI-SP",VLOOKUP(C630,'BASE SINAPI'!A622:D9621,4,FALSE),B630="CDHU/CPOS",VLOOKUP(C630,'CDHU-CPOS'!$A$1:$F$4107,6,FALSE))</f>
        <v>25.86</v>
      </c>
      <c r="I630" s="79">
        <f t="shared" si="34"/>
        <v>31.54</v>
      </c>
      <c r="J630" s="79">
        <f t="shared" si="35"/>
        <v>1577</v>
      </c>
    </row>
    <row r="631" spans="1:10" ht="12.75" x14ac:dyDescent="0.25">
      <c r="A631" s="76">
        <v>621</v>
      </c>
      <c r="B631" s="76" t="s">
        <v>3478</v>
      </c>
      <c r="C631" s="76" t="s">
        <v>8722</v>
      </c>
      <c r="D631" s="77" t="str">
        <f>_xlfn.IFS(C631="","",B631="SINAPI-SP",VLOOKUP(C631,'BASE SINAPI'!$A$1:$D$7191,2,FALSE),B631="CDHU/CPOS",VLOOKUP(C631,'CDHU-CPOS'!$A$1:$F$4107,2,FALSE),B631="FDE",VLOOKUP(C631,#REF!,2,FALSE))</f>
        <v>Conjunto motor-bomba (centrífuga) 2 cv, monoestágio, Hman= 12 a 27 mca, Q= 25 a 8 m³/h</v>
      </c>
      <c r="E631" s="76" t="str">
        <f>_xlfn.IFS(C631="","",B631="SINAPI-SP",VLOOKUP(C631,'BASE SINAPI'!$A$1:$D$7191,3,FALSE),B631="CDHU/CPOS",VLOOKUP(C631,'CDHU-CPOS'!$A$1:$F$4107,3,FALSE))</f>
        <v>UN</v>
      </c>
      <c r="F631" s="78">
        <v>1</v>
      </c>
      <c r="G631" s="78">
        <v>2</v>
      </c>
      <c r="H631" s="79" cm="1">
        <f t="array" ref="H631">_xlfn.IFS(C631="",0,B631="SINAPI-SP",VLOOKUP(C631,'BASE SINAPI'!A623:D9622,4,FALSE),B631="CDHU/CPOS",VLOOKUP(C631,'CDHU-CPOS'!$A$1:$F$4107,6,FALSE))</f>
        <v>3858.8</v>
      </c>
      <c r="I631" s="79">
        <f t="shared" si="34"/>
        <v>4706.58</v>
      </c>
      <c r="J631" s="79">
        <f t="shared" si="35"/>
        <v>9413.16</v>
      </c>
    </row>
    <row r="632" spans="1:10" ht="12.75" x14ac:dyDescent="0.25">
      <c r="A632" s="76">
        <v>622</v>
      </c>
      <c r="B632" s="76" t="s">
        <v>3478</v>
      </c>
      <c r="C632" s="76" t="s">
        <v>8719</v>
      </c>
      <c r="D632" s="77" t="str">
        <f>_xlfn.IFS(C632="","",B632="SINAPI-SP",VLOOKUP(C632,'BASE SINAPI'!$A$1:$D$7191,2,FALSE),B632="CDHU/CPOS",VLOOKUP(C632,'CDHU-CPOS'!$A$1:$F$4107,2,FALSE),B632="FDE",VLOOKUP(C632,#REF!,2,FALSE))</f>
        <v>Conjunto motor-bomba (centrífuga) 5 cv, monoestágio, Hmam= 14 a 26 mca, Q= 56 a 30 m³/h</v>
      </c>
      <c r="E632" s="76" t="str">
        <f>_xlfn.IFS(C632="","",B632="SINAPI-SP",VLOOKUP(C632,'BASE SINAPI'!$A$1:$D$7191,3,FALSE),B632="CDHU/CPOS",VLOOKUP(C632,'CDHU-CPOS'!$A$1:$F$4107,3,FALSE))</f>
        <v>UN</v>
      </c>
      <c r="F632" s="78">
        <v>1</v>
      </c>
      <c r="G632" s="78">
        <v>2</v>
      </c>
      <c r="H632" s="79" cm="1">
        <f t="array" ref="H632">_xlfn.IFS(C632="",0,B632="SINAPI-SP",VLOOKUP(C632,'BASE SINAPI'!A624:D9623,4,FALSE),B632="CDHU/CPOS",VLOOKUP(C632,'CDHU-CPOS'!$A$1:$F$4107,6,FALSE))</f>
        <v>5705.74</v>
      </c>
      <c r="I632" s="79">
        <f t="shared" si="34"/>
        <v>6959.29</v>
      </c>
      <c r="J632" s="79">
        <f t="shared" si="35"/>
        <v>13918.58</v>
      </c>
    </row>
    <row r="633" spans="1:10" ht="12.75" x14ac:dyDescent="0.25">
      <c r="A633" s="76">
        <v>623</v>
      </c>
      <c r="B633" s="76" t="s">
        <v>3478</v>
      </c>
      <c r="C633" s="76" t="s">
        <v>7608</v>
      </c>
      <c r="D633" s="77" t="str">
        <f>_xlfn.IFS(C633="","",B633="SINAPI-SP",VLOOKUP(C633,'BASE SINAPI'!$A$1:$D$7191,2,FALSE),B633="CDHU/CPOS",VLOOKUP(C633,'CDHU-CPOS'!$A$1:$F$4107,2,FALSE),B633="FDE",VLOOKUP(C633,#REF!,2,FALSE))</f>
        <v>Barra antipânico de sobrepor para porta de 1 folha</v>
      </c>
      <c r="E633" s="76" t="str">
        <f>_xlfn.IFS(C633="","",B633="SINAPI-SP",VLOOKUP(C633,'BASE SINAPI'!$A$1:$D$7191,3,FALSE),B633="CDHU/CPOS",VLOOKUP(C633,'CDHU-CPOS'!$A$1:$F$4107,3,FALSE))</f>
        <v>UN</v>
      </c>
      <c r="F633" s="78">
        <v>1</v>
      </c>
      <c r="G633" s="78">
        <v>2</v>
      </c>
      <c r="H633" s="79" cm="1">
        <f t="array" ref="H633">_xlfn.IFS(C633="",0,B633="SINAPI-SP",VLOOKUP(C633,'BASE SINAPI'!A625:D9624,4,FALSE),B633="CDHU/CPOS",VLOOKUP(C633,'CDHU-CPOS'!$A$1:$F$4107,6,FALSE))</f>
        <v>1196.06</v>
      </c>
      <c r="I633" s="79">
        <f t="shared" si="34"/>
        <v>1458.83</v>
      </c>
      <c r="J633" s="79">
        <f t="shared" si="35"/>
        <v>2917.66</v>
      </c>
    </row>
    <row r="634" spans="1:10" ht="12.75" x14ac:dyDescent="0.25">
      <c r="A634" s="76">
        <v>624</v>
      </c>
      <c r="B634" s="76" t="s">
        <v>3478</v>
      </c>
      <c r="C634" s="76" t="s">
        <v>7610</v>
      </c>
      <c r="D634" s="77" t="str">
        <f>_xlfn.IFS(C634="","",B634="SINAPI-SP",VLOOKUP(C634,'BASE SINAPI'!$A$1:$D$7191,2,FALSE),B634="CDHU/CPOS",VLOOKUP(C634,'CDHU-CPOS'!$A$1:$F$4107,2,FALSE),B634="FDE",VLOOKUP(C634,#REF!,2,FALSE))</f>
        <v>Barra antipânico de sobrepor e maçaneta livre para porta de 1 folha</v>
      </c>
      <c r="E634" s="76" t="str">
        <f>_xlfn.IFS(C634="","",B634="SINAPI-SP",VLOOKUP(C634,'BASE SINAPI'!$A$1:$D$7191,3,FALSE),B634="CDHU/CPOS",VLOOKUP(C634,'CDHU-CPOS'!$A$1:$F$4107,3,FALSE))</f>
        <v>CJ</v>
      </c>
      <c r="F634" s="78">
        <v>1</v>
      </c>
      <c r="G634" s="78">
        <v>2</v>
      </c>
      <c r="H634" s="79" cm="1">
        <f t="array" ref="H634">_xlfn.IFS(C634="",0,B634="SINAPI-SP",VLOOKUP(C634,'BASE SINAPI'!A626:D9625,4,FALSE),B634="CDHU/CPOS",VLOOKUP(C634,'CDHU-CPOS'!$A$1:$F$4107,6,FALSE))</f>
        <v>1104</v>
      </c>
      <c r="I634" s="79">
        <f t="shared" si="34"/>
        <v>1346.55</v>
      </c>
      <c r="J634" s="79">
        <f t="shared" si="35"/>
        <v>2693.1</v>
      </c>
    </row>
    <row r="635" spans="1:10" ht="12.75" x14ac:dyDescent="0.25">
      <c r="A635" s="76">
        <v>625</v>
      </c>
      <c r="B635" s="76" t="s">
        <v>3478</v>
      </c>
      <c r="C635" s="76" t="s">
        <v>7633</v>
      </c>
      <c r="D635" s="77" t="str">
        <f>_xlfn.IFS(C635="","",B635="SINAPI-SP",VLOOKUP(C635,'BASE SINAPI'!$A$1:$D$7191,2,FALSE),B635="CDHU/CPOS",VLOOKUP(C635,'CDHU-CPOS'!$A$1:$F$4107,2,FALSE),B635="FDE",VLOOKUP(C635,#REF!,2,FALSE))</f>
        <v>Barra antipânico de sobrepor com maçaneta e chave, para porta em vidro de 1 folha</v>
      </c>
      <c r="E635" s="76" t="str">
        <f>_xlfn.IFS(C635="","",B635="SINAPI-SP",VLOOKUP(C635,'BASE SINAPI'!$A$1:$D$7191,3,FALSE),B635="CDHU/CPOS",VLOOKUP(C635,'CDHU-CPOS'!$A$1:$F$4107,3,FALSE))</f>
        <v>CJ</v>
      </c>
      <c r="F635" s="78">
        <v>1</v>
      </c>
      <c r="G635" s="78">
        <v>2</v>
      </c>
      <c r="H635" s="79" cm="1">
        <f t="array" ref="H635">_xlfn.IFS(C635="",0,B635="SINAPI-SP",VLOOKUP(C635,'BASE SINAPI'!A627:D9626,4,FALSE),B635="CDHU/CPOS",VLOOKUP(C635,'CDHU-CPOS'!$A$1:$F$4107,6,FALSE))</f>
        <v>562.80999999999995</v>
      </c>
      <c r="I635" s="79">
        <f t="shared" si="34"/>
        <v>686.46</v>
      </c>
      <c r="J635" s="79">
        <f t="shared" si="35"/>
        <v>1372.92</v>
      </c>
    </row>
    <row r="636" spans="1:10" ht="12.75" x14ac:dyDescent="0.25">
      <c r="A636" s="76">
        <v>626</v>
      </c>
      <c r="B636" s="76" t="s">
        <v>3478</v>
      </c>
      <c r="C636" s="76" t="s">
        <v>7634</v>
      </c>
      <c r="D636" s="77" t="str">
        <f>_xlfn.IFS(C636="","",B636="SINAPI-SP",VLOOKUP(C636,'BASE SINAPI'!$A$1:$D$7191,2,FALSE),B636="CDHU/CPOS",VLOOKUP(C636,'CDHU-CPOS'!$A$1:$F$4107,2,FALSE),B636="FDE",VLOOKUP(C636,#REF!,2,FALSE))</f>
        <v>Barra antipânico de sobrepor com maçaneta e chave, para porta dupla em vidro</v>
      </c>
      <c r="E636" s="76" t="str">
        <f>_xlfn.IFS(C636="","",B636="SINAPI-SP",VLOOKUP(C636,'BASE SINAPI'!$A$1:$D$7191,3,FALSE),B636="CDHU/CPOS",VLOOKUP(C636,'CDHU-CPOS'!$A$1:$F$4107,3,FALSE))</f>
        <v>CJ</v>
      </c>
      <c r="F636" s="78">
        <v>1</v>
      </c>
      <c r="G636" s="78">
        <v>2</v>
      </c>
      <c r="H636" s="79" cm="1">
        <f t="array" ref="H636">_xlfn.IFS(C636="",0,B636="SINAPI-SP",VLOOKUP(C636,'BASE SINAPI'!A628:D9627,4,FALSE),B636="CDHU/CPOS",VLOOKUP(C636,'CDHU-CPOS'!$A$1:$F$4107,6,FALSE))</f>
        <v>1356.43</v>
      </c>
      <c r="I636" s="79">
        <f t="shared" si="34"/>
        <v>1654.44</v>
      </c>
      <c r="J636" s="79">
        <f t="shared" si="35"/>
        <v>3308.88</v>
      </c>
    </row>
    <row r="637" spans="1:10" ht="24" x14ac:dyDescent="0.25">
      <c r="A637" s="76">
        <v>627</v>
      </c>
      <c r="B637" s="76" t="s">
        <v>3478</v>
      </c>
      <c r="C637" s="76" t="s">
        <v>7635</v>
      </c>
      <c r="D637" s="77" t="str">
        <f>_xlfn.IFS(C637="","",B637="SINAPI-SP",VLOOKUP(C637,'BASE SINAPI'!$A$1:$D$7191,2,FALSE),B637="CDHU/CPOS",VLOOKUP(C637,'CDHU-CPOS'!$A$1:$F$4107,2,FALSE),B637="FDE",VLOOKUP(C637,#REF!,2,FALSE))</f>
        <v>Barra antipânico para porta dupla com travamentos horizontal e vertical completa, com maçaneta tipo alavanca e chave, para vãos de 1,40 a 1,60 m</v>
      </c>
      <c r="E637" s="76" t="str">
        <f>_xlfn.IFS(C637="","",B637="SINAPI-SP",VLOOKUP(C637,'BASE SINAPI'!$A$1:$D$7191,3,FALSE),B637="CDHU/CPOS",VLOOKUP(C637,'CDHU-CPOS'!$A$1:$F$4107,3,FALSE))</f>
        <v>CJ</v>
      </c>
      <c r="F637" s="78">
        <v>1</v>
      </c>
      <c r="G637" s="78">
        <v>2</v>
      </c>
      <c r="H637" s="79" cm="1">
        <f t="array" ref="H637">_xlfn.IFS(C637="",0,B637="SINAPI-SP",VLOOKUP(C637,'BASE SINAPI'!A629:D9628,4,FALSE),B637="CDHU/CPOS",VLOOKUP(C637,'CDHU-CPOS'!$A$1:$F$4107,6,FALSE))</f>
        <v>1351.49</v>
      </c>
      <c r="I637" s="79">
        <f t="shared" si="34"/>
        <v>1648.41</v>
      </c>
      <c r="J637" s="79">
        <f t="shared" si="35"/>
        <v>3296.82</v>
      </c>
    </row>
    <row r="638" spans="1:10" ht="24" x14ac:dyDescent="0.25">
      <c r="A638" s="76">
        <v>628</v>
      </c>
      <c r="B638" s="76" t="s">
        <v>3478</v>
      </c>
      <c r="C638" s="76" t="s">
        <v>7636</v>
      </c>
      <c r="D638" s="77" t="str">
        <f>_xlfn.IFS(C638="","",B638="SINAPI-SP",VLOOKUP(C638,'BASE SINAPI'!$A$1:$D$7191,2,FALSE),B638="CDHU/CPOS",VLOOKUP(C638,'CDHU-CPOS'!$A$1:$F$4107,2,FALSE),B638="FDE",VLOOKUP(C638,#REF!,2,FALSE))</f>
        <v>Barra antipânico para porta dupla com travamentos horizontal e vertical completa, com maçaneta tipo alavanca e chave, para vãos de 1,70 a 2,60 m</v>
      </c>
      <c r="E638" s="76" t="str">
        <f>_xlfn.IFS(C638="","",B638="SINAPI-SP",VLOOKUP(C638,'BASE SINAPI'!$A$1:$D$7191,3,FALSE),B638="CDHU/CPOS",VLOOKUP(C638,'CDHU-CPOS'!$A$1:$F$4107,3,FALSE))</f>
        <v>CJ</v>
      </c>
      <c r="F638" s="78">
        <v>1</v>
      </c>
      <c r="G638" s="78">
        <v>2</v>
      </c>
      <c r="H638" s="79" cm="1">
        <f t="array" ref="H638">_xlfn.IFS(C638="",0,B638="SINAPI-SP",VLOOKUP(C638,'BASE SINAPI'!A630:D9629,4,FALSE),B638="CDHU/CPOS",VLOOKUP(C638,'CDHU-CPOS'!$A$1:$F$4107,6,FALSE))</f>
        <v>1409.53</v>
      </c>
      <c r="I638" s="79">
        <f t="shared" si="34"/>
        <v>1719.2</v>
      </c>
      <c r="J638" s="79">
        <f t="shared" si="35"/>
        <v>3438.4</v>
      </c>
    </row>
    <row r="639" spans="1:10" ht="6" customHeight="1" x14ac:dyDescent="0.25"/>
    <row r="640" spans="1:10" ht="24.75" customHeight="1" x14ac:dyDescent="0.25">
      <c r="A640" s="106" t="s">
        <v>16085</v>
      </c>
      <c r="B640" s="106"/>
      <c r="C640" s="106"/>
      <c r="D640" s="106"/>
      <c r="E640" s="106"/>
      <c r="F640" s="106"/>
      <c r="G640" s="106"/>
      <c r="H640" s="106"/>
      <c r="I640" s="106"/>
      <c r="J640" s="80">
        <f>J6+J231+J252+J476+J591</f>
        <v>5682285.5400000028</v>
      </c>
    </row>
    <row r="641" ht="6" customHeight="1" x14ac:dyDescent="0.25"/>
  </sheetData>
  <mergeCells count="6">
    <mergeCell ref="A6:I6"/>
    <mergeCell ref="A591:I591"/>
    <mergeCell ref="A476:I476"/>
    <mergeCell ref="A640:I640"/>
    <mergeCell ref="A252:I252"/>
    <mergeCell ref="A231:I231"/>
  </mergeCells>
  <phoneticPr fontId="25" type="noConversion"/>
  <dataValidations count="2">
    <dataValidation type="list" allowBlank="1" showInputMessage="1" showErrorMessage="1" sqref="B477:B590 B232:B251 B405:B475 B592:B638" xr:uid="{B9DDCF31-3668-489C-AC90-FE19A04BE6FC}">
      <formula1>#REF!</formula1>
    </dataValidation>
    <dataValidation type="list" allowBlank="1" showInputMessage="1" showErrorMessage="1" sqref="B253:B404 B225:B230 B7:B223" xr:uid="{EB0E5FDD-9636-45C4-9038-2C81255945DE}">
      <formula1>$L$7:$L$11</formula1>
    </dataValidation>
  </dataValidations>
  <printOptions horizontalCentered="1"/>
  <pageMargins left="0.15748031496062992" right="0.15748031496062992" top="0.98425196850393704" bottom="0.39370078740157483" header="0.31496062992125984" footer="0.31496062992125984"/>
  <pageSetup paperSize="9" scale="80" orientation="landscape" r:id="rId1"/>
  <headerFooter>
    <oddHeader>&amp;L&amp;G&amp;C&amp;"Arial,Negrito"&amp;18PLANILHA ORÇAMENTÁRIA&amp;"Arial,Normal"&amp;11
&amp;10SERVIÇOS DE MANUTENÇÃO PREDIAL, REPAROS E ADAPTAÇÕES EM PÚBLICOS PRÓPRIOS, LOCADOS E
CONVENIADOS DO MUNICÍPIO DE GUAÍRA, COM FORNECIMENTO DE MATERIAIS E MÃO DE OBRA&amp;R&amp;G</oddHeader>
  </headerFooter>
  <ignoredErrors>
    <ignoredError sqref="J476 H76:H77 J231 J591" 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BA1C6-C9F0-4C34-AB1F-9881D7FFB0DE}">
  <dimension ref="A1:E25"/>
  <sheetViews>
    <sheetView workbookViewId="0">
      <selection sqref="A1:E5"/>
    </sheetView>
  </sheetViews>
  <sheetFormatPr defaultRowHeight="14.25" x14ac:dyDescent="0.2"/>
  <cols>
    <col min="1" max="1" width="9.140625" style="58"/>
    <col min="2" max="2" width="42.42578125" style="59" customWidth="1"/>
    <col min="3" max="3" width="9.140625" style="58" customWidth="1"/>
    <col min="4" max="4" width="11.85546875" style="58" customWidth="1"/>
    <col min="5" max="5" width="13.28515625" style="58" customWidth="1"/>
    <col min="6" max="16384" width="9.140625" style="63"/>
  </cols>
  <sheetData>
    <row r="1" spans="1:5" ht="28.5" x14ac:dyDescent="0.2">
      <c r="A1" s="60" t="s">
        <v>11810</v>
      </c>
      <c r="B1" s="61" t="s">
        <v>11811</v>
      </c>
      <c r="C1" s="60" t="s">
        <v>11813</v>
      </c>
      <c r="D1" s="60" t="s">
        <v>11812</v>
      </c>
      <c r="E1" s="62" t="s">
        <v>11814</v>
      </c>
    </row>
    <row r="2" spans="1:5" ht="28.5" x14ac:dyDescent="0.2">
      <c r="A2" s="60">
        <f>'BASE ATA'!A83</f>
        <v>77</v>
      </c>
      <c r="B2" s="65" t="str">
        <f>'BASE ATA'!D83</f>
        <v>Telhamento em cimento reforçado com fio sintético CRFS - perfil ondulado de 6 mm</v>
      </c>
      <c r="C2" s="60" t="str">
        <f>'BASE ATA'!E83</f>
        <v>M2</v>
      </c>
      <c r="D2" s="64">
        <f>'BASE ATA'!G83</f>
        <v>450</v>
      </c>
      <c r="E2" s="64">
        <f t="shared" ref="E2:E5" si="0">D2/2</f>
        <v>225</v>
      </c>
    </row>
    <row r="3" spans="1:5" ht="28.5" x14ac:dyDescent="0.2">
      <c r="A3" s="60">
        <f>'BASE ATA'!A115</f>
        <v>109</v>
      </c>
      <c r="B3" s="65" t="str">
        <f>'BASE ATA'!D115</f>
        <v>Emboço desempenado com espuma de poliéster</v>
      </c>
      <c r="C3" s="60" t="str">
        <f>'BASE ATA'!E115</f>
        <v>M2</v>
      </c>
      <c r="D3" s="64">
        <f>'BASE ATA'!G115</f>
        <v>1000</v>
      </c>
      <c r="E3" s="64">
        <f t="shared" si="0"/>
        <v>500</v>
      </c>
    </row>
    <row r="4" spans="1:5" ht="71.25" x14ac:dyDescent="0.2">
      <c r="A4" s="60">
        <f>'BASE ATA'!A123</f>
        <v>117</v>
      </c>
      <c r="B4" s="65" t="str">
        <f>'BASE ATA'!D123</f>
        <v>Placa cerâmica esmaltada rústica PEI-5 para área interna com saída para o exterior, grupo de absorção BIIb, resistência química B, assentado com argamassa colante industrializada</v>
      </c>
      <c r="C4" s="60" t="str">
        <f>'BASE ATA'!E123</f>
        <v>M2</v>
      </c>
      <c r="D4" s="64">
        <f>'BASE ATA'!G123</f>
        <v>200</v>
      </c>
      <c r="E4" s="64">
        <f t="shared" si="0"/>
        <v>100</v>
      </c>
    </row>
    <row r="5" spans="1:5" ht="28.5" x14ac:dyDescent="0.2">
      <c r="A5" s="60">
        <f>'BASE ATA'!A176</f>
        <v>170</v>
      </c>
      <c r="B5" s="65" t="str">
        <f>'BASE ATA'!D176</f>
        <v>Porta/portão de abrir tipo veneziana de ferro, sob medida</v>
      </c>
      <c r="C5" s="60" t="str">
        <f>'BASE ATA'!E176</f>
        <v>M2</v>
      </c>
      <c r="D5" s="64">
        <f>'BASE ATA'!G176</f>
        <v>5</v>
      </c>
      <c r="E5" s="64">
        <f t="shared" si="0"/>
        <v>2.5</v>
      </c>
    </row>
    <row r="7" spans="1:5" ht="25.5" customHeight="1" x14ac:dyDescent="0.2">
      <c r="A7" s="60" t="s">
        <v>11810</v>
      </c>
      <c r="B7" s="61" t="s">
        <v>11811</v>
      </c>
      <c r="C7" s="60" t="s">
        <v>11813</v>
      </c>
      <c r="D7" s="60" t="s">
        <v>11812</v>
      </c>
      <c r="E7" s="62" t="s">
        <v>11814</v>
      </c>
    </row>
    <row r="8" spans="1:5" x14ac:dyDescent="0.2">
      <c r="A8" s="60">
        <f>'BASE ATA'!A243</f>
        <v>236</v>
      </c>
      <c r="B8" s="61" t="str">
        <f>'BASE ATA'!D243</f>
        <v>Acrílico para quadras e pisos cimentados</v>
      </c>
      <c r="C8" s="60" t="str">
        <f>'BASE ATA'!E243</f>
        <v>M2</v>
      </c>
      <c r="D8" s="64">
        <f>'BASE ATA'!G243</f>
        <v>6000</v>
      </c>
      <c r="E8" s="64">
        <f>D8/2</f>
        <v>3000</v>
      </c>
    </row>
    <row r="9" spans="1:5" ht="28.5" x14ac:dyDescent="0.2">
      <c r="A9" s="60">
        <f>'BASE ATA'!A245</f>
        <v>238</v>
      </c>
      <c r="B9" s="65" t="str">
        <f>'BASE ATA'!D245</f>
        <v>Tinta látex antimofo em massa, inclusive preparo</v>
      </c>
      <c r="C9" s="60" t="str">
        <f>'BASE ATA'!E245</f>
        <v>M2</v>
      </c>
      <c r="D9" s="64">
        <f>'BASE ATA'!G245</f>
        <v>7500</v>
      </c>
      <c r="E9" s="64">
        <f t="shared" ref="E9:E10" si="1">D9/2</f>
        <v>3750</v>
      </c>
    </row>
    <row r="10" spans="1:5" ht="28.5" x14ac:dyDescent="0.2">
      <c r="A10" s="60">
        <f>'BASE ATA'!A249</f>
        <v>242</v>
      </c>
      <c r="B10" s="65" t="str">
        <f>'BASE ATA'!D249</f>
        <v>Esmalte à base água em superfície metálica, inclusive preparo</v>
      </c>
      <c r="C10" s="60" t="str">
        <f>'BASE ATA'!E249</f>
        <v>M2</v>
      </c>
      <c r="D10" s="64">
        <f>'BASE ATA'!G249</f>
        <v>750</v>
      </c>
      <c r="E10" s="64">
        <f t="shared" si="1"/>
        <v>375</v>
      </c>
    </row>
    <row r="11" spans="1:5" ht="15" customHeight="1" x14ac:dyDescent="0.2"/>
    <row r="12" spans="1:5" ht="28.5" x14ac:dyDescent="0.2">
      <c r="A12" s="60" t="s">
        <v>11810</v>
      </c>
      <c r="B12" s="61" t="s">
        <v>11811</v>
      </c>
      <c r="C12" s="60" t="s">
        <v>11813</v>
      </c>
      <c r="D12" s="60" t="s">
        <v>11812</v>
      </c>
      <c r="E12" s="62" t="s">
        <v>11814</v>
      </c>
    </row>
    <row r="13" spans="1:5" ht="28.5" x14ac:dyDescent="0.2">
      <c r="A13" s="60">
        <f>'BASE ATA'!A279</f>
        <v>271</v>
      </c>
      <c r="B13" s="65" t="str">
        <f>'BASE ATA'!D279</f>
        <v>Cabo de cobre de 2,5 mm², isolamento 750 V - isolação em PVC 70°C</v>
      </c>
      <c r="C13" s="60" t="str">
        <f>'BASE ATA'!E279</f>
        <v>M</v>
      </c>
      <c r="D13" s="64">
        <f>'BASE ATA'!G279</f>
        <v>5000</v>
      </c>
      <c r="E13" s="64">
        <f>D13/2</f>
        <v>2500</v>
      </c>
    </row>
    <row r="14" spans="1:5" x14ac:dyDescent="0.2">
      <c r="A14" s="60">
        <f>'BASE ATA'!A363</f>
        <v>355</v>
      </c>
      <c r="B14" s="65" t="str">
        <f>'BASE ATA'!D363</f>
        <v>Tomada 2P+T de 10 A - 250 V, completa</v>
      </c>
      <c r="C14" s="60" t="str">
        <f>'BASE ATA'!E363</f>
        <v>CJ</v>
      </c>
      <c r="D14" s="64">
        <f>'BASE ATA'!G363</f>
        <v>500</v>
      </c>
      <c r="E14" s="64">
        <f t="shared" ref="E14:E15" si="2">D14/2</f>
        <v>250</v>
      </c>
    </row>
    <row r="15" spans="1:5" ht="57" x14ac:dyDescent="0.2">
      <c r="A15" s="60">
        <f>'BASE ATA'!A384</f>
        <v>376</v>
      </c>
      <c r="B15" s="65" t="str">
        <f>'BASE ATA'!D384</f>
        <v>Luminária LED retangular de sobrepor com difusor translúcido, 4000 K, fluxo luminoso de 3690 a 4800 lm, potência de 35 W a 41 W</v>
      </c>
      <c r="C15" s="60" t="str">
        <f>'BASE ATA'!E384</f>
        <v>UN</v>
      </c>
      <c r="D15" s="64">
        <f>'BASE ATA'!G384</f>
        <v>20</v>
      </c>
      <c r="E15" s="64">
        <f t="shared" si="2"/>
        <v>10</v>
      </c>
    </row>
    <row r="17" spans="1:5" ht="28.5" x14ac:dyDescent="0.2">
      <c r="A17" s="60" t="s">
        <v>11810</v>
      </c>
      <c r="B17" s="61" t="s">
        <v>11811</v>
      </c>
      <c r="C17" s="60" t="s">
        <v>11813</v>
      </c>
      <c r="D17" s="60" t="s">
        <v>11812</v>
      </c>
      <c r="E17" s="62" t="s">
        <v>11814</v>
      </c>
    </row>
    <row r="18" spans="1:5" ht="28.5" x14ac:dyDescent="0.2">
      <c r="A18" s="60">
        <f>'BASE ATA'!A478</f>
        <v>469</v>
      </c>
      <c r="B18" s="65" t="str">
        <f>'BASE ATA'!D478</f>
        <v>Tubo de PVC rígido soldável marrom, DN= 25 mm, (3/4´), inclusive conexões</v>
      </c>
      <c r="C18" s="60" t="str">
        <f>'BASE ATA'!E478</f>
        <v>M</v>
      </c>
      <c r="D18" s="64">
        <f>'BASE ATA'!G478</f>
        <v>400</v>
      </c>
      <c r="E18" s="64">
        <f>D18/2</f>
        <v>200</v>
      </c>
    </row>
    <row r="19" spans="1:5" ht="42.75" x14ac:dyDescent="0.2">
      <c r="A19" s="60">
        <f>'BASE ATA'!A489</f>
        <v>480</v>
      </c>
      <c r="B19" s="65" t="str">
        <f>'BASE ATA'!D489</f>
        <v>Tubo de PVC rígido branco PxB com virola e anel de borracha, linha esgoto série normal, DN= 100 mm, inclusive conexões</v>
      </c>
      <c r="C19" s="60" t="str">
        <f>'BASE ATA'!E489</f>
        <v>M</v>
      </c>
      <c r="D19" s="64">
        <f>'BASE ATA'!G489</f>
        <v>120</v>
      </c>
      <c r="E19" s="64">
        <f t="shared" ref="E19:E20" si="3">D19/2</f>
        <v>60</v>
      </c>
    </row>
    <row r="20" spans="1:5" ht="28.5" x14ac:dyDescent="0.2">
      <c r="A20" s="60">
        <f>'BASE ATA'!A573</f>
        <v>564</v>
      </c>
      <c r="B20" s="65" t="str">
        <f>'BASE ATA'!D573</f>
        <v>Bacia sifonada de louça sem tampa - 6 litros</v>
      </c>
      <c r="C20" s="60" t="str">
        <f>'BASE ATA'!E573</f>
        <v>UN</v>
      </c>
      <c r="D20" s="64">
        <f>'BASE ATA'!G573</f>
        <v>30</v>
      </c>
      <c r="E20" s="64">
        <f t="shared" si="3"/>
        <v>15</v>
      </c>
    </row>
    <row r="22" spans="1:5" ht="28.5" x14ac:dyDescent="0.2">
      <c r="A22" s="60" t="s">
        <v>11810</v>
      </c>
      <c r="B22" s="61" t="s">
        <v>11811</v>
      </c>
      <c r="C22" s="60" t="s">
        <v>11813</v>
      </c>
      <c r="D22" s="60" t="s">
        <v>11812</v>
      </c>
      <c r="E22" s="62" t="s">
        <v>11814</v>
      </c>
    </row>
    <row r="23" spans="1:5" ht="28.5" x14ac:dyDescent="0.2">
      <c r="A23" s="60">
        <f>'BASE ATA'!A592</f>
        <v>582</v>
      </c>
      <c r="B23" s="65" t="str">
        <f>'BASE ATA'!D592</f>
        <v>Extintor manual de água pressurizada - capacidade de 10 litros</v>
      </c>
      <c r="C23" s="60" t="str">
        <f>'BASE ATA'!E592</f>
        <v>UN</v>
      </c>
      <c r="D23" s="64">
        <f>'BASE ATA'!G592</f>
        <v>100</v>
      </c>
      <c r="E23" s="64">
        <f>D23/2</f>
        <v>50</v>
      </c>
    </row>
    <row r="24" spans="1:5" ht="42.75" x14ac:dyDescent="0.2">
      <c r="A24" s="60">
        <f>'BASE ATA'!A599</f>
        <v>589</v>
      </c>
      <c r="B24" s="65" t="str">
        <f>'BASE ATA'!D599</f>
        <v>Luminária de emergência LED de sobrepor, para teto ou parede, autonomia mínima 2 horas</v>
      </c>
      <c r="C24" s="60" t="str">
        <f>'BASE ATA'!E599</f>
        <v>UN</v>
      </c>
      <c r="D24" s="64">
        <f>'BASE ATA'!G599</f>
        <v>120</v>
      </c>
      <c r="E24" s="64">
        <f t="shared" ref="E24:E25" si="4">D24/2</f>
        <v>60</v>
      </c>
    </row>
    <row r="25" spans="1:5" ht="28.5" x14ac:dyDescent="0.2">
      <c r="A25" s="60">
        <f>'BASE ATA'!A608</f>
        <v>598</v>
      </c>
      <c r="B25" s="65" t="str">
        <f>'BASE ATA'!D608</f>
        <v>Abrigo para hidrante/mangueira (embutir e externo)</v>
      </c>
      <c r="C25" s="60" t="str">
        <f>'BASE ATA'!E608</f>
        <v>UN</v>
      </c>
      <c r="D25" s="64">
        <f>'BASE ATA'!G608</f>
        <v>5</v>
      </c>
      <c r="E25" s="64">
        <f t="shared" si="4"/>
        <v>2.5</v>
      </c>
    </row>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C72B2-4D58-4A22-B87D-6FEF55D67036}">
  <dimension ref="A1:R39"/>
  <sheetViews>
    <sheetView view="pageBreakPreview" zoomScale="115" zoomScaleNormal="100" zoomScaleSheetLayoutView="115" workbookViewId="0">
      <selection activeCell="R3" sqref="R3"/>
    </sheetView>
  </sheetViews>
  <sheetFormatPr defaultRowHeight="12.75" x14ac:dyDescent="0.25"/>
  <cols>
    <col min="1" max="1" width="7.140625" style="4" customWidth="1"/>
    <col min="2" max="2" width="8.7109375" style="4" customWidth="1"/>
    <col min="3" max="3" width="13.28515625" style="3" customWidth="1"/>
    <col min="4" max="4" width="14.85546875" style="3" customWidth="1"/>
    <col min="5" max="5" width="14.28515625" style="4" customWidth="1"/>
    <col min="6" max="6" width="7.42578125" style="9" customWidth="1"/>
    <col min="7" max="9" width="10" style="5" customWidth="1"/>
    <col min="10" max="15" width="10" style="2" customWidth="1"/>
    <col min="16" max="16" width="11.28515625" style="2" bestFit="1" customWidth="1"/>
    <col min="17" max="17" width="10" style="2" customWidth="1"/>
    <col min="18" max="18" width="11.28515625" style="2" bestFit="1" customWidth="1"/>
    <col min="19" max="16384" width="9.140625" style="2"/>
  </cols>
  <sheetData>
    <row r="1" spans="1:18" ht="20.100000000000001" customHeight="1" x14ac:dyDescent="0.25">
      <c r="A1" s="93"/>
      <c r="B1" s="93"/>
      <c r="C1" s="10" t="s">
        <v>10777</v>
      </c>
      <c r="D1" s="10"/>
      <c r="E1" s="17"/>
      <c r="F1" s="6"/>
      <c r="G1" s="8"/>
      <c r="H1" s="6"/>
      <c r="I1" s="6"/>
      <c r="J1" s="6"/>
      <c r="K1" s="6"/>
      <c r="L1" s="6"/>
    </row>
    <row r="2" spans="1:18" ht="12" customHeight="1" x14ac:dyDescent="0.25">
      <c r="A2" s="93"/>
      <c r="B2" s="93"/>
      <c r="C2" s="6" t="s">
        <v>3483</v>
      </c>
      <c r="D2" s="120" t="e">
        <f>#REF!</f>
        <v>#REF!</v>
      </c>
      <c r="E2" s="120"/>
      <c r="F2" s="120"/>
      <c r="G2" s="120"/>
      <c r="H2" s="120"/>
      <c r="I2" s="120"/>
      <c r="J2" s="121" t="s">
        <v>3486</v>
      </c>
      <c r="K2" s="121"/>
      <c r="L2" s="120" t="e">
        <f>#REF!</f>
        <v>#REF!</v>
      </c>
      <c r="M2" s="120"/>
      <c r="N2" s="120"/>
      <c r="Q2" s="20" t="s">
        <v>10788</v>
      </c>
      <c r="R2" s="7" t="s">
        <v>11633</v>
      </c>
    </row>
    <row r="3" spans="1:18" ht="12" customHeight="1" x14ac:dyDescent="0.25">
      <c r="A3" s="93"/>
      <c r="B3" s="93"/>
      <c r="C3" s="6" t="s">
        <v>3484</v>
      </c>
      <c r="D3" s="120" t="e">
        <f>#REF!</f>
        <v>#REF!</v>
      </c>
      <c r="E3" s="120"/>
      <c r="F3" s="120"/>
      <c r="G3" s="120"/>
      <c r="H3" s="120"/>
      <c r="I3" s="120"/>
      <c r="J3" s="121" t="s">
        <v>3487</v>
      </c>
      <c r="K3" s="121"/>
      <c r="L3" s="120" t="e">
        <f>#REF!</f>
        <v>#REF!</v>
      </c>
      <c r="M3" s="120"/>
      <c r="N3" s="120"/>
      <c r="Q3" s="20" t="s">
        <v>10776</v>
      </c>
      <c r="R3" s="16">
        <v>44682</v>
      </c>
    </row>
    <row r="4" spans="1:18" ht="12" customHeight="1" x14ac:dyDescent="0.25">
      <c r="A4" s="93"/>
      <c r="B4" s="93"/>
      <c r="C4" s="6" t="s">
        <v>3485</v>
      </c>
      <c r="D4" s="120" t="e">
        <f>#REF!</f>
        <v>#REF!</v>
      </c>
      <c r="E4" s="120"/>
      <c r="F4" s="120"/>
      <c r="G4" s="120"/>
      <c r="H4" s="120"/>
      <c r="I4" s="120"/>
      <c r="J4" s="121" t="s">
        <v>3488</v>
      </c>
      <c r="K4" s="121"/>
      <c r="L4" s="120" t="e">
        <f>#REF!</f>
        <v>#REF!</v>
      </c>
      <c r="M4" s="120"/>
      <c r="N4" s="120"/>
    </row>
    <row r="5" spans="1:18" ht="5.0999999999999996" customHeight="1" x14ac:dyDescent="0.25">
      <c r="A5" s="2"/>
      <c r="B5" s="2"/>
    </row>
    <row r="6" spans="1:18" s="13" customFormat="1" ht="15" customHeight="1" x14ac:dyDescent="0.25">
      <c r="A6" s="111" t="s">
        <v>0</v>
      </c>
      <c r="B6" s="87" t="s">
        <v>3</v>
      </c>
      <c r="C6" s="87"/>
      <c r="D6" s="87"/>
      <c r="E6" s="111" t="s">
        <v>10780</v>
      </c>
      <c r="F6" s="114" t="s">
        <v>6</v>
      </c>
      <c r="G6" s="112" t="s">
        <v>10778</v>
      </c>
      <c r="H6" s="113"/>
      <c r="I6" s="112" t="s">
        <v>10782</v>
      </c>
      <c r="J6" s="113"/>
      <c r="K6" s="112" t="s">
        <v>10783</v>
      </c>
      <c r="L6" s="113"/>
      <c r="M6" s="112" t="s">
        <v>10784</v>
      </c>
      <c r="N6" s="113"/>
      <c r="O6" s="112" t="s">
        <v>10785</v>
      </c>
      <c r="P6" s="113"/>
      <c r="Q6" s="112" t="s">
        <v>10786</v>
      </c>
      <c r="R6" s="113"/>
    </row>
    <row r="7" spans="1:18" s="13" customFormat="1" ht="15" customHeight="1" x14ac:dyDescent="0.25">
      <c r="A7" s="111"/>
      <c r="B7" s="87"/>
      <c r="C7" s="87"/>
      <c r="D7" s="87"/>
      <c r="E7" s="111"/>
      <c r="F7" s="114"/>
      <c r="G7" s="12" t="s">
        <v>10779</v>
      </c>
      <c r="H7" s="18" t="s">
        <v>10781</v>
      </c>
      <c r="I7" s="12" t="s">
        <v>10779</v>
      </c>
      <c r="J7" s="18" t="s">
        <v>10781</v>
      </c>
      <c r="K7" s="12" t="s">
        <v>10779</v>
      </c>
      <c r="L7" s="18" t="s">
        <v>10781</v>
      </c>
      <c r="M7" s="12" t="s">
        <v>10779</v>
      </c>
      <c r="N7" s="18" t="s">
        <v>10781</v>
      </c>
      <c r="O7" s="12" t="s">
        <v>10779</v>
      </c>
      <c r="P7" s="18" t="s">
        <v>10781</v>
      </c>
      <c r="Q7" s="12" t="s">
        <v>10779</v>
      </c>
      <c r="R7" s="18" t="s">
        <v>10781</v>
      </c>
    </row>
    <row r="8" spans="1:18" ht="15" customHeight="1" x14ac:dyDescent="0.25">
      <c r="A8" s="40" t="e">
        <f>'BASE ATA'!#REF!</f>
        <v>#REF!</v>
      </c>
      <c r="B8" s="117" t="e">
        <f>'BASE ATA'!#REF!</f>
        <v>#REF!</v>
      </c>
      <c r="C8" s="118"/>
      <c r="D8" s="118"/>
      <c r="E8" s="41" t="e">
        <f>'BASE ATA'!#REF!</f>
        <v>#REF!</v>
      </c>
      <c r="F8" s="42" t="e">
        <f>IF($E$27=0,0,E8/$E$27)</f>
        <v>#REF!</v>
      </c>
      <c r="G8" s="43">
        <v>0.75</v>
      </c>
      <c r="H8" s="44">
        <f>G8</f>
        <v>0.75</v>
      </c>
      <c r="I8" s="43">
        <v>0.05</v>
      </c>
      <c r="J8" s="44">
        <f>H8+I8</f>
        <v>0.8</v>
      </c>
      <c r="K8" s="43">
        <v>0.05</v>
      </c>
      <c r="L8" s="44">
        <f>J8+K8</f>
        <v>0.85000000000000009</v>
      </c>
      <c r="M8" s="43">
        <v>0.05</v>
      </c>
      <c r="N8" s="44">
        <f>L8+M8</f>
        <v>0.90000000000000013</v>
      </c>
      <c r="O8" s="43">
        <v>0.05</v>
      </c>
      <c r="P8" s="44">
        <f>N8+O8</f>
        <v>0.95000000000000018</v>
      </c>
      <c r="Q8" s="43">
        <v>0.05</v>
      </c>
      <c r="R8" s="44">
        <f>P8+Q8</f>
        <v>1.0000000000000002</v>
      </c>
    </row>
    <row r="9" spans="1:18" ht="21.95" customHeight="1" x14ac:dyDescent="0.25">
      <c r="A9" s="40" t="e">
        <f>'BASE ATA'!#REF!</f>
        <v>#REF!</v>
      </c>
      <c r="B9" s="117" t="str">
        <f>'BASE ATA'!A6</f>
        <v>LOTE 01 - CIVIL</v>
      </c>
      <c r="C9" s="118"/>
      <c r="D9" s="118"/>
      <c r="E9" s="41">
        <f>'BASE ATA'!J6</f>
        <v>3057927.7700000023</v>
      </c>
      <c r="F9" s="42" t="e">
        <f t="shared" ref="F9:F14" si="0">IF($E$27=0,0,E9/$E$27)</f>
        <v>#REF!</v>
      </c>
      <c r="G9" s="43">
        <v>0.2</v>
      </c>
      <c r="H9" s="44">
        <f t="shared" ref="H9:H14" si="1">G9</f>
        <v>0.2</v>
      </c>
      <c r="I9" s="43">
        <v>0.2</v>
      </c>
      <c r="J9" s="44">
        <f t="shared" ref="J9:J14" si="2">H9+I9</f>
        <v>0.4</v>
      </c>
      <c r="K9" s="43">
        <v>0.2</v>
      </c>
      <c r="L9" s="44">
        <f t="shared" ref="L9:L14" si="3">J9+K9</f>
        <v>0.60000000000000009</v>
      </c>
      <c r="M9" s="43">
        <v>0.2</v>
      </c>
      <c r="N9" s="44">
        <f t="shared" ref="N9:N14" si="4">L9+M9</f>
        <v>0.8</v>
      </c>
      <c r="O9" s="43">
        <v>0.2</v>
      </c>
      <c r="P9" s="44">
        <f t="shared" ref="P9:P14" si="5">N9+O9</f>
        <v>1</v>
      </c>
      <c r="Q9" s="43"/>
      <c r="R9" s="44">
        <f t="shared" ref="R9:R14" si="6">P9+Q9</f>
        <v>1</v>
      </c>
    </row>
    <row r="10" spans="1:18" ht="21.95" customHeight="1" x14ac:dyDescent="0.25">
      <c r="A10" s="40">
        <v>3</v>
      </c>
      <c r="B10" s="117" t="str">
        <f>'BASE ATA'!A231</f>
        <v>LOTE 02 - PINTURAS</v>
      </c>
      <c r="C10" s="118"/>
      <c r="D10" s="118"/>
      <c r="E10" s="41">
        <f>'BASE ATA'!J231</f>
        <v>1094018.8500000001</v>
      </c>
      <c r="F10" s="42" t="e">
        <f t="shared" si="0"/>
        <v>#REF!</v>
      </c>
      <c r="G10" s="43">
        <v>0.15</v>
      </c>
      <c r="H10" s="44">
        <f t="shared" si="1"/>
        <v>0.15</v>
      </c>
      <c r="I10" s="43">
        <v>0.2</v>
      </c>
      <c r="J10" s="44">
        <f t="shared" si="2"/>
        <v>0.35</v>
      </c>
      <c r="K10" s="43">
        <v>0.2</v>
      </c>
      <c r="L10" s="44">
        <f t="shared" si="3"/>
        <v>0.55000000000000004</v>
      </c>
      <c r="M10" s="43">
        <v>0.2</v>
      </c>
      <c r="N10" s="44">
        <f t="shared" si="4"/>
        <v>0.75</v>
      </c>
      <c r="O10" s="43">
        <v>0.2</v>
      </c>
      <c r="P10" s="44">
        <f t="shared" si="5"/>
        <v>0.95</v>
      </c>
      <c r="Q10" s="43">
        <v>0.05</v>
      </c>
      <c r="R10" s="44">
        <f t="shared" si="6"/>
        <v>1</v>
      </c>
    </row>
    <row r="11" spans="1:18" ht="21.95" customHeight="1" x14ac:dyDescent="0.25">
      <c r="A11" s="40">
        <v>4</v>
      </c>
      <c r="B11" s="117" t="str">
        <f>'BASE ATA'!A252</f>
        <v>LOTE 03 - INSTALAÇÕES ELÉTRICAS, TELEFONIA, LÓGICA E SPDA</v>
      </c>
      <c r="C11" s="118"/>
      <c r="D11" s="118"/>
      <c r="E11" s="41">
        <f>'BASE ATA'!J252</f>
        <v>838685.06000000029</v>
      </c>
      <c r="F11" s="42" t="e">
        <f t="shared" si="0"/>
        <v>#REF!</v>
      </c>
      <c r="G11" s="43"/>
      <c r="H11" s="44">
        <f t="shared" si="1"/>
        <v>0</v>
      </c>
      <c r="I11" s="43"/>
      <c r="J11" s="44">
        <f t="shared" si="2"/>
        <v>0</v>
      </c>
      <c r="K11" s="43"/>
      <c r="L11" s="44">
        <f t="shared" si="3"/>
        <v>0</v>
      </c>
      <c r="M11" s="43">
        <v>0.4</v>
      </c>
      <c r="N11" s="44">
        <f t="shared" si="4"/>
        <v>0.4</v>
      </c>
      <c r="O11" s="43">
        <v>0.4</v>
      </c>
      <c r="P11" s="44">
        <f t="shared" si="5"/>
        <v>0.8</v>
      </c>
      <c r="Q11" s="43">
        <v>0.2</v>
      </c>
      <c r="R11" s="44">
        <f t="shared" si="6"/>
        <v>1</v>
      </c>
    </row>
    <row r="12" spans="1:18" ht="21.95" customHeight="1" x14ac:dyDescent="0.25">
      <c r="A12" s="40">
        <v>5</v>
      </c>
      <c r="B12" s="117" t="str">
        <f>'BASE ATA'!A476</f>
        <v>LOTE 04 - INSTALAÇÕES HIDRÁULICAS, LOUÇAS, METAIS E ACABAMENTOS</v>
      </c>
      <c r="C12" s="118"/>
      <c r="D12" s="118"/>
      <c r="E12" s="41">
        <f>'BASE ATA'!J476</f>
        <v>458033.07999999996</v>
      </c>
      <c r="F12" s="42" t="e">
        <f t="shared" si="0"/>
        <v>#REF!</v>
      </c>
      <c r="G12" s="43"/>
      <c r="H12" s="44">
        <f t="shared" si="1"/>
        <v>0</v>
      </c>
      <c r="I12" s="43">
        <v>0.25</v>
      </c>
      <c r="J12" s="44">
        <f t="shared" si="2"/>
        <v>0.25</v>
      </c>
      <c r="K12" s="43">
        <v>0.25</v>
      </c>
      <c r="L12" s="44">
        <f t="shared" si="3"/>
        <v>0.5</v>
      </c>
      <c r="M12" s="43">
        <v>0.25</v>
      </c>
      <c r="N12" s="44">
        <f t="shared" si="4"/>
        <v>0.75</v>
      </c>
      <c r="O12" s="43">
        <v>0.25</v>
      </c>
      <c r="P12" s="44">
        <f t="shared" si="5"/>
        <v>1</v>
      </c>
      <c r="Q12" s="43"/>
      <c r="R12" s="44">
        <f t="shared" si="6"/>
        <v>1</v>
      </c>
    </row>
    <row r="13" spans="1:18" ht="21.95" customHeight="1" x14ac:dyDescent="0.25">
      <c r="A13" s="40">
        <v>6</v>
      </c>
      <c r="B13" s="117" t="str">
        <f>'BASE ATA'!A591</f>
        <v>LOTE 05 - INSTALAÇÕES DE COMBATE À INCÊNDIO</v>
      </c>
      <c r="C13" s="118"/>
      <c r="D13" s="118"/>
      <c r="E13" s="41">
        <f>'BASE ATA'!J591</f>
        <v>233620.78</v>
      </c>
      <c r="F13" s="42" t="e">
        <f t="shared" si="0"/>
        <v>#REF!</v>
      </c>
      <c r="G13" s="43"/>
      <c r="H13" s="44">
        <f t="shared" si="1"/>
        <v>0</v>
      </c>
      <c r="I13" s="43"/>
      <c r="J13" s="44">
        <f t="shared" si="2"/>
        <v>0</v>
      </c>
      <c r="K13" s="43"/>
      <c r="L13" s="44">
        <f t="shared" si="3"/>
        <v>0</v>
      </c>
      <c r="M13" s="43"/>
      <c r="N13" s="44">
        <f t="shared" si="4"/>
        <v>0</v>
      </c>
      <c r="O13" s="43">
        <v>0.5</v>
      </c>
      <c r="P13" s="44">
        <f t="shared" si="5"/>
        <v>0.5</v>
      </c>
      <c r="Q13" s="43">
        <v>0.5</v>
      </c>
      <c r="R13" s="44">
        <f t="shared" si="6"/>
        <v>1</v>
      </c>
    </row>
    <row r="14" spans="1:18" ht="15" customHeight="1" x14ac:dyDescent="0.25">
      <c r="A14" s="40">
        <v>7</v>
      </c>
      <c r="B14" s="119" t="e">
        <f>'BASE ATA'!#REF!</f>
        <v>#REF!</v>
      </c>
      <c r="C14" s="115"/>
      <c r="D14" s="115"/>
      <c r="E14" s="41" t="e">
        <f>'BASE ATA'!#REF!</f>
        <v>#REF!</v>
      </c>
      <c r="F14" s="42" t="e">
        <f t="shared" si="0"/>
        <v>#REF!</v>
      </c>
      <c r="G14" s="43"/>
      <c r="H14" s="44">
        <f t="shared" si="1"/>
        <v>0</v>
      </c>
      <c r="I14" s="43"/>
      <c r="J14" s="44">
        <f t="shared" si="2"/>
        <v>0</v>
      </c>
      <c r="K14" s="43"/>
      <c r="L14" s="44">
        <f t="shared" si="3"/>
        <v>0</v>
      </c>
      <c r="M14" s="43"/>
      <c r="N14" s="44">
        <f t="shared" si="4"/>
        <v>0</v>
      </c>
      <c r="O14" s="43"/>
      <c r="P14" s="44">
        <f t="shared" si="5"/>
        <v>0</v>
      </c>
      <c r="Q14" s="43">
        <v>1</v>
      </c>
      <c r="R14" s="44">
        <f t="shared" si="6"/>
        <v>1</v>
      </c>
    </row>
    <row r="15" spans="1:18" ht="15" customHeight="1" x14ac:dyDescent="0.25">
      <c r="A15" s="40"/>
      <c r="B15" s="115"/>
      <c r="C15" s="115"/>
      <c r="D15" s="115"/>
      <c r="E15" s="41"/>
      <c r="F15" s="42"/>
      <c r="G15" s="43"/>
      <c r="H15" s="44"/>
      <c r="I15" s="43"/>
      <c r="J15" s="44"/>
      <c r="K15" s="43"/>
      <c r="L15" s="44"/>
      <c r="M15" s="43"/>
      <c r="N15" s="44"/>
      <c r="O15" s="43"/>
      <c r="P15" s="44"/>
      <c r="Q15" s="43"/>
      <c r="R15" s="44"/>
    </row>
    <row r="16" spans="1:18" ht="15" customHeight="1" x14ac:dyDescent="0.25">
      <c r="A16" s="40"/>
      <c r="B16" s="115"/>
      <c r="C16" s="115"/>
      <c r="D16" s="115"/>
      <c r="E16" s="41"/>
      <c r="F16" s="42"/>
      <c r="G16" s="43"/>
      <c r="H16" s="44"/>
      <c r="I16" s="43"/>
      <c r="J16" s="44"/>
      <c r="K16" s="43"/>
      <c r="L16" s="44"/>
      <c r="M16" s="43"/>
      <c r="N16" s="44"/>
      <c r="O16" s="43"/>
      <c r="P16" s="44"/>
      <c r="Q16" s="43"/>
      <c r="R16" s="44"/>
    </row>
    <row r="17" spans="1:18" ht="15" customHeight="1" x14ac:dyDescent="0.25">
      <c r="A17" s="40"/>
      <c r="B17" s="115"/>
      <c r="C17" s="115"/>
      <c r="D17" s="115"/>
      <c r="E17" s="41"/>
      <c r="F17" s="42"/>
      <c r="G17" s="43"/>
      <c r="H17" s="44"/>
      <c r="I17" s="43"/>
      <c r="J17" s="44"/>
      <c r="K17" s="43"/>
      <c r="L17" s="44"/>
      <c r="M17" s="43"/>
      <c r="N17" s="44"/>
      <c r="O17" s="43"/>
      <c r="P17" s="44"/>
      <c r="Q17" s="43"/>
      <c r="R17" s="44"/>
    </row>
    <row r="18" spans="1:18" ht="15" customHeight="1" x14ac:dyDescent="0.25">
      <c r="A18" s="40"/>
      <c r="B18" s="115"/>
      <c r="C18" s="115"/>
      <c r="D18" s="115"/>
      <c r="E18" s="41"/>
      <c r="F18" s="42"/>
      <c r="G18" s="43"/>
      <c r="H18" s="44"/>
      <c r="I18" s="43"/>
      <c r="J18" s="44"/>
      <c r="K18" s="43"/>
      <c r="L18" s="44"/>
      <c r="M18" s="43"/>
      <c r="N18" s="44"/>
      <c r="O18" s="43"/>
      <c r="P18" s="44"/>
      <c r="Q18" s="43"/>
      <c r="R18" s="44"/>
    </row>
    <row r="19" spans="1:18" ht="15" customHeight="1" x14ac:dyDescent="0.25">
      <c r="A19" s="40"/>
      <c r="B19" s="115"/>
      <c r="C19" s="115"/>
      <c r="D19" s="115"/>
      <c r="E19" s="41"/>
      <c r="F19" s="42"/>
      <c r="G19" s="43"/>
      <c r="H19" s="44"/>
      <c r="I19" s="43"/>
      <c r="J19" s="44"/>
      <c r="K19" s="43"/>
      <c r="L19" s="44"/>
      <c r="M19" s="43"/>
      <c r="N19" s="44"/>
      <c r="O19" s="43"/>
      <c r="P19" s="44"/>
      <c r="Q19" s="43"/>
      <c r="R19" s="44"/>
    </row>
    <row r="20" spans="1:18" ht="15" customHeight="1" x14ac:dyDescent="0.25">
      <c r="A20" s="40"/>
      <c r="B20" s="115"/>
      <c r="C20" s="115"/>
      <c r="D20" s="115"/>
      <c r="E20" s="41"/>
      <c r="F20" s="42"/>
      <c r="G20" s="43"/>
      <c r="H20" s="44"/>
      <c r="I20" s="43"/>
      <c r="J20" s="44"/>
      <c r="K20" s="43"/>
      <c r="L20" s="44"/>
      <c r="M20" s="43"/>
      <c r="N20" s="44"/>
      <c r="O20" s="43"/>
      <c r="P20" s="44"/>
      <c r="Q20" s="43"/>
      <c r="R20" s="44"/>
    </row>
    <row r="21" spans="1:18" ht="15" customHeight="1" x14ac:dyDescent="0.25">
      <c r="A21" s="40"/>
      <c r="B21" s="115"/>
      <c r="C21" s="115"/>
      <c r="D21" s="115"/>
      <c r="E21" s="41"/>
      <c r="F21" s="42"/>
      <c r="G21" s="43"/>
      <c r="H21" s="44"/>
      <c r="I21" s="43"/>
      <c r="J21" s="44"/>
      <c r="K21" s="43"/>
      <c r="L21" s="44"/>
      <c r="M21" s="43"/>
      <c r="N21" s="44"/>
      <c r="O21" s="43"/>
      <c r="P21" s="44"/>
      <c r="Q21" s="43"/>
      <c r="R21" s="44"/>
    </row>
    <row r="22" spans="1:18" ht="15" customHeight="1" x14ac:dyDescent="0.25">
      <c r="A22" s="40"/>
      <c r="B22" s="115"/>
      <c r="C22" s="115"/>
      <c r="D22" s="115"/>
      <c r="E22" s="41"/>
      <c r="F22" s="42"/>
      <c r="G22" s="43"/>
      <c r="H22" s="44"/>
      <c r="I22" s="43"/>
      <c r="J22" s="44"/>
      <c r="K22" s="43"/>
      <c r="L22" s="44"/>
      <c r="M22" s="43"/>
      <c r="N22" s="44"/>
      <c r="O22" s="43"/>
      <c r="P22" s="44"/>
      <c r="Q22" s="43"/>
      <c r="R22" s="44"/>
    </row>
    <row r="23" spans="1:18" ht="15" customHeight="1" x14ac:dyDescent="0.25">
      <c r="A23" s="40"/>
      <c r="B23" s="115"/>
      <c r="C23" s="115"/>
      <c r="D23" s="115"/>
      <c r="E23" s="41"/>
      <c r="F23" s="42"/>
      <c r="G23" s="43"/>
      <c r="H23" s="44"/>
      <c r="I23" s="43"/>
      <c r="J23" s="44"/>
      <c r="K23" s="43"/>
      <c r="L23" s="44"/>
      <c r="M23" s="43"/>
      <c r="N23" s="44"/>
      <c r="O23" s="43"/>
      <c r="P23" s="44"/>
      <c r="Q23" s="43"/>
      <c r="R23" s="44"/>
    </row>
    <row r="24" spans="1:18" ht="15" customHeight="1" x14ac:dyDescent="0.25">
      <c r="A24" s="40"/>
      <c r="B24" s="115"/>
      <c r="C24" s="115"/>
      <c r="D24" s="115"/>
      <c r="E24" s="41"/>
      <c r="F24" s="42"/>
      <c r="G24" s="43"/>
      <c r="H24" s="44"/>
      <c r="I24" s="43"/>
      <c r="J24" s="44"/>
      <c r="K24" s="43"/>
      <c r="L24" s="44"/>
      <c r="M24" s="43"/>
      <c r="N24" s="44"/>
      <c r="O24" s="43"/>
      <c r="P24" s="44"/>
      <c r="Q24" s="43"/>
      <c r="R24" s="44"/>
    </row>
    <row r="25" spans="1:18" ht="15" customHeight="1" x14ac:dyDescent="0.25">
      <c r="A25" s="40"/>
      <c r="B25" s="115"/>
      <c r="C25" s="115"/>
      <c r="D25" s="115"/>
      <c r="E25" s="41"/>
      <c r="F25" s="42"/>
      <c r="G25" s="43"/>
      <c r="H25" s="44"/>
      <c r="I25" s="43"/>
      <c r="J25" s="44"/>
      <c r="K25" s="43"/>
      <c r="L25" s="44"/>
      <c r="M25" s="43"/>
      <c r="N25" s="44"/>
      <c r="O25" s="43"/>
      <c r="P25" s="44"/>
      <c r="Q25" s="43"/>
      <c r="R25" s="44"/>
    </row>
    <row r="26" spans="1:18" ht="15" customHeight="1" x14ac:dyDescent="0.25">
      <c r="A26" s="40"/>
      <c r="B26" s="115"/>
      <c r="C26" s="115"/>
      <c r="D26" s="115"/>
      <c r="E26" s="41"/>
      <c r="F26" s="42"/>
      <c r="G26" s="43"/>
      <c r="H26" s="44"/>
      <c r="I26" s="43"/>
      <c r="J26" s="44"/>
      <c r="K26" s="43"/>
      <c r="L26" s="44"/>
      <c r="M26" s="43"/>
      <c r="N26" s="44"/>
      <c r="O26" s="43"/>
      <c r="P26" s="44"/>
      <c r="Q26" s="43"/>
      <c r="R26" s="44"/>
    </row>
    <row r="27" spans="1:18" ht="15" customHeight="1" x14ac:dyDescent="0.25">
      <c r="A27" s="111"/>
      <c r="B27" s="116" t="s">
        <v>10789</v>
      </c>
      <c r="C27" s="116"/>
      <c r="D27" s="116"/>
      <c r="E27" s="15" t="e">
        <f>SUM(E8:E26)</f>
        <v>#REF!</v>
      </c>
      <c r="F27" s="19"/>
      <c r="G27" s="26" t="e">
        <f>SUMPRODUCT($E$8:$E$26,G8:G26)</f>
        <v>#REF!</v>
      </c>
      <c r="H27" s="27" t="e">
        <f>G27</f>
        <v>#REF!</v>
      </c>
      <c r="I27" s="26" t="e">
        <f>SUMPRODUCT($E$8:$E$26,I8:I26)</f>
        <v>#REF!</v>
      </c>
      <c r="J27" s="23" t="e">
        <f>H27+I27</f>
        <v>#REF!</v>
      </c>
      <c r="K27" s="26" t="e">
        <f>SUMPRODUCT($E$8:$E$26,K8:K26)</f>
        <v>#REF!</v>
      </c>
      <c r="L27" s="23" t="e">
        <f>J27+K27</f>
        <v>#REF!</v>
      </c>
      <c r="M27" s="26" t="e">
        <f>SUMPRODUCT($E$8:$E$26,M8:M26)</f>
        <v>#REF!</v>
      </c>
      <c r="N27" s="23" t="e">
        <f>L27+M27</f>
        <v>#REF!</v>
      </c>
      <c r="O27" s="26" t="e">
        <f>SUMPRODUCT($E$8:$E$26,O8:O26)</f>
        <v>#REF!</v>
      </c>
      <c r="P27" s="23" t="e">
        <f>N27+O27</f>
        <v>#REF!</v>
      </c>
      <c r="Q27" s="26" t="e">
        <f>SUMPRODUCT($E$8:$E$26,Q8:Q26)</f>
        <v>#REF!</v>
      </c>
      <c r="R27" s="23" t="e">
        <f>P27+Q27</f>
        <v>#REF!</v>
      </c>
    </row>
    <row r="28" spans="1:18" ht="15" customHeight="1" x14ac:dyDescent="0.25">
      <c r="A28" s="111"/>
      <c r="B28" s="116" t="s">
        <v>10787</v>
      </c>
      <c r="C28" s="116"/>
      <c r="D28" s="116"/>
      <c r="E28" s="15"/>
      <c r="F28" s="19" t="e">
        <f>SUM(F8:F26)</f>
        <v>#REF!</v>
      </c>
      <c r="G28" s="24" t="e">
        <f>IF(SUM(G8:G26)=0,0,SUMPRODUCT($F$8:$F$26,G8:G26))</f>
        <v>#REF!</v>
      </c>
      <c r="H28" s="22" t="e">
        <f>G28</f>
        <v>#REF!</v>
      </c>
      <c r="I28" s="24" t="e">
        <f>IF(SUM(I8:I26)=0,0,SUMPRODUCT($F$8:$F$26,I8:I26))</f>
        <v>#REF!</v>
      </c>
      <c r="J28" s="21" t="e">
        <f>H28+I28</f>
        <v>#REF!</v>
      </c>
      <c r="K28" s="24" t="e">
        <f>IF(SUM(K8:K26)=0,0,SUMPRODUCT($F$8:$F$26,K8:K26))</f>
        <v>#REF!</v>
      </c>
      <c r="L28" s="21" t="e">
        <f>J28+K28</f>
        <v>#REF!</v>
      </c>
      <c r="M28" s="24" t="e">
        <f>IF(SUM(M8:M26)=0,0,SUMPRODUCT($F$8:$F$26,M8:M26))</f>
        <v>#REF!</v>
      </c>
      <c r="N28" s="21" t="e">
        <f>L28+M28</f>
        <v>#REF!</v>
      </c>
      <c r="O28" s="24" t="e">
        <f>IF(SUM(O8:O26)=0,0,SUMPRODUCT($F$8:$F$26,O8:O26))</f>
        <v>#REF!</v>
      </c>
      <c r="P28" s="21" t="e">
        <f>N28+O28</f>
        <v>#REF!</v>
      </c>
      <c r="Q28" s="24" t="e">
        <f>IF(SUM(Q8:Q26)=0,0,SUMPRODUCT($F$8:$F$26,Q8:Q26))</f>
        <v>#REF!</v>
      </c>
      <c r="R28" s="21" t="e">
        <f>P28+Q28</f>
        <v>#REF!</v>
      </c>
    </row>
    <row r="31" spans="1:18" x14ac:dyDescent="0.25">
      <c r="A31" s="90" t="e">
        <f>#REF!</f>
        <v>#REF!</v>
      </c>
      <c r="B31" s="90"/>
      <c r="C31" s="90"/>
      <c r="D31" s="90"/>
    </row>
    <row r="36" spans="9:16" x14ac:dyDescent="0.25">
      <c r="I36" s="89" t="s">
        <v>3484</v>
      </c>
      <c r="J36" s="89"/>
      <c r="K36" s="89"/>
      <c r="N36" s="89" t="s">
        <v>3486</v>
      </c>
      <c r="O36" s="89"/>
      <c r="P36" s="89"/>
    </row>
    <row r="37" spans="9:16" x14ac:dyDescent="0.25">
      <c r="I37" s="90" t="e">
        <f>#REF!</f>
        <v>#REF!</v>
      </c>
      <c r="J37" s="90"/>
      <c r="K37" s="90"/>
      <c r="N37" s="90" t="e">
        <f>#REF!</f>
        <v>#REF!</v>
      </c>
      <c r="O37" s="90"/>
      <c r="P37" s="90"/>
    </row>
    <row r="38" spans="9:16" x14ac:dyDescent="0.25">
      <c r="I38" s="90" t="e">
        <f>#REF!</f>
        <v>#REF!</v>
      </c>
      <c r="J38" s="90"/>
      <c r="K38" s="90"/>
      <c r="N38" s="90" t="e">
        <f>#REF!</f>
        <v>#REF!</v>
      </c>
      <c r="O38" s="90"/>
      <c r="P38" s="90"/>
    </row>
    <row r="39" spans="9:16" x14ac:dyDescent="0.25">
      <c r="I39" s="90" t="e">
        <f>#REF!</f>
        <v>#REF!</v>
      </c>
      <c r="J39" s="90"/>
      <c r="K39" s="90"/>
      <c r="L39" s="90"/>
      <c r="N39" s="110" t="e">
        <f>#REF!</f>
        <v>#REF!</v>
      </c>
      <c r="O39" s="90"/>
      <c r="P39" s="90"/>
    </row>
  </sheetData>
  <mergeCells count="51">
    <mergeCell ref="B26:D26"/>
    <mergeCell ref="L2:N2"/>
    <mergeCell ref="L3:N3"/>
    <mergeCell ref="L4:N4"/>
    <mergeCell ref="B6:D7"/>
    <mergeCell ref="J2:K2"/>
    <mergeCell ref="J3:K3"/>
    <mergeCell ref="J4:K4"/>
    <mergeCell ref="A1:B4"/>
    <mergeCell ref="B8:D8"/>
    <mergeCell ref="B9:D9"/>
    <mergeCell ref="B10:D10"/>
    <mergeCell ref="B11:D11"/>
    <mergeCell ref="D2:I2"/>
    <mergeCell ref="D3:I3"/>
    <mergeCell ref="D4:I4"/>
    <mergeCell ref="K6:L6"/>
    <mergeCell ref="M6:N6"/>
    <mergeCell ref="O6:P6"/>
    <mergeCell ref="Q6:R6"/>
    <mergeCell ref="B17:D17"/>
    <mergeCell ref="B12:D12"/>
    <mergeCell ref="B13:D13"/>
    <mergeCell ref="B14:D14"/>
    <mergeCell ref="B15:D15"/>
    <mergeCell ref="B16:D16"/>
    <mergeCell ref="A27:A28"/>
    <mergeCell ref="I6:J6"/>
    <mergeCell ref="G6:H6"/>
    <mergeCell ref="E6:E7"/>
    <mergeCell ref="F6:F7"/>
    <mergeCell ref="A6:A7"/>
    <mergeCell ref="B22:D22"/>
    <mergeCell ref="B18:D18"/>
    <mergeCell ref="B19:D19"/>
    <mergeCell ref="B20:D20"/>
    <mergeCell ref="B21:D21"/>
    <mergeCell ref="B27:D27"/>
    <mergeCell ref="B28:D28"/>
    <mergeCell ref="B23:D23"/>
    <mergeCell ref="B24:D24"/>
    <mergeCell ref="B25:D25"/>
    <mergeCell ref="A31:D31"/>
    <mergeCell ref="N36:P36"/>
    <mergeCell ref="N37:P37"/>
    <mergeCell ref="N38:P38"/>
    <mergeCell ref="N39:P39"/>
    <mergeCell ref="I36:K36"/>
    <mergeCell ref="I37:K37"/>
    <mergeCell ref="I38:K38"/>
    <mergeCell ref="I39:L39"/>
  </mergeCells>
  <conditionalFormatting sqref="G8:G26">
    <cfRule type="cellIs" dxfId="11" priority="6" operator="greaterThan">
      <formula>0</formula>
    </cfRule>
  </conditionalFormatting>
  <conditionalFormatting sqref="I8:I26">
    <cfRule type="cellIs" dxfId="10" priority="5" operator="greaterThan">
      <formula>0</formula>
    </cfRule>
  </conditionalFormatting>
  <conditionalFormatting sqref="K8:K26">
    <cfRule type="cellIs" dxfId="9" priority="4" operator="greaterThan">
      <formula>0</formula>
    </cfRule>
  </conditionalFormatting>
  <conditionalFormatting sqref="M8:M26">
    <cfRule type="cellIs" dxfId="8" priority="3" operator="greaterThan">
      <formula>0</formula>
    </cfRule>
  </conditionalFormatting>
  <conditionalFormatting sqref="O8:O26">
    <cfRule type="cellIs" dxfId="7" priority="2" operator="greaterThan">
      <formula>0</formula>
    </cfRule>
  </conditionalFormatting>
  <conditionalFormatting sqref="Q8:Q26">
    <cfRule type="cellIs" dxfId="6" priority="1" operator="greaterThan">
      <formula>0</formula>
    </cfRule>
  </conditionalFormatting>
  <printOptions horizontalCentered="1"/>
  <pageMargins left="0.19685039370078741" right="0.19685039370078741" top="0.59055118110236227" bottom="0.59055118110236227" header="0.31496062992125984" footer="0.31496062992125984"/>
  <pageSetup paperSize="9" scale="75" orientation="landscape" r:id="rId1"/>
  <ignoredErrors>
    <ignoredError sqref="E27 F8:F10 G28 R28 R27 F27:F28" evalError="1"/>
    <ignoredError sqref="I27 Q27 O27 M27 K27" formula="1"/>
    <ignoredError sqref="H27 H28 Q28 I28:P28 J27 L27 N27 P27" evalError="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D6055-DC0E-4E72-BEAC-1A2FC1FA26B4}">
  <dimension ref="A1"/>
  <sheetViews>
    <sheetView workbookViewId="0">
      <selection activeCell="C5" sqref="C5"/>
    </sheetView>
  </sheetViews>
  <sheetFormatPr defaultRowHeight="15" x14ac:dyDescent="0.25"/>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728E-372F-4E6D-ABFD-48D63F8F1D72}">
  <dimension ref="A1"/>
  <sheetViews>
    <sheetView workbookViewId="0">
      <selection activeCell="M30" sqref="M30"/>
    </sheetView>
  </sheetViews>
  <sheetFormatPr defaultRowHeight="15" x14ac:dyDescent="0.2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54A5A-F725-4F7E-B178-8565A46465B7}">
  <dimension ref="C1:N33"/>
  <sheetViews>
    <sheetView workbookViewId="0">
      <selection activeCell="H6" sqref="H6"/>
    </sheetView>
  </sheetViews>
  <sheetFormatPr defaultRowHeight="14.25" x14ac:dyDescent="0.2"/>
  <cols>
    <col min="1" max="2" width="9.140625" style="1"/>
    <col min="3" max="3" width="16.85546875" style="1" bestFit="1" customWidth="1"/>
    <col min="4" max="4" width="39.140625" style="1" customWidth="1"/>
    <col min="5" max="5" width="13.28515625" style="1" customWidth="1"/>
    <col min="6" max="6" width="9.140625" style="55"/>
    <col min="7" max="7" width="11.7109375" style="54" customWidth="1"/>
    <col min="8" max="8" width="11.28515625" style="1" customWidth="1"/>
    <col min="9" max="9" width="9.140625" style="1"/>
    <col min="10" max="10" width="5.28515625" style="1" customWidth="1"/>
    <col min="11" max="13" width="10.5703125" style="1" bestFit="1" customWidth="1"/>
    <col min="14" max="16384" width="9.140625" style="1"/>
  </cols>
  <sheetData>
    <row r="1" spans="3:14" x14ac:dyDescent="0.2">
      <c r="K1" s="54"/>
      <c r="L1" s="54"/>
      <c r="M1" s="54"/>
      <c r="N1" s="54"/>
    </row>
    <row r="2" spans="3:14" x14ac:dyDescent="0.2">
      <c r="K2" s="54"/>
      <c r="L2" s="54"/>
      <c r="M2" s="54"/>
      <c r="N2" s="54"/>
    </row>
    <row r="3" spans="3:14" x14ac:dyDescent="0.2">
      <c r="K3" s="54"/>
      <c r="L3" s="54"/>
      <c r="M3" s="54"/>
      <c r="N3" s="54"/>
    </row>
    <row r="4" spans="3:14" x14ac:dyDescent="0.2">
      <c r="K4" s="54"/>
      <c r="L4" s="54"/>
      <c r="M4" s="54"/>
      <c r="N4" s="54"/>
    </row>
    <row r="5" spans="3:14" x14ac:dyDescent="0.2">
      <c r="K5" s="54"/>
      <c r="L5" s="54"/>
      <c r="M5" s="54"/>
      <c r="N5" s="54"/>
    </row>
    <row r="6" spans="3:14" x14ac:dyDescent="0.2">
      <c r="C6" s="56" t="s">
        <v>11797</v>
      </c>
      <c r="D6" s="53" t="s">
        <v>11796</v>
      </c>
      <c r="F6" s="55">
        <v>0.2</v>
      </c>
      <c r="G6" s="54">
        <v>8.5299999999999994</v>
      </c>
      <c r="H6" s="54">
        <f>F6*G6</f>
        <v>1.706</v>
      </c>
      <c r="K6" s="54"/>
      <c r="L6" s="54"/>
      <c r="M6" s="54"/>
      <c r="N6" s="54"/>
    </row>
    <row r="7" spans="3:14" x14ac:dyDescent="0.2">
      <c r="C7" s="53" t="s">
        <v>11798</v>
      </c>
      <c r="D7" s="1" t="s">
        <v>11799</v>
      </c>
      <c r="F7" s="55">
        <v>1</v>
      </c>
      <c r="G7" s="54">
        <f>AVERAGE(K7:M7)</f>
        <v>30.436666666666667</v>
      </c>
      <c r="H7" s="54">
        <f>F7*G7</f>
        <v>30.436666666666667</v>
      </c>
      <c r="K7" s="54">
        <v>26.36</v>
      </c>
      <c r="L7" s="54">
        <v>34.96</v>
      </c>
      <c r="M7" s="57">
        <v>29.99</v>
      </c>
      <c r="N7" s="54"/>
    </row>
    <row r="8" spans="3:14" x14ac:dyDescent="0.2">
      <c r="H8" s="54">
        <f>SUM(H6:H7)</f>
        <v>32.14266666666667</v>
      </c>
      <c r="K8" s="54"/>
      <c r="L8" s="54"/>
      <c r="M8" s="54"/>
      <c r="N8" s="54"/>
    </row>
    <row r="9" spans="3:14" x14ac:dyDescent="0.2">
      <c r="K9" s="54"/>
      <c r="L9" s="54"/>
      <c r="M9" s="54"/>
      <c r="N9" s="54"/>
    </row>
    <row r="10" spans="3:14" x14ac:dyDescent="0.2">
      <c r="K10" s="54"/>
      <c r="L10" s="54"/>
      <c r="M10" s="54"/>
      <c r="N10" s="54"/>
    </row>
    <row r="11" spans="3:14" x14ac:dyDescent="0.2">
      <c r="C11" s="56" t="s">
        <v>11797</v>
      </c>
      <c r="D11" s="53" t="s">
        <v>11796</v>
      </c>
      <c r="F11" s="55">
        <v>0.2</v>
      </c>
      <c r="G11" s="54">
        <v>8.5299999999999994</v>
      </c>
      <c r="H11" s="54">
        <f>F11*G11</f>
        <v>1.706</v>
      </c>
      <c r="K11" s="54"/>
      <c r="L11" s="54"/>
      <c r="M11" s="54"/>
      <c r="N11" s="54"/>
    </row>
    <row r="12" spans="3:14" x14ac:dyDescent="0.2">
      <c r="C12" s="53" t="s">
        <v>11805</v>
      </c>
      <c r="D12" s="53" t="s">
        <v>11800</v>
      </c>
      <c r="F12" s="55">
        <v>1</v>
      </c>
      <c r="G12" s="54">
        <f>AVERAGE(K12:M12)</f>
        <v>44.336666666666666</v>
      </c>
      <c r="H12" s="54">
        <f>F12*G12</f>
        <v>44.336666666666666</v>
      </c>
      <c r="K12" s="54">
        <v>32.24</v>
      </c>
      <c r="L12" s="54">
        <v>50.87</v>
      </c>
      <c r="M12" s="54">
        <v>49.9</v>
      </c>
      <c r="N12" s="54"/>
    </row>
    <row r="13" spans="3:14" x14ac:dyDescent="0.2">
      <c r="H13" s="54">
        <f>SUM(H11:H12)</f>
        <v>46.042666666666669</v>
      </c>
      <c r="K13" s="54"/>
      <c r="L13" s="54"/>
      <c r="M13" s="54"/>
      <c r="N13" s="54"/>
    </row>
    <row r="14" spans="3:14" x14ac:dyDescent="0.2">
      <c r="K14" s="54"/>
      <c r="L14" s="54"/>
      <c r="M14" s="54"/>
      <c r="N14" s="54"/>
    </row>
    <row r="15" spans="3:14" x14ac:dyDescent="0.2">
      <c r="K15" s="54"/>
      <c r="L15" s="54"/>
      <c r="M15" s="54"/>
      <c r="N15" s="54"/>
    </row>
    <row r="16" spans="3:14" x14ac:dyDescent="0.2">
      <c r="C16" s="56" t="s">
        <v>11797</v>
      </c>
      <c r="D16" s="53" t="s">
        <v>11796</v>
      </c>
      <c r="F16" s="55">
        <v>0.2</v>
      </c>
      <c r="G16" s="54">
        <v>8.5299999999999994</v>
      </c>
      <c r="H16" s="54">
        <f>F16*G16</f>
        <v>1.706</v>
      </c>
      <c r="K16" s="54"/>
      <c r="L16" s="54"/>
      <c r="M16" s="54"/>
      <c r="N16" s="54"/>
    </row>
    <row r="17" spans="3:14" x14ac:dyDescent="0.2">
      <c r="C17" s="53" t="s">
        <v>11806</v>
      </c>
      <c r="D17" s="53" t="s">
        <v>11801</v>
      </c>
      <c r="F17" s="55">
        <v>1</v>
      </c>
      <c r="G17" s="54">
        <f>AVERAGE(K17:M17)</f>
        <v>57.24666666666667</v>
      </c>
      <c r="H17" s="54">
        <f>F17*G17</f>
        <v>57.24666666666667</v>
      </c>
      <c r="K17" s="54">
        <v>47.03</v>
      </c>
      <c r="L17" s="54">
        <v>64.81</v>
      </c>
      <c r="M17" s="54">
        <v>59.9</v>
      </c>
      <c r="N17" s="54"/>
    </row>
    <row r="18" spans="3:14" x14ac:dyDescent="0.2">
      <c r="H18" s="54">
        <f>SUM(H16:H17)</f>
        <v>58.952666666666673</v>
      </c>
      <c r="K18" s="54"/>
      <c r="L18" s="54"/>
      <c r="M18" s="54"/>
      <c r="N18" s="54"/>
    </row>
    <row r="19" spans="3:14" x14ac:dyDescent="0.2">
      <c r="K19" s="54"/>
      <c r="L19" s="54"/>
      <c r="M19" s="54"/>
      <c r="N19" s="54"/>
    </row>
    <row r="20" spans="3:14" x14ac:dyDescent="0.2">
      <c r="K20" s="54"/>
      <c r="L20" s="54"/>
      <c r="M20" s="54"/>
      <c r="N20" s="54"/>
    </row>
    <row r="21" spans="3:14" x14ac:dyDescent="0.2">
      <c r="C21" s="56" t="s">
        <v>11797</v>
      </c>
      <c r="D21" s="53" t="s">
        <v>11796</v>
      </c>
      <c r="F21" s="55">
        <v>0.2</v>
      </c>
      <c r="G21" s="54">
        <v>8.5299999999999994</v>
      </c>
      <c r="H21" s="54">
        <f>F21*G21</f>
        <v>1.706</v>
      </c>
      <c r="K21" s="54"/>
      <c r="L21" s="54"/>
      <c r="M21" s="54"/>
      <c r="N21" s="54"/>
    </row>
    <row r="22" spans="3:14" x14ac:dyDescent="0.2">
      <c r="C22" s="53" t="s">
        <v>11807</v>
      </c>
      <c r="D22" s="53" t="s">
        <v>11802</v>
      </c>
      <c r="F22" s="55">
        <v>1</v>
      </c>
      <c r="G22" s="54">
        <f>AVERAGE(K22:M22)</f>
        <v>71.83</v>
      </c>
      <c r="H22" s="54">
        <f>F22*G22</f>
        <v>71.83</v>
      </c>
      <c r="K22" s="54">
        <v>67.900000000000006</v>
      </c>
      <c r="L22" s="54">
        <v>70.97</v>
      </c>
      <c r="M22" s="54">
        <v>76.62</v>
      </c>
      <c r="N22" s="54"/>
    </row>
    <row r="23" spans="3:14" x14ac:dyDescent="0.2">
      <c r="H23" s="54">
        <f>SUM(H21:H22)</f>
        <v>73.536000000000001</v>
      </c>
      <c r="K23" s="54"/>
      <c r="L23" s="54"/>
      <c r="M23" s="54"/>
      <c r="N23" s="54"/>
    </row>
    <row r="24" spans="3:14" x14ac:dyDescent="0.2">
      <c r="K24" s="54"/>
      <c r="L24" s="54"/>
      <c r="M24" s="54"/>
      <c r="N24" s="54"/>
    </row>
    <row r="25" spans="3:14" x14ac:dyDescent="0.2">
      <c r="K25" s="54"/>
      <c r="L25" s="54"/>
      <c r="M25" s="54"/>
      <c r="N25" s="54"/>
    </row>
    <row r="26" spans="3:14" x14ac:dyDescent="0.2">
      <c r="C26" s="56" t="s">
        <v>11797</v>
      </c>
      <c r="D26" s="53" t="s">
        <v>11796</v>
      </c>
      <c r="F26" s="55">
        <v>0.2</v>
      </c>
      <c r="G26" s="54">
        <v>8.5299999999999994</v>
      </c>
      <c r="H26" s="54">
        <f>F26*G26</f>
        <v>1.706</v>
      </c>
      <c r="K26" s="54"/>
      <c r="L26" s="54"/>
      <c r="M26" s="54"/>
      <c r="N26" s="54"/>
    </row>
    <row r="27" spans="3:14" x14ac:dyDescent="0.2">
      <c r="C27" s="53" t="s">
        <v>11808</v>
      </c>
      <c r="D27" s="53" t="s">
        <v>11803</v>
      </c>
      <c r="F27" s="55">
        <v>1</v>
      </c>
      <c r="G27" s="54">
        <f>AVERAGE(K27:M27)</f>
        <v>93.236666666666665</v>
      </c>
      <c r="H27" s="54">
        <f>F27*G27</f>
        <v>93.236666666666665</v>
      </c>
      <c r="K27" s="54">
        <v>90.63</v>
      </c>
      <c r="L27" s="54">
        <v>94.14</v>
      </c>
      <c r="M27" s="54">
        <v>94.94</v>
      </c>
      <c r="N27" s="54"/>
    </row>
    <row r="28" spans="3:14" x14ac:dyDescent="0.2">
      <c r="H28" s="54">
        <f>SUM(H26:H27)</f>
        <v>94.942666666666668</v>
      </c>
      <c r="K28" s="54"/>
      <c r="L28" s="54"/>
      <c r="M28" s="54"/>
      <c r="N28" s="54"/>
    </row>
    <row r="29" spans="3:14" x14ac:dyDescent="0.2">
      <c r="K29" s="54"/>
      <c r="L29" s="54"/>
      <c r="M29" s="54"/>
      <c r="N29" s="54"/>
    </row>
    <row r="30" spans="3:14" x14ac:dyDescent="0.2">
      <c r="K30" s="54"/>
      <c r="L30" s="54"/>
      <c r="M30" s="54"/>
      <c r="N30" s="54"/>
    </row>
    <row r="31" spans="3:14" x14ac:dyDescent="0.2">
      <c r="C31" s="56" t="s">
        <v>11797</v>
      </c>
      <c r="D31" s="53" t="s">
        <v>11796</v>
      </c>
      <c r="F31" s="55">
        <v>0.2</v>
      </c>
      <c r="G31" s="54">
        <v>8.5299999999999994</v>
      </c>
      <c r="H31" s="54">
        <f>F31*G31</f>
        <v>1.706</v>
      </c>
      <c r="K31" s="54"/>
      <c r="L31" s="54"/>
      <c r="M31" s="54"/>
      <c r="N31" s="54"/>
    </row>
    <row r="32" spans="3:14" x14ac:dyDescent="0.2">
      <c r="C32" s="53" t="s">
        <v>11809</v>
      </c>
      <c r="D32" s="53" t="s">
        <v>11804</v>
      </c>
      <c r="F32" s="55">
        <v>1</v>
      </c>
      <c r="G32" s="54">
        <f>AVERAGE(K32:M32)</f>
        <v>121.96</v>
      </c>
      <c r="H32" s="54">
        <f>F32*G32</f>
        <v>121.96</v>
      </c>
      <c r="K32" s="54">
        <v>159.9</v>
      </c>
      <c r="L32" s="54">
        <v>104.61</v>
      </c>
      <c r="M32" s="54">
        <v>101.37</v>
      </c>
      <c r="N32" s="54"/>
    </row>
    <row r="33" spans="8:14" x14ac:dyDescent="0.2">
      <c r="H33" s="54">
        <f>SUM(H31:H32)</f>
        <v>123.666</v>
      </c>
      <c r="K33" s="54"/>
      <c r="L33" s="54"/>
      <c r="M33" s="54"/>
      <c r="N33" s="54"/>
    </row>
  </sheetData>
  <pageMargins left="0.511811024" right="0.511811024" top="0.78740157499999996" bottom="0.78740157499999996" header="0.31496062000000002" footer="0.31496062000000002"/>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0A93C-FB5A-4AFF-A14F-D11F8D1B9262}">
  <dimension ref="A1:H4108"/>
  <sheetViews>
    <sheetView topLeftCell="A1906" workbookViewId="0">
      <selection activeCell="A1717" sqref="A1717"/>
    </sheetView>
  </sheetViews>
  <sheetFormatPr defaultRowHeight="15" customHeight="1" x14ac:dyDescent="0.25"/>
  <cols>
    <col min="1" max="1" width="11.7109375" style="45" bestFit="1" customWidth="1"/>
    <col min="2" max="2" width="57.5703125" style="50" customWidth="1"/>
    <col min="3" max="3" width="8.85546875" style="35" customWidth="1"/>
    <col min="4" max="4" width="9.85546875" style="51" bestFit="1" customWidth="1"/>
    <col min="5" max="6" width="12.7109375" style="51" customWidth="1"/>
    <col min="7" max="7" width="2.28515625" style="34" hidden="1" customWidth="1"/>
    <col min="8" max="8" width="9.140625" style="34"/>
  </cols>
  <sheetData>
    <row r="1" spans="1:8" x14ac:dyDescent="0.25">
      <c r="A1" s="46" t="s">
        <v>3489</v>
      </c>
      <c r="B1" s="47" t="s">
        <v>10865</v>
      </c>
      <c r="C1" s="48" t="s">
        <v>3490</v>
      </c>
      <c r="D1" s="49" t="s">
        <v>3491</v>
      </c>
      <c r="E1" s="49" t="s">
        <v>3492</v>
      </c>
      <c r="F1" s="49" t="s">
        <v>3493</v>
      </c>
      <c r="G1" s="35"/>
      <c r="H1" s="35"/>
    </row>
    <row r="2" spans="1:8" x14ac:dyDescent="0.25">
      <c r="A2" s="66" t="s">
        <v>10866</v>
      </c>
      <c r="B2" s="67" t="s">
        <v>3494</v>
      </c>
      <c r="C2" s="68"/>
      <c r="D2" s="69"/>
      <c r="E2" s="69"/>
      <c r="F2" s="69"/>
      <c r="G2" s="34">
        <f>LEN(A2)</f>
        <v>2</v>
      </c>
    </row>
    <row r="3" spans="1:8" x14ac:dyDescent="0.25">
      <c r="A3" s="36" t="s">
        <v>10867</v>
      </c>
      <c r="B3" s="37" t="s">
        <v>3495</v>
      </c>
      <c r="C3" s="38"/>
      <c r="D3" s="39"/>
      <c r="E3" s="39"/>
      <c r="F3" s="39"/>
      <c r="G3" s="34">
        <f t="shared" ref="G3:G66" si="0">LEN(A3)</f>
        <v>5</v>
      </c>
    </row>
    <row r="4" spans="1:8" ht="45" x14ac:dyDescent="0.25">
      <c r="A4" s="36" t="s">
        <v>3496</v>
      </c>
      <c r="B4" s="37" t="s">
        <v>3497</v>
      </c>
      <c r="C4" s="38" t="s">
        <v>23</v>
      </c>
      <c r="D4" s="39"/>
      <c r="E4" s="39">
        <v>6797.2</v>
      </c>
      <c r="F4" s="39">
        <v>6797.2</v>
      </c>
      <c r="G4" s="34">
        <f t="shared" si="0"/>
        <v>9</v>
      </c>
    </row>
    <row r="5" spans="1:8" ht="45" x14ac:dyDescent="0.25">
      <c r="A5" s="36" t="s">
        <v>3498</v>
      </c>
      <c r="B5" s="37" t="s">
        <v>3499</v>
      </c>
      <c r="C5" s="38" t="s">
        <v>23</v>
      </c>
      <c r="D5" s="39"/>
      <c r="E5" s="39">
        <v>9038.9500000000007</v>
      </c>
      <c r="F5" s="39">
        <v>9038.9500000000007</v>
      </c>
      <c r="G5" s="34">
        <f t="shared" si="0"/>
        <v>9</v>
      </c>
    </row>
    <row r="6" spans="1:8" ht="45" x14ac:dyDescent="0.25">
      <c r="A6" s="36" t="s">
        <v>3500</v>
      </c>
      <c r="B6" s="37" t="s">
        <v>3501</v>
      </c>
      <c r="C6" s="38" t="s">
        <v>23</v>
      </c>
      <c r="D6" s="39"/>
      <c r="E6" s="39">
        <v>15440.54</v>
      </c>
      <c r="F6" s="39">
        <v>15440.54</v>
      </c>
      <c r="G6" s="34">
        <f t="shared" si="0"/>
        <v>9</v>
      </c>
    </row>
    <row r="7" spans="1:8" ht="45" x14ac:dyDescent="0.25">
      <c r="A7" s="36" t="s">
        <v>3502</v>
      </c>
      <c r="B7" s="37" t="s">
        <v>3503</v>
      </c>
      <c r="C7" s="38" t="s">
        <v>23</v>
      </c>
      <c r="D7" s="39"/>
      <c r="E7" s="39">
        <v>21170.81</v>
      </c>
      <c r="F7" s="39">
        <v>21170.81</v>
      </c>
      <c r="G7" s="34">
        <f t="shared" si="0"/>
        <v>9</v>
      </c>
    </row>
    <row r="8" spans="1:8" ht="45" x14ac:dyDescent="0.25">
      <c r="A8" s="36" t="s">
        <v>3504</v>
      </c>
      <c r="B8" s="37" t="s">
        <v>3505</v>
      </c>
      <c r="C8" s="38" t="s">
        <v>23</v>
      </c>
      <c r="D8" s="39"/>
      <c r="E8" s="39">
        <v>24671.3</v>
      </c>
      <c r="F8" s="39">
        <v>24671.3</v>
      </c>
      <c r="G8" s="34">
        <f t="shared" si="0"/>
        <v>9</v>
      </c>
    </row>
    <row r="9" spans="1:8" x14ac:dyDescent="0.25">
      <c r="A9" s="36" t="s">
        <v>10868</v>
      </c>
      <c r="B9" s="37" t="s">
        <v>3506</v>
      </c>
      <c r="C9" s="38"/>
      <c r="D9" s="39"/>
      <c r="E9" s="39"/>
      <c r="F9" s="39"/>
      <c r="G9" s="34">
        <f t="shared" si="0"/>
        <v>5</v>
      </c>
    </row>
    <row r="10" spans="1:8" ht="45" x14ac:dyDescent="0.25">
      <c r="A10" s="36" t="s">
        <v>3507</v>
      </c>
      <c r="B10" s="37" t="s">
        <v>3508</v>
      </c>
      <c r="C10" s="38" t="s">
        <v>23</v>
      </c>
      <c r="D10" s="39"/>
      <c r="E10" s="39">
        <v>8682.2000000000007</v>
      </c>
      <c r="F10" s="39">
        <v>8682.2000000000007</v>
      </c>
      <c r="G10" s="34">
        <f t="shared" si="0"/>
        <v>9</v>
      </c>
    </row>
    <row r="11" spans="1:8" ht="60" x14ac:dyDescent="0.25">
      <c r="A11" s="36" t="s">
        <v>3509</v>
      </c>
      <c r="B11" s="37" t="s">
        <v>3510</v>
      </c>
      <c r="C11" s="38" t="s">
        <v>23</v>
      </c>
      <c r="D11" s="39"/>
      <c r="E11" s="39">
        <v>14706.14</v>
      </c>
      <c r="F11" s="39">
        <v>14706.14</v>
      </c>
      <c r="G11" s="34">
        <f t="shared" si="0"/>
        <v>9</v>
      </c>
    </row>
    <row r="12" spans="1:8" ht="45" x14ac:dyDescent="0.25">
      <c r="A12" s="36" t="s">
        <v>3511</v>
      </c>
      <c r="B12" s="37" t="s">
        <v>10869</v>
      </c>
      <c r="C12" s="38" t="s">
        <v>23</v>
      </c>
      <c r="D12" s="39"/>
      <c r="E12" s="39">
        <v>19900</v>
      </c>
      <c r="F12" s="39">
        <v>19900</v>
      </c>
      <c r="G12" s="34">
        <f t="shared" si="0"/>
        <v>9</v>
      </c>
    </row>
    <row r="13" spans="1:8" ht="45" x14ac:dyDescent="0.25">
      <c r="A13" s="36" t="s">
        <v>3512</v>
      </c>
      <c r="B13" s="37" t="s">
        <v>3513</v>
      </c>
      <c r="C13" s="38" t="s">
        <v>23</v>
      </c>
      <c r="D13" s="39"/>
      <c r="E13" s="39">
        <v>26469.200000000001</v>
      </c>
      <c r="F13" s="39">
        <v>26469.200000000001</v>
      </c>
      <c r="G13" s="34">
        <f t="shared" si="0"/>
        <v>9</v>
      </c>
    </row>
    <row r="14" spans="1:8" x14ac:dyDescent="0.25">
      <c r="A14" s="36" t="s">
        <v>10870</v>
      </c>
      <c r="B14" s="37" t="s">
        <v>3514</v>
      </c>
      <c r="C14" s="38"/>
      <c r="D14" s="39"/>
      <c r="E14" s="39"/>
      <c r="F14" s="39"/>
      <c r="G14" s="34">
        <f t="shared" si="0"/>
        <v>5</v>
      </c>
    </row>
    <row r="15" spans="1:8" x14ac:dyDescent="0.25">
      <c r="A15" s="36" t="s">
        <v>3515</v>
      </c>
      <c r="B15" s="37" t="s">
        <v>3516</v>
      </c>
      <c r="C15" s="38" t="s">
        <v>23</v>
      </c>
      <c r="D15" s="39"/>
      <c r="E15" s="39">
        <v>3419.6</v>
      </c>
      <c r="F15" s="39">
        <v>3419.6</v>
      </c>
      <c r="G15" s="34">
        <f t="shared" si="0"/>
        <v>9</v>
      </c>
    </row>
    <row r="16" spans="1:8" x14ac:dyDescent="0.25">
      <c r="A16" s="36" t="s">
        <v>3517</v>
      </c>
      <c r="B16" s="37" t="s">
        <v>3518</v>
      </c>
      <c r="C16" s="38" t="s">
        <v>23</v>
      </c>
      <c r="D16" s="39"/>
      <c r="E16" s="39">
        <v>4622.97</v>
      </c>
      <c r="F16" s="39">
        <v>4622.97</v>
      </c>
      <c r="G16" s="34">
        <f t="shared" si="0"/>
        <v>9</v>
      </c>
    </row>
    <row r="17" spans="1:7" x14ac:dyDescent="0.25">
      <c r="A17" s="36" t="s">
        <v>3519</v>
      </c>
      <c r="B17" s="37" t="s">
        <v>3520</v>
      </c>
      <c r="C17" s="38" t="s">
        <v>23</v>
      </c>
      <c r="D17" s="39"/>
      <c r="E17" s="39">
        <v>2507.91</v>
      </c>
      <c r="F17" s="39">
        <v>2507.91</v>
      </c>
      <c r="G17" s="34">
        <f t="shared" si="0"/>
        <v>9</v>
      </c>
    </row>
    <row r="18" spans="1:7" x14ac:dyDescent="0.25">
      <c r="A18" s="36" t="s">
        <v>3521</v>
      </c>
      <c r="B18" s="37" t="s">
        <v>3522</v>
      </c>
      <c r="C18" s="38" t="s">
        <v>23</v>
      </c>
      <c r="D18" s="39"/>
      <c r="E18" s="39">
        <v>3431.33</v>
      </c>
      <c r="F18" s="39">
        <v>3431.33</v>
      </c>
      <c r="G18" s="34">
        <f t="shared" si="0"/>
        <v>9</v>
      </c>
    </row>
    <row r="19" spans="1:7" x14ac:dyDescent="0.25">
      <c r="A19" s="36" t="s">
        <v>3523</v>
      </c>
      <c r="B19" s="37" t="s">
        <v>3524</v>
      </c>
      <c r="C19" s="38" t="s">
        <v>23</v>
      </c>
      <c r="D19" s="39"/>
      <c r="E19" s="39">
        <v>1076.6600000000001</v>
      </c>
      <c r="F19" s="39">
        <v>1076.6600000000001</v>
      </c>
      <c r="G19" s="34">
        <f t="shared" si="0"/>
        <v>9</v>
      </c>
    </row>
    <row r="20" spans="1:7" x14ac:dyDescent="0.25">
      <c r="A20" s="36" t="s">
        <v>3525</v>
      </c>
      <c r="B20" s="37" t="s">
        <v>3526</v>
      </c>
      <c r="C20" s="38" t="s">
        <v>23</v>
      </c>
      <c r="D20" s="39"/>
      <c r="E20" s="39">
        <v>1433.17</v>
      </c>
      <c r="F20" s="39">
        <v>1433.17</v>
      </c>
      <c r="G20" s="34">
        <f t="shared" si="0"/>
        <v>9</v>
      </c>
    </row>
    <row r="21" spans="1:7" x14ac:dyDescent="0.25">
      <c r="A21" s="36" t="s">
        <v>3527</v>
      </c>
      <c r="B21" s="37" t="s">
        <v>3528</v>
      </c>
      <c r="C21" s="38" t="s">
        <v>23</v>
      </c>
      <c r="D21" s="39"/>
      <c r="E21" s="39">
        <v>1195.58</v>
      </c>
      <c r="F21" s="39">
        <v>1195.58</v>
      </c>
      <c r="G21" s="34">
        <f t="shared" si="0"/>
        <v>9</v>
      </c>
    </row>
    <row r="22" spans="1:7" x14ac:dyDescent="0.25">
      <c r="A22" s="36" t="s">
        <v>3529</v>
      </c>
      <c r="B22" s="37" t="s">
        <v>3530</v>
      </c>
      <c r="C22" s="38" t="s">
        <v>23</v>
      </c>
      <c r="D22" s="39"/>
      <c r="E22" s="39">
        <v>1657.76</v>
      </c>
      <c r="F22" s="39">
        <v>1657.76</v>
      </c>
      <c r="G22" s="34">
        <f t="shared" si="0"/>
        <v>9</v>
      </c>
    </row>
    <row r="23" spans="1:7" x14ac:dyDescent="0.25">
      <c r="A23" s="36" t="s">
        <v>3531</v>
      </c>
      <c r="B23" s="37" t="s">
        <v>3532</v>
      </c>
      <c r="C23" s="38" t="s">
        <v>23</v>
      </c>
      <c r="D23" s="39"/>
      <c r="E23" s="39">
        <v>2301.27</v>
      </c>
      <c r="F23" s="39">
        <v>2301.27</v>
      </c>
      <c r="G23" s="34">
        <f t="shared" si="0"/>
        <v>9</v>
      </c>
    </row>
    <row r="24" spans="1:7" x14ac:dyDescent="0.25">
      <c r="A24" s="36" t="s">
        <v>3533</v>
      </c>
      <c r="B24" s="37" t="s">
        <v>3534</v>
      </c>
      <c r="C24" s="38" t="s">
        <v>23</v>
      </c>
      <c r="D24" s="39"/>
      <c r="E24" s="39">
        <v>3136.88</v>
      </c>
      <c r="F24" s="39">
        <v>3136.88</v>
      </c>
      <c r="G24" s="34">
        <f t="shared" si="0"/>
        <v>9</v>
      </c>
    </row>
    <row r="25" spans="1:7" x14ac:dyDescent="0.25">
      <c r="A25" s="36" t="s">
        <v>3535</v>
      </c>
      <c r="B25" s="37" t="s">
        <v>3536</v>
      </c>
      <c r="C25" s="38" t="s">
        <v>23</v>
      </c>
      <c r="D25" s="39"/>
      <c r="E25" s="39">
        <v>1986.79</v>
      </c>
      <c r="F25" s="39">
        <v>1986.79</v>
      </c>
      <c r="G25" s="34">
        <f t="shared" si="0"/>
        <v>9</v>
      </c>
    </row>
    <row r="26" spans="1:7" x14ac:dyDescent="0.25">
      <c r="A26" s="36" t="s">
        <v>3537</v>
      </c>
      <c r="B26" s="37" t="s">
        <v>3538</v>
      </c>
      <c r="C26" s="38" t="s">
        <v>23</v>
      </c>
      <c r="D26" s="39"/>
      <c r="E26" s="39">
        <v>2568.0100000000002</v>
      </c>
      <c r="F26" s="39">
        <v>2568.0100000000002</v>
      </c>
      <c r="G26" s="34">
        <f t="shared" si="0"/>
        <v>9</v>
      </c>
    </row>
    <row r="27" spans="1:7" x14ac:dyDescent="0.25">
      <c r="A27" s="36" t="s">
        <v>10871</v>
      </c>
      <c r="B27" s="37" t="s">
        <v>3539</v>
      </c>
      <c r="C27" s="38"/>
      <c r="D27" s="39"/>
      <c r="E27" s="39"/>
      <c r="F27" s="39"/>
      <c r="G27" s="34">
        <f t="shared" si="0"/>
        <v>5</v>
      </c>
    </row>
    <row r="28" spans="1:7" ht="30" x14ac:dyDescent="0.25">
      <c r="A28" s="36" t="s">
        <v>3540</v>
      </c>
      <c r="B28" s="37" t="s">
        <v>3541</v>
      </c>
      <c r="C28" s="38" t="s">
        <v>3542</v>
      </c>
      <c r="D28" s="39">
        <v>1215.76</v>
      </c>
      <c r="E28" s="39"/>
      <c r="F28" s="39">
        <v>1215.76</v>
      </c>
      <c r="G28" s="34">
        <f t="shared" si="0"/>
        <v>9</v>
      </c>
    </row>
    <row r="29" spans="1:7" ht="30" x14ac:dyDescent="0.25">
      <c r="A29" s="36" t="s">
        <v>11641</v>
      </c>
      <c r="B29" s="37" t="s">
        <v>11642</v>
      </c>
      <c r="C29" s="38" t="s">
        <v>129</v>
      </c>
      <c r="D29" s="39">
        <v>0.05</v>
      </c>
      <c r="E29" s="39">
        <v>0.16</v>
      </c>
      <c r="F29" s="39">
        <v>0.21</v>
      </c>
      <c r="G29" s="34">
        <f t="shared" si="0"/>
        <v>9</v>
      </c>
    </row>
    <row r="30" spans="1:7" ht="45" x14ac:dyDescent="0.25">
      <c r="A30" s="36" t="s">
        <v>3543</v>
      </c>
      <c r="B30" s="37" t="s">
        <v>3544</v>
      </c>
      <c r="C30" s="38" t="s">
        <v>129</v>
      </c>
      <c r="D30" s="39">
        <v>0.39</v>
      </c>
      <c r="E30" s="39">
        <v>0.56000000000000005</v>
      </c>
      <c r="F30" s="39">
        <v>0.95</v>
      </c>
      <c r="G30" s="34">
        <f t="shared" si="0"/>
        <v>9</v>
      </c>
    </row>
    <row r="31" spans="1:7" ht="45" x14ac:dyDescent="0.25">
      <c r="A31" s="36" t="s">
        <v>3545</v>
      </c>
      <c r="B31" s="37" t="s">
        <v>3546</v>
      </c>
      <c r="C31" s="38" t="s">
        <v>129</v>
      </c>
      <c r="D31" s="39">
        <v>0.3</v>
      </c>
      <c r="E31" s="39">
        <v>0.42</v>
      </c>
      <c r="F31" s="39">
        <v>0.72</v>
      </c>
      <c r="G31" s="34">
        <f t="shared" si="0"/>
        <v>9</v>
      </c>
    </row>
    <row r="32" spans="1:7" ht="45" x14ac:dyDescent="0.25">
      <c r="A32" s="36" t="s">
        <v>3547</v>
      </c>
      <c r="B32" s="37" t="s">
        <v>3548</v>
      </c>
      <c r="C32" s="38" t="s">
        <v>129</v>
      </c>
      <c r="D32" s="39">
        <v>0.26</v>
      </c>
      <c r="E32" s="39">
        <v>0.35</v>
      </c>
      <c r="F32" s="39">
        <v>0.61</v>
      </c>
      <c r="G32" s="34">
        <f t="shared" si="0"/>
        <v>9</v>
      </c>
    </row>
    <row r="33" spans="1:7" ht="30" x14ac:dyDescent="0.25">
      <c r="A33" s="36" t="s">
        <v>3549</v>
      </c>
      <c r="B33" s="37" t="s">
        <v>3550</v>
      </c>
      <c r="C33" s="38" t="s">
        <v>129</v>
      </c>
      <c r="D33" s="39">
        <v>0.34</v>
      </c>
      <c r="E33" s="39">
        <v>0.48</v>
      </c>
      <c r="F33" s="39">
        <v>0.82</v>
      </c>
      <c r="G33" s="34">
        <f t="shared" si="0"/>
        <v>9</v>
      </c>
    </row>
    <row r="34" spans="1:7" ht="30" x14ac:dyDescent="0.25">
      <c r="A34" s="36" t="s">
        <v>10169</v>
      </c>
      <c r="B34" s="37" t="s">
        <v>3551</v>
      </c>
      <c r="C34" s="38" t="s">
        <v>129</v>
      </c>
      <c r="D34" s="39">
        <v>0.16</v>
      </c>
      <c r="E34" s="39">
        <v>0.54</v>
      </c>
      <c r="F34" s="39">
        <v>0.7</v>
      </c>
      <c r="G34" s="34">
        <f t="shared" si="0"/>
        <v>9</v>
      </c>
    </row>
    <row r="35" spans="1:7" ht="30" x14ac:dyDescent="0.25">
      <c r="A35" s="36" t="s">
        <v>10170</v>
      </c>
      <c r="B35" s="37" t="s">
        <v>3552</v>
      </c>
      <c r="C35" s="38" t="s">
        <v>129</v>
      </c>
      <c r="D35" s="39">
        <v>0.22</v>
      </c>
      <c r="E35" s="39">
        <v>0.31</v>
      </c>
      <c r="F35" s="39">
        <v>0.53</v>
      </c>
      <c r="G35" s="34">
        <f t="shared" si="0"/>
        <v>9</v>
      </c>
    </row>
    <row r="36" spans="1:7" ht="30" x14ac:dyDescent="0.25">
      <c r="A36" s="36" t="s">
        <v>10171</v>
      </c>
      <c r="B36" s="37" t="s">
        <v>3553</v>
      </c>
      <c r="C36" s="38" t="s">
        <v>129</v>
      </c>
      <c r="D36" s="39">
        <v>0.28999999999999998</v>
      </c>
      <c r="E36" s="39">
        <v>0.42</v>
      </c>
      <c r="F36" s="39">
        <v>0.71</v>
      </c>
      <c r="G36" s="34">
        <f t="shared" si="0"/>
        <v>9</v>
      </c>
    </row>
    <row r="37" spans="1:7" ht="30" x14ac:dyDescent="0.25">
      <c r="A37" s="36" t="s">
        <v>10172</v>
      </c>
      <c r="B37" s="37" t="s">
        <v>3554</v>
      </c>
      <c r="C37" s="38" t="s">
        <v>129</v>
      </c>
      <c r="D37" s="39">
        <v>0.26</v>
      </c>
      <c r="E37" s="39">
        <v>0.37</v>
      </c>
      <c r="F37" s="39">
        <v>0.63</v>
      </c>
      <c r="G37" s="34">
        <f t="shared" si="0"/>
        <v>9</v>
      </c>
    </row>
    <row r="38" spans="1:7" ht="30" x14ac:dyDescent="0.25">
      <c r="A38" s="36" t="s">
        <v>10173</v>
      </c>
      <c r="B38" s="37" t="s">
        <v>3555</v>
      </c>
      <c r="C38" s="38" t="s">
        <v>129</v>
      </c>
      <c r="D38" s="39">
        <v>0.26</v>
      </c>
      <c r="E38" s="39">
        <v>0.36</v>
      </c>
      <c r="F38" s="39">
        <v>0.62</v>
      </c>
      <c r="G38" s="34">
        <f t="shared" si="0"/>
        <v>9</v>
      </c>
    </row>
    <row r="39" spans="1:7" ht="45" x14ac:dyDescent="0.25">
      <c r="A39" s="36" t="s">
        <v>10174</v>
      </c>
      <c r="B39" s="37" t="s">
        <v>3556</v>
      </c>
      <c r="C39" s="38" t="s">
        <v>129</v>
      </c>
      <c r="D39" s="39">
        <v>0.41</v>
      </c>
      <c r="E39" s="39">
        <v>0.59</v>
      </c>
      <c r="F39" s="39">
        <v>1</v>
      </c>
      <c r="G39" s="34">
        <f t="shared" si="0"/>
        <v>9</v>
      </c>
    </row>
    <row r="40" spans="1:7" ht="45" x14ac:dyDescent="0.25">
      <c r="A40" s="36" t="s">
        <v>10175</v>
      </c>
      <c r="B40" s="37" t="s">
        <v>3557</v>
      </c>
      <c r="C40" s="38" t="s">
        <v>129</v>
      </c>
      <c r="D40" s="39">
        <v>0.33</v>
      </c>
      <c r="E40" s="39">
        <v>0.47</v>
      </c>
      <c r="F40" s="39">
        <v>0.8</v>
      </c>
      <c r="G40" s="34">
        <f t="shared" si="0"/>
        <v>9</v>
      </c>
    </row>
    <row r="41" spans="1:7" ht="45" x14ac:dyDescent="0.25">
      <c r="A41" s="36" t="s">
        <v>10176</v>
      </c>
      <c r="B41" s="37" t="s">
        <v>3558</v>
      </c>
      <c r="C41" s="38" t="s">
        <v>129</v>
      </c>
      <c r="D41" s="39">
        <v>0.26</v>
      </c>
      <c r="E41" s="39">
        <v>0.37</v>
      </c>
      <c r="F41" s="39">
        <v>0.63</v>
      </c>
      <c r="G41" s="34">
        <f t="shared" si="0"/>
        <v>9</v>
      </c>
    </row>
    <row r="42" spans="1:7" ht="30" x14ac:dyDescent="0.25">
      <c r="A42" s="36" t="s">
        <v>10177</v>
      </c>
      <c r="B42" s="37" t="s">
        <v>3559</v>
      </c>
      <c r="C42" s="38" t="s">
        <v>129</v>
      </c>
      <c r="D42" s="39">
        <v>0.35</v>
      </c>
      <c r="E42" s="39">
        <v>0.51</v>
      </c>
      <c r="F42" s="39">
        <v>0.86</v>
      </c>
      <c r="G42" s="34">
        <f t="shared" si="0"/>
        <v>9</v>
      </c>
    </row>
    <row r="43" spans="1:7" ht="30" x14ac:dyDescent="0.25">
      <c r="A43" s="36" t="s">
        <v>10178</v>
      </c>
      <c r="B43" s="37" t="s">
        <v>3560</v>
      </c>
      <c r="C43" s="38" t="s">
        <v>129</v>
      </c>
      <c r="D43" s="39">
        <v>0.28999999999999998</v>
      </c>
      <c r="E43" s="39">
        <v>0.42</v>
      </c>
      <c r="F43" s="39">
        <v>0.71</v>
      </c>
      <c r="G43" s="34">
        <f t="shared" si="0"/>
        <v>9</v>
      </c>
    </row>
    <row r="44" spans="1:7" ht="30" x14ac:dyDescent="0.25">
      <c r="A44" s="36" t="s">
        <v>10179</v>
      </c>
      <c r="B44" s="37" t="s">
        <v>3561</v>
      </c>
      <c r="C44" s="38" t="s">
        <v>129</v>
      </c>
      <c r="D44" s="39">
        <v>0.24</v>
      </c>
      <c r="E44" s="39">
        <v>0.35</v>
      </c>
      <c r="F44" s="39">
        <v>0.59</v>
      </c>
      <c r="G44" s="34">
        <f t="shared" si="0"/>
        <v>9</v>
      </c>
    </row>
    <row r="45" spans="1:7" ht="30" x14ac:dyDescent="0.25">
      <c r="A45" s="36" t="s">
        <v>10180</v>
      </c>
      <c r="B45" s="37" t="s">
        <v>3562</v>
      </c>
      <c r="C45" s="38" t="s">
        <v>129</v>
      </c>
      <c r="D45" s="39">
        <v>0.4</v>
      </c>
      <c r="E45" s="39">
        <v>0.57999999999999996</v>
      </c>
      <c r="F45" s="39">
        <v>0.98</v>
      </c>
      <c r="G45" s="34">
        <f t="shared" si="0"/>
        <v>9</v>
      </c>
    </row>
    <row r="46" spans="1:7" ht="30" x14ac:dyDescent="0.25">
      <c r="A46" s="36" t="s">
        <v>10181</v>
      </c>
      <c r="B46" s="37" t="s">
        <v>3563</v>
      </c>
      <c r="C46" s="38" t="s">
        <v>129</v>
      </c>
      <c r="D46" s="39">
        <v>0.27</v>
      </c>
      <c r="E46" s="39">
        <v>0.38</v>
      </c>
      <c r="F46" s="39">
        <v>0.65</v>
      </c>
      <c r="G46" s="34">
        <f t="shared" si="0"/>
        <v>9</v>
      </c>
    </row>
    <row r="47" spans="1:7" ht="30" x14ac:dyDescent="0.25">
      <c r="A47" s="36" t="s">
        <v>10182</v>
      </c>
      <c r="B47" s="37" t="s">
        <v>3564</v>
      </c>
      <c r="C47" s="38" t="s">
        <v>129</v>
      </c>
      <c r="D47" s="39">
        <v>0.16</v>
      </c>
      <c r="E47" s="39">
        <v>0.4</v>
      </c>
      <c r="F47" s="39">
        <v>0.56000000000000005</v>
      </c>
      <c r="G47" s="34">
        <f t="shared" si="0"/>
        <v>9</v>
      </c>
    </row>
    <row r="48" spans="1:7" ht="30" x14ac:dyDescent="0.25">
      <c r="A48" s="36" t="s">
        <v>10183</v>
      </c>
      <c r="B48" s="37" t="s">
        <v>3565</v>
      </c>
      <c r="C48" s="38" t="s">
        <v>129</v>
      </c>
      <c r="D48" s="39">
        <v>0.17</v>
      </c>
      <c r="E48" s="39">
        <v>0.24</v>
      </c>
      <c r="F48" s="39">
        <v>0.41</v>
      </c>
      <c r="G48" s="34">
        <f t="shared" si="0"/>
        <v>9</v>
      </c>
    </row>
    <row r="49" spans="1:7" ht="30" x14ac:dyDescent="0.25">
      <c r="A49" s="36" t="s">
        <v>10184</v>
      </c>
      <c r="B49" s="37" t="s">
        <v>3566</v>
      </c>
      <c r="C49" s="38" t="s">
        <v>129</v>
      </c>
      <c r="D49" s="39">
        <v>0.12</v>
      </c>
      <c r="E49" s="39">
        <v>0.18</v>
      </c>
      <c r="F49" s="39">
        <v>0.3</v>
      </c>
      <c r="G49" s="34">
        <f t="shared" si="0"/>
        <v>9</v>
      </c>
    </row>
    <row r="50" spans="1:7" ht="30" x14ac:dyDescent="0.25">
      <c r="A50" s="36" t="s">
        <v>10185</v>
      </c>
      <c r="B50" s="37" t="s">
        <v>3567</v>
      </c>
      <c r="C50" s="38" t="s">
        <v>129</v>
      </c>
      <c r="D50" s="39">
        <v>0.09</v>
      </c>
      <c r="E50" s="39">
        <v>0.14000000000000001</v>
      </c>
      <c r="F50" s="39">
        <v>0.23</v>
      </c>
      <c r="G50" s="34">
        <f t="shared" si="0"/>
        <v>9</v>
      </c>
    </row>
    <row r="51" spans="1:7" ht="30" x14ac:dyDescent="0.25">
      <c r="A51" s="36" t="s">
        <v>10186</v>
      </c>
      <c r="B51" s="37" t="s">
        <v>3568</v>
      </c>
      <c r="C51" s="38" t="s">
        <v>129</v>
      </c>
      <c r="D51" s="39">
        <v>0.08</v>
      </c>
      <c r="E51" s="39">
        <v>0.12</v>
      </c>
      <c r="F51" s="39">
        <v>0.2</v>
      </c>
      <c r="G51" s="34">
        <f t="shared" si="0"/>
        <v>9</v>
      </c>
    </row>
    <row r="52" spans="1:7" ht="30" x14ac:dyDescent="0.25">
      <c r="A52" s="36" t="s">
        <v>10187</v>
      </c>
      <c r="B52" s="37" t="s">
        <v>3569</v>
      </c>
      <c r="C52" s="38" t="s">
        <v>3570</v>
      </c>
      <c r="D52" s="39">
        <v>570.75</v>
      </c>
      <c r="E52" s="39">
        <v>710.25</v>
      </c>
      <c r="F52" s="39">
        <v>1281</v>
      </c>
      <c r="G52" s="34">
        <f t="shared" si="0"/>
        <v>9</v>
      </c>
    </row>
    <row r="53" spans="1:7" ht="30" x14ac:dyDescent="0.25">
      <c r="A53" s="36" t="s">
        <v>10188</v>
      </c>
      <c r="B53" s="37" t="s">
        <v>3571</v>
      </c>
      <c r="C53" s="38" t="s">
        <v>23</v>
      </c>
      <c r="D53" s="39">
        <v>696.74</v>
      </c>
      <c r="E53" s="39">
        <v>485.33</v>
      </c>
      <c r="F53" s="39">
        <v>1182.07</v>
      </c>
      <c r="G53" s="34">
        <f t="shared" si="0"/>
        <v>9</v>
      </c>
    </row>
    <row r="54" spans="1:7" x14ac:dyDescent="0.25">
      <c r="A54" s="36" t="s">
        <v>10872</v>
      </c>
      <c r="B54" s="37" t="s">
        <v>3572</v>
      </c>
      <c r="C54" s="38"/>
      <c r="D54" s="39"/>
      <c r="E54" s="39"/>
      <c r="F54" s="39"/>
      <c r="G54" s="34">
        <f t="shared" si="0"/>
        <v>5</v>
      </c>
    </row>
    <row r="55" spans="1:7" ht="30" x14ac:dyDescent="0.25">
      <c r="A55" s="36" t="s">
        <v>10189</v>
      </c>
      <c r="B55" s="37" t="s">
        <v>3573</v>
      </c>
      <c r="C55" s="38" t="s">
        <v>3542</v>
      </c>
      <c r="D55" s="39">
        <v>1281.25</v>
      </c>
      <c r="E55" s="39"/>
      <c r="F55" s="39">
        <v>1281.25</v>
      </c>
      <c r="G55" s="34">
        <f t="shared" si="0"/>
        <v>9</v>
      </c>
    </row>
    <row r="56" spans="1:7" ht="30" x14ac:dyDescent="0.25">
      <c r="A56" s="36" t="s">
        <v>10190</v>
      </c>
      <c r="B56" s="37" t="s">
        <v>3574</v>
      </c>
      <c r="C56" s="38" t="s">
        <v>3542</v>
      </c>
      <c r="D56" s="39">
        <v>6509.59</v>
      </c>
      <c r="E56" s="39"/>
      <c r="F56" s="39">
        <v>6509.59</v>
      </c>
      <c r="G56" s="34">
        <f t="shared" si="0"/>
        <v>9</v>
      </c>
    </row>
    <row r="57" spans="1:7" x14ac:dyDescent="0.25">
      <c r="A57" s="36" t="s">
        <v>10191</v>
      </c>
      <c r="B57" s="37" t="s">
        <v>3575</v>
      </c>
      <c r="C57" s="38" t="s">
        <v>7</v>
      </c>
      <c r="D57" s="39">
        <v>95.01</v>
      </c>
      <c r="E57" s="39"/>
      <c r="F57" s="39">
        <v>95.01</v>
      </c>
      <c r="G57" s="34">
        <f t="shared" si="0"/>
        <v>9</v>
      </c>
    </row>
    <row r="58" spans="1:7" x14ac:dyDescent="0.25">
      <c r="A58" s="36" t="s">
        <v>10192</v>
      </c>
      <c r="B58" s="37" t="s">
        <v>3576</v>
      </c>
      <c r="C58" s="38" t="s">
        <v>7</v>
      </c>
      <c r="D58" s="39">
        <v>86.73</v>
      </c>
      <c r="E58" s="39"/>
      <c r="F58" s="39">
        <v>86.73</v>
      </c>
      <c r="G58" s="34">
        <f t="shared" si="0"/>
        <v>9</v>
      </c>
    </row>
    <row r="59" spans="1:7" x14ac:dyDescent="0.25">
      <c r="A59" s="36" t="s">
        <v>10193</v>
      </c>
      <c r="B59" s="37" t="s">
        <v>3577</v>
      </c>
      <c r="C59" s="38" t="s">
        <v>7</v>
      </c>
      <c r="D59" s="39">
        <v>386.06</v>
      </c>
      <c r="E59" s="39"/>
      <c r="F59" s="39">
        <v>386.06</v>
      </c>
      <c r="G59" s="34">
        <f t="shared" si="0"/>
        <v>9</v>
      </c>
    </row>
    <row r="60" spans="1:7" x14ac:dyDescent="0.25">
      <c r="A60" s="36" t="s">
        <v>10194</v>
      </c>
      <c r="B60" s="37" t="s">
        <v>3578</v>
      </c>
      <c r="C60" s="38" t="s">
        <v>7</v>
      </c>
      <c r="D60" s="39">
        <v>620.21</v>
      </c>
      <c r="E60" s="39"/>
      <c r="F60" s="39">
        <v>620.21</v>
      </c>
      <c r="G60" s="34">
        <f t="shared" si="0"/>
        <v>9</v>
      </c>
    </row>
    <row r="61" spans="1:7" ht="30" x14ac:dyDescent="0.25">
      <c r="A61" s="36" t="s">
        <v>10195</v>
      </c>
      <c r="B61" s="37" t="s">
        <v>3579</v>
      </c>
      <c r="C61" s="38" t="s">
        <v>7</v>
      </c>
      <c r="D61" s="39">
        <v>91.59</v>
      </c>
      <c r="E61" s="39"/>
      <c r="F61" s="39">
        <v>91.59</v>
      </c>
      <c r="G61" s="34">
        <f t="shared" si="0"/>
        <v>9</v>
      </c>
    </row>
    <row r="62" spans="1:7" x14ac:dyDescent="0.25">
      <c r="A62" s="36" t="s">
        <v>10873</v>
      </c>
      <c r="B62" s="37" t="s">
        <v>3580</v>
      </c>
      <c r="C62" s="38"/>
      <c r="D62" s="39"/>
      <c r="E62" s="39"/>
      <c r="F62" s="39"/>
      <c r="G62" s="34">
        <f t="shared" si="0"/>
        <v>5</v>
      </c>
    </row>
    <row r="63" spans="1:7" ht="30" x14ac:dyDescent="0.25">
      <c r="A63" s="36" t="s">
        <v>10196</v>
      </c>
      <c r="B63" s="37" t="s">
        <v>3581</v>
      </c>
      <c r="C63" s="38" t="s">
        <v>3542</v>
      </c>
      <c r="D63" s="39">
        <v>376.29</v>
      </c>
      <c r="E63" s="39"/>
      <c r="F63" s="39">
        <v>376.29</v>
      </c>
      <c r="G63" s="34">
        <f t="shared" si="0"/>
        <v>9</v>
      </c>
    </row>
    <row r="64" spans="1:7" x14ac:dyDescent="0.25">
      <c r="A64" s="36" t="s">
        <v>10197</v>
      </c>
      <c r="B64" s="37" t="s">
        <v>3582</v>
      </c>
      <c r="C64" s="38" t="s">
        <v>129</v>
      </c>
      <c r="D64" s="39">
        <v>2.78</v>
      </c>
      <c r="E64" s="39">
        <v>6.43</v>
      </c>
      <c r="F64" s="39">
        <v>9.2100000000000009</v>
      </c>
      <c r="G64" s="34">
        <f t="shared" si="0"/>
        <v>9</v>
      </c>
    </row>
    <row r="65" spans="1:7" x14ac:dyDescent="0.25">
      <c r="A65" s="36" t="s">
        <v>10198</v>
      </c>
      <c r="B65" s="37" t="s">
        <v>3583</v>
      </c>
      <c r="C65" s="38" t="s">
        <v>129</v>
      </c>
      <c r="D65" s="39">
        <v>102.62</v>
      </c>
      <c r="E65" s="39">
        <v>47.52</v>
      </c>
      <c r="F65" s="39">
        <v>150.13999999999999</v>
      </c>
      <c r="G65" s="34">
        <f t="shared" si="0"/>
        <v>9</v>
      </c>
    </row>
    <row r="66" spans="1:7" ht="30" x14ac:dyDescent="0.25">
      <c r="A66" s="36" t="s">
        <v>10874</v>
      </c>
      <c r="B66" s="37" t="s">
        <v>3584</v>
      </c>
      <c r="C66" s="38" t="s">
        <v>129</v>
      </c>
      <c r="D66" s="39">
        <v>25.54</v>
      </c>
      <c r="E66" s="39">
        <v>45.3</v>
      </c>
      <c r="F66" s="39">
        <v>70.84</v>
      </c>
      <c r="G66" s="34">
        <f t="shared" si="0"/>
        <v>9</v>
      </c>
    </row>
    <row r="67" spans="1:7" x14ac:dyDescent="0.25">
      <c r="A67" s="36" t="s">
        <v>10199</v>
      </c>
      <c r="B67" s="37" t="s">
        <v>3585</v>
      </c>
      <c r="C67" s="38" t="s">
        <v>129</v>
      </c>
      <c r="D67" s="39"/>
      <c r="E67" s="39">
        <v>32.15</v>
      </c>
      <c r="F67" s="39">
        <v>32.15</v>
      </c>
      <c r="G67" s="34">
        <f t="shared" ref="G67:G130" si="1">LEN(A67)</f>
        <v>9</v>
      </c>
    </row>
    <row r="68" spans="1:7" x14ac:dyDescent="0.25">
      <c r="A68" s="36" t="s">
        <v>10200</v>
      </c>
      <c r="B68" s="37" t="s">
        <v>3586</v>
      </c>
      <c r="C68" s="38" t="s">
        <v>7</v>
      </c>
      <c r="D68" s="39">
        <v>1.05</v>
      </c>
      <c r="E68" s="39">
        <v>4.75</v>
      </c>
      <c r="F68" s="39">
        <v>5.8</v>
      </c>
      <c r="G68" s="34">
        <f t="shared" si="1"/>
        <v>9</v>
      </c>
    </row>
    <row r="69" spans="1:7" ht="30" x14ac:dyDescent="0.25">
      <c r="A69" s="36" t="s">
        <v>10201</v>
      </c>
      <c r="B69" s="37" t="s">
        <v>3587</v>
      </c>
      <c r="C69" s="38" t="s">
        <v>969</v>
      </c>
      <c r="D69" s="39"/>
      <c r="E69" s="39">
        <v>485.18</v>
      </c>
      <c r="F69" s="39">
        <v>485.18</v>
      </c>
      <c r="G69" s="34">
        <f t="shared" si="1"/>
        <v>9</v>
      </c>
    </row>
    <row r="70" spans="1:7" x14ac:dyDescent="0.25">
      <c r="A70" s="36" t="s">
        <v>10202</v>
      </c>
      <c r="B70" s="37" t="s">
        <v>11643</v>
      </c>
      <c r="C70" s="38" t="s">
        <v>7</v>
      </c>
      <c r="D70" s="39">
        <v>236.35</v>
      </c>
      <c r="E70" s="39"/>
      <c r="F70" s="39">
        <v>236.35</v>
      </c>
      <c r="G70" s="34">
        <f t="shared" si="1"/>
        <v>9</v>
      </c>
    </row>
    <row r="71" spans="1:7" x14ac:dyDescent="0.25">
      <c r="A71" s="36" t="s">
        <v>10203</v>
      </c>
      <c r="B71" s="37" t="s">
        <v>11644</v>
      </c>
      <c r="C71" s="38" t="s">
        <v>7</v>
      </c>
      <c r="D71" s="39">
        <v>269.57</v>
      </c>
      <c r="E71" s="39"/>
      <c r="F71" s="39">
        <v>269.57</v>
      </c>
      <c r="G71" s="34">
        <f t="shared" si="1"/>
        <v>9</v>
      </c>
    </row>
    <row r="72" spans="1:7" x14ac:dyDescent="0.25">
      <c r="A72" s="36" t="s">
        <v>10204</v>
      </c>
      <c r="B72" s="37" t="s">
        <v>11645</v>
      </c>
      <c r="C72" s="38" t="s">
        <v>7</v>
      </c>
      <c r="D72" s="39">
        <v>346.07</v>
      </c>
      <c r="E72" s="39"/>
      <c r="F72" s="39">
        <v>346.07</v>
      </c>
      <c r="G72" s="34">
        <f t="shared" si="1"/>
        <v>9</v>
      </c>
    </row>
    <row r="73" spans="1:7" x14ac:dyDescent="0.25">
      <c r="A73" s="36" t="s">
        <v>10205</v>
      </c>
      <c r="B73" s="37" t="s">
        <v>11646</v>
      </c>
      <c r="C73" s="38" t="s">
        <v>7</v>
      </c>
      <c r="D73" s="39">
        <v>354.18</v>
      </c>
      <c r="E73" s="39"/>
      <c r="F73" s="39">
        <v>354.18</v>
      </c>
      <c r="G73" s="34">
        <f t="shared" si="1"/>
        <v>9</v>
      </c>
    </row>
    <row r="74" spans="1:7" ht="30" x14ac:dyDescent="0.25">
      <c r="A74" s="36" t="s">
        <v>10206</v>
      </c>
      <c r="B74" s="37" t="s">
        <v>3588</v>
      </c>
      <c r="C74" s="38" t="s">
        <v>3542</v>
      </c>
      <c r="D74" s="39">
        <v>243.79</v>
      </c>
      <c r="E74" s="39"/>
      <c r="F74" s="39">
        <v>243.79</v>
      </c>
      <c r="G74" s="34">
        <f t="shared" si="1"/>
        <v>9</v>
      </c>
    </row>
    <row r="75" spans="1:7" ht="30" x14ac:dyDescent="0.25">
      <c r="A75" s="36" t="s">
        <v>10207</v>
      </c>
      <c r="B75" s="37" t="s">
        <v>3589</v>
      </c>
      <c r="C75" s="38" t="s">
        <v>23</v>
      </c>
      <c r="D75" s="39">
        <v>13.35</v>
      </c>
      <c r="E75" s="39"/>
      <c r="F75" s="39">
        <v>13.35</v>
      </c>
      <c r="G75" s="34">
        <f t="shared" si="1"/>
        <v>9</v>
      </c>
    </row>
    <row r="76" spans="1:7" ht="30" x14ac:dyDescent="0.25">
      <c r="A76" s="36" t="s">
        <v>10208</v>
      </c>
      <c r="B76" s="37" t="s">
        <v>3590</v>
      </c>
      <c r="C76" s="38" t="s">
        <v>23</v>
      </c>
      <c r="D76" s="39">
        <v>14.61</v>
      </c>
      <c r="E76" s="39"/>
      <c r="F76" s="39">
        <v>14.61</v>
      </c>
      <c r="G76" s="34">
        <f t="shared" si="1"/>
        <v>9</v>
      </c>
    </row>
    <row r="77" spans="1:7" ht="30" x14ac:dyDescent="0.25">
      <c r="A77" s="36" t="s">
        <v>10209</v>
      </c>
      <c r="B77" s="37" t="s">
        <v>3591</v>
      </c>
      <c r="C77" s="38" t="s">
        <v>23</v>
      </c>
      <c r="D77" s="39">
        <v>16.39</v>
      </c>
      <c r="E77" s="39"/>
      <c r="F77" s="39">
        <v>16.39</v>
      </c>
      <c r="G77" s="34">
        <f t="shared" si="1"/>
        <v>9</v>
      </c>
    </row>
    <row r="78" spans="1:7" ht="30" x14ac:dyDescent="0.25">
      <c r="A78" s="36" t="s">
        <v>10210</v>
      </c>
      <c r="B78" s="37" t="s">
        <v>3592</v>
      </c>
      <c r="C78" s="38" t="s">
        <v>23</v>
      </c>
      <c r="D78" s="39">
        <v>20.02</v>
      </c>
      <c r="E78" s="39"/>
      <c r="F78" s="39">
        <v>20.02</v>
      </c>
      <c r="G78" s="34">
        <f t="shared" si="1"/>
        <v>9</v>
      </c>
    </row>
    <row r="79" spans="1:7" ht="30" x14ac:dyDescent="0.25">
      <c r="A79" s="36" t="s">
        <v>10211</v>
      </c>
      <c r="B79" s="37" t="s">
        <v>3593</v>
      </c>
      <c r="C79" s="38" t="s">
        <v>23</v>
      </c>
      <c r="D79" s="39">
        <v>21.54</v>
      </c>
      <c r="E79" s="39"/>
      <c r="F79" s="39">
        <v>21.54</v>
      </c>
      <c r="G79" s="34">
        <f t="shared" si="1"/>
        <v>9</v>
      </c>
    </row>
    <row r="80" spans="1:7" ht="30" x14ac:dyDescent="0.25">
      <c r="A80" s="36" t="s">
        <v>10212</v>
      </c>
      <c r="B80" s="37" t="s">
        <v>3594</v>
      </c>
      <c r="C80" s="38" t="s">
        <v>23</v>
      </c>
      <c r="D80" s="39">
        <v>24.17</v>
      </c>
      <c r="E80" s="39"/>
      <c r="F80" s="39">
        <v>24.17</v>
      </c>
      <c r="G80" s="34">
        <f t="shared" si="1"/>
        <v>9</v>
      </c>
    </row>
    <row r="81" spans="1:7" ht="30" x14ac:dyDescent="0.25">
      <c r="A81" s="36" t="s">
        <v>10213</v>
      </c>
      <c r="B81" s="37" t="s">
        <v>3595</v>
      </c>
      <c r="C81" s="38" t="s">
        <v>23</v>
      </c>
      <c r="D81" s="39">
        <v>26.1</v>
      </c>
      <c r="E81" s="39"/>
      <c r="F81" s="39">
        <v>26.1</v>
      </c>
      <c r="G81" s="34">
        <f t="shared" si="1"/>
        <v>9</v>
      </c>
    </row>
    <row r="82" spans="1:7" ht="30" x14ac:dyDescent="0.25">
      <c r="A82" s="36" t="s">
        <v>10214</v>
      </c>
      <c r="B82" s="37" t="s">
        <v>3596</v>
      </c>
      <c r="C82" s="38" t="s">
        <v>23</v>
      </c>
      <c r="D82" s="39">
        <v>26.7</v>
      </c>
      <c r="E82" s="39"/>
      <c r="F82" s="39">
        <v>26.7</v>
      </c>
      <c r="G82" s="34">
        <f t="shared" si="1"/>
        <v>9</v>
      </c>
    </row>
    <row r="83" spans="1:7" ht="30" x14ac:dyDescent="0.25">
      <c r="A83" s="36" t="s">
        <v>10215</v>
      </c>
      <c r="B83" s="37" t="s">
        <v>3597</v>
      </c>
      <c r="C83" s="38" t="s">
        <v>23</v>
      </c>
      <c r="D83" s="39">
        <v>28.72</v>
      </c>
      <c r="E83" s="39"/>
      <c r="F83" s="39">
        <v>28.72</v>
      </c>
      <c r="G83" s="34">
        <f t="shared" si="1"/>
        <v>9</v>
      </c>
    </row>
    <row r="84" spans="1:7" ht="30" x14ac:dyDescent="0.25">
      <c r="A84" s="36" t="s">
        <v>10216</v>
      </c>
      <c r="B84" s="37" t="s">
        <v>3598</v>
      </c>
      <c r="C84" s="38" t="s">
        <v>23</v>
      </c>
      <c r="D84" s="39">
        <v>32.22</v>
      </c>
      <c r="E84" s="39"/>
      <c r="F84" s="39">
        <v>32.22</v>
      </c>
      <c r="G84" s="34">
        <f t="shared" si="1"/>
        <v>9</v>
      </c>
    </row>
    <row r="85" spans="1:7" ht="30" x14ac:dyDescent="0.25">
      <c r="A85" s="36" t="s">
        <v>10217</v>
      </c>
      <c r="B85" s="37" t="s">
        <v>3599</v>
      </c>
      <c r="C85" s="38" t="s">
        <v>23</v>
      </c>
      <c r="D85" s="39">
        <v>34.799999999999997</v>
      </c>
      <c r="E85" s="39"/>
      <c r="F85" s="39">
        <v>34.799999999999997</v>
      </c>
      <c r="G85" s="34">
        <f t="shared" si="1"/>
        <v>9</v>
      </c>
    </row>
    <row r="86" spans="1:7" x14ac:dyDescent="0.25">
      <c r="A86" s="36" t="s">
        <v>10218</v>
      </c>
      <c r="B86" s="37" t="s">
        <v>11647</v>
      </c>
      <c r="C86" s="38" t="s">
        <v>7</v>
      </c>
      <c r="D86" s="39">
        <v>248.56</v>
      </c>
      <c r="E86" s="39"/>
      <c r="F86" s="39">
        <v>248.56</v>
      </c>
      <c r="G86" s="34">
        <f t="shared" si="1"/>
        <v>9</v>
      </c>
    </row>
    <row r="87" spans="1:7" x14ac:dyDescent="0.25">
      <c r="A87" s="36" t="s">
        <v>10219</v>
      </c>
      <c r="B87" s="37" t="s">
        <v>11648</v>
      </c>
      <c r="C87" s="38" t="s">
        <v>7</v>
      </c>
      <c r="D87" s="39">
        <v>374.85</v>
      </c>
      <c r="E87" s="39"/>
      <c r="F87" s="39">
        <v>374.85</v>
      </c>
      <c r="G87" s="34">
        <f t="shared" si="1"/>
        <v>9</v>
      </c>
    </row>
    <row r="88" spans="1:7" x14ac:dyDescent="0.25">
      <c r="A88" s="36" t="s">
        <v>10220</v>
      </c>
      <c r="B88" s="37" t="s">
        <v>11649</v>
      </c>
      <c r="C88" s="38" t="s">
        <v>7</v>
      </c>
      <c r="D88" s="39">
        <v>390.04</v>
      </c>
      <c r="E88" s="39"/>
      <c r="F88" s="39">
        <v>390.04</v>
      </c>
      <c r="G88" s="34">
        <f t="shared" si="1"/>
        <v>9</v>
      </c>
    </row>
    <row r="89" spans="1:7" x14ac:dyDescent="0.25">
      <c r="A89" s="36" t="s">
        <v>10221</v>
      </c>
      <c r="B89" s="37" t="s">
        <v>11650</v>
      </c>
      <c r="C89" s="38" t="s">
        <v>7</v>
      </c>
      <c r="D89" s="39">
        <v>420.72</v>
      </c>
      <c r="E89" s="39"/>
      <c r="F89" s="39">
        <v>420.72</v>
      </c>
      <c r="G89" s="34">
        <f t="shared" si="1"/>
        <v>9</v>
      </c>
    </row>
    <row r="90" spans="1:7" x14ac:dyDescent="0.25">
      <c r="A90" s="36" t="s">
        <v>10222</v>
      </c>
      <c r="B90" s="37" t="s">
        <v>11651</v>
      </c>
      <c r="C90" s="38" t="s">
        <v>7</v>
      </c>
      <c r="D90" s="39">
        <v>450.63</v>
      </c>
      <c r="E90" s="39"/>
      <c r="F90" s="39">
        <v>450.63</v>
      </c>
      <c r="G90" s="34">
        <f t="shared" si="1"/>
        <v>9</v>
      </c>
    </row>
    <row r="91" spans="1:7" x14ac:dyDescent="0.25">
      <c r="A91" s="36" t="s">
        <v>10223</v>
      </c>
      <c r="B91" s="37" t="s">
        <v>11652</v>
      </c>
      <c r="C91" s="38" t="s">
        <v>7</v>
      </c>
      <c r="D91" s="39">
        <v>501.7</v>
      </c>
      <c r="E91" s="39"/>
      <c r="F91" s="39">
        <v>501.7</v>
      </c>
      <c r="G91" s="34">
        <f t="shared" si="1"/>
        <v>9</v>
      </c>
    </row>
    <row r="92" spans="1:7" x14ac:dyDescent="0.25">
      <c r="A92" s="36" t="s">
        <v>10224</v>
      </c>
      <c r="B92" s="37" t="s">
        <v>3600</v>
      </c>
      <c r="C92" s="38" t="s">
        <v>7</v>
      </c>
      <c r="D92" s="39">
        <v>209.8</v>
      </c>
      <c r="E92" s="39"/>
      <c r="F92" s="39">
        <v>209.8</v>
      </c>
      <c r="G92" s="34">
        <f t="shared" si="1"/>
        <v>9</v>
      </c>
    </row>
    <row r="93" spans="1:7" ht="30" x14ac:dyDescent="0.25">
      <c r="A93" s="36" t="s">
        <v>10225</v>
      </c>
      <c r="B93" s="37" t="s">
        <v>3601</v>
      </c>
      <c r="C93" s="38" t="s">
        <v>3542</v>
      </c>
      <c r="D93" s="39">
        <v>1673.44</v>
      </c>
      <c r="E93" s="39">
        <v>4362.1499999999996</v>
      </c>
      <c r="F93" s="39">
        <v>6035.59</v>
      </c>
      <c r="G93" s="34">
        <f t="shared" si="1"/>
        <v>9</v>
      </c>
    </row>
    <row r="94" spans="1:7" ht="30" x14ac:dyDescent="0.25">
      <c r="A94" s="36" t="s">
        <v>10226</v>
      </c>
      <c r="B94" s="37" t="s">
        <v>3602</v>
      </c>
      <c r="C94" s="38" t="s">
        <v>129</v>
      </c>
      <c r="D94" s="39">
        <v>6.95</v>
      </c>
      <c r="E94" s="39">
        <v>46.45</v>
      </c>
      <c r="F94" s="39">
        <v>53.4</v>
      </c>
      <c r="G94" s="34">
        <f t="shared" si="1"/>
        <v>9</v>
      </c>
    </row>
    <row r="95" spans="1:7" ht="30" x14ac:dyDescent="0.25">
      <c r="A95" s="36" t="s">
        <v>10227</v>
      </c>
      <c r="B95" s="37" t="s">
        <v>3603</v>
      </c>
      <c r="C95" s="38" t="s">
        <v>129</v>
      </c>
      <c r="D95" s="39">
        <v>189.35</v>
      </c>
      <c r="E95" s="39">
        <v>330.4</v>
      </c>
      <c r="F95" s="39">
        <v>519.75</v>
      </c>
      <c r="G95" s="34">
        <f t="shared" si="1"/>
        <v>9</v>
      </c>
    </row>
    <row r="96" spans="1:7" x14ac:dyDescent="0.25">
      <c r="A96" s="36" t="s">
        <v>10875</v>
      </c>
      <c r="B96" s="37" t="s">
        <v>3604</v>
      </c>
      <c r="C96" s="38"/>
      <c r="D96" s="39"/>
      <c r="E96" s="39"/>
      <c r="F96" s="39"/>
      <c r="G96" s="34">
        <f t="shared" si="1"/>
        <v>5</v>
      </c>
    </row>
    <row r="97" spans="1:7" ht="30" x14ac:dyDescent="0.25">
      <c r="A97" s="36" t="s">
        <v>10228</v>
      </c>
      <c r="B97" s="37" t="s">
        <v>3605</v>
      </c>
      <c r="C97" s="38" t="s">
        <v>23</v>
      </c>
      <c r="D97" s="39">
        <v>199.7</v>
      </c>
      <c r="E97" s="39">
        <v>9635.5499999999993</v>
      </c>
      <c r="F97" s="39">
        <v>9835.25</v>
      </c>
      <c r="G97" s="34">
        <f t="shared" si="1"/>
        <v>9</v>
      </c>
    </row>
    <row r="98" spans="1:7" x14ac:dyDescent="0.25">
      <c r="A98" s="36" t="s">
        <v>10229</v>
      </c>
      <c r="B98" s="37" t="s">
        <v>3606</v>
      </c>
      <c r="C98" s="38" t="s">
        <v>23</v>
      </c>
      <c r="D98" s="39">
        <v>199.7</v>
      </c>
      <c r="E98" s="39">
        <v>12906.85</v>
      </c>
      <c r="F98" s="39">
        <v>13106.55</v>
      </c>
      <c r="G98" s="34">
        <f t="shared" si="1"/>
        <v>9</v>
      </c>
    </row>
    <row r="99" spans="1:7" x14ac:dyDescent="0.25">
      <c r="A99" s="36" t="s">
        <v>10230</v>
      </c>
      <c r="B99" s="37" t="s">
        <v>3607</v>
      </c>
      <c r="C99" s="38" t="s">
        <v>23</v>
      </c>
      <c r="D99" s="39">
        <v>199.7</v>
      </c>
      <c r="E99" s="39">
        <v>11420.55</v>
      </c>
      <c r="F99" s="39">
        <v>11620.25</v>
      </c>
      <c r="G99" s="34">
        <f t="shared" si="1"/>
        <v>9</v>
      </c>
    </row>
    <row r="100" spans="1:7" x14ac:dyDescent="0.25">
      <c r="A100" s="36" t="s">
        <v>10231</v>
      </c>
      <c r="B100" s="37" t="s">
        <v>3608</v>
      </c>
      <c r="C100" s="38" t="s">
        <v>23</v>
      </c>
      <c r="D100" s="39">
        <v>575.95000000000005</v>
      </c>
      <c r="E100" s="39">
        <v>26595.53</v>
      </c>
      <c r="F100" s="39">
        <v>27171.48</v>
      </c>
      <c r="G100" s="34">
        <f t="shared" si="1"/>
        <v>9</v>
      </c>
    </row>
    <row r="101" spans="1:7" x14ac:dyDescent="0.25">
      <c r="A101" s="36" t="s">
        <v>10232</v>
      </c>
      <c r="B101" s="37" t="s">
        <v>3609</v>
      </c>
      <c r="C101" s="38" t="s">
        <v>23</v>
      </c>
      <c r="D101" s="39">
        <v>575.95000000000005</v>
      </c>
      <c r="E101" s="39">
        <v>40810.230000000003</v>
      </c>
      <c r="F101" s="39">
        <v>41386.18</v>
      </c>
      <c r="G101" s="34">
        <f t="shared" si="1"/>
        <v>9</v>
      </c>
    </row>
    <row r="102" spans="1:7" ht="30" x14ac:dyDescent="0.25">
      <c r="A102" s="36" t="s">
        <v>10233</v>
      </c>
      <c r="B102" s="37" t="s">
        <v>3610</v>
      </c>
      <c r="C102" s="38" t="s">
        <v>23</v>
      </c>
      <c r="D102" s="39">
        <v>575.95000000000005</v>
      </c>
      <c r="E102" s="39">
        <v>16178.25</v>
      </c>
      <c r="F102" s="39">
        <v>16754.2</v>
      </c>
      <c r="G102" s="34">
        <f t="shared" si="1"/>
        <v>9</v>
      </c>
    </row>
    <row r="103" spans="1:7" x14ac:dyDescent="0.25">
      <c r="A103" s="36" t="s">
        <v>10234</v>
      </c>
      <c r="B103" s="37" t="s">
        <v>3611</v>
      </c>
      <c r="C103" s="38" t="s">
        <v>23</v>
      </c>
      <c r="D103" s="39">
        <v>468.45</v>
      </c>
      <c r="E103" s="39">
        <v>19417.650000000001</v>
      </c>
      <c r="F103" s="39">
        <v>19886.099999999999</v>
      </c>
      <c r="G103" s="34">
        <f t="shared" si="1"/>
        <v>9</v>
      </c>
    </row>
    <row r="104" spans="1:7" ht="30" x14ac:dyDescent="0.25">
      <c r="A104" s="36" t="s">
        <v>10235</v>
      </c>
      <c r="B104" s="37" t="s">
        <v>3612</v>
      </c>
      <c r="C104" s="38" t="s">
        <v>23</v>
      </c>
      <c r="D104" s="39">
        <v>285.7</v>
      </c>
      <c r="E104" s="39">
        <v>31450.799999999999</v>
      </c>
      <c r="F104" s="39">
        <v>31736.5</v>
      </c>
      <c r="G104" s="34">
        <f t="shared" si="1"/>
        <v>9</v>
      </c>
    </row>
    <row r="105" spans="1:7" x14ac:dyDescent="0.25">
      <c r="A105" s="36" t="s">
        <v>10876</v>
      </c>
      <c r="B105" s="37" t="s">
        <v>3613</v>
      </c>
      <c r="C105" s="38"/>
      <c r="D105" s="39"/>
      <c r="E105" s="39"/>
      <c r="F105" s="39"/>
      <c r="G105" s="34">
        <f t="shared" si="1"/>
        <v>5</v>
      </c>
    </row>
    <row r="106" spans="1:7" ht="45" x14ac:dyDescent="0.25">
      <c r="A106" s="36" t="s">
        <v>10236</v>
      </c>
      <c r="B106" s="37" t="s">
        <v>3614</v>
      </c>
      <c r="C106" s="38" t="s">
        <v>3542</v>
      </c>
      <c r="D106" s="39">
        <v>8405.0300000000007</v>
      </c>
      <c r="E106" s="39"/>
      <c r="F106" s="39">
        <v>8405.0300000000007</v>
      </c>
      <c r="G106" s="34">
        <f t="shared" si="1"/>
        <v>9</v>
      </c>
    </row>
    <row r="107" spans="1:7" ht="45" x14ac:dyDescent="0.25">
      <c r="A107" s="36" t="s">
        <v>10237</v>
      </c>
      <c r="B107" s="37" t="s">
        <v>3615</v>
      </c>
      <c r="C107" s="38" t="s">
        <v>3542</v>
      </c>
      <c r="D107" s="39">
        <v>12742.62</v>
      </c>
      <c r="E107" s="39"/>
      <c r="F107" s="39">
        <v>12742.62</v>
      </c>
      <c r="G107" s="34">
        <f t="shared" si="1"/>
        <v>9</v>
      </c>
    </row>
    <row r="108" spans="1:7" ht="45" x14ac:dyDescent="0.25">
      <c r="A108" s="36" t="s">
        <v>10238</v>
      </c>
      <c r="B108" s="37" t="s">
        <v>3616</v>
      </c>
      <c r="C108" s="38" t="s">
        <v>3542</v>
      </c>
      <c r="D108" s="39">
        <v>12947.7</v>
      </c>
      <c r="E108" s="39"/>
      <c r="F108" s="39">
        <v>12947.7</v>
      </c>
      <c r="G108" s="34">
        <f t="shared" si="1"/>
        <v>9</v>
      </c>
    </row>
    <row r="109" spans="1:7" ht="30" x14ac:dyDescent="0.25">
      <c r="A109" s="36" t="s">
        <v>10239</v>
      </c>
      <c r="B109" s="37" t="s">
        <v>3617</v>
      </c>
      <c r="C109" s="38" t="s">
        <v>7</v>
      </c>
      <c r="D109" s="39">
        <v>694.04</v>
      </c>
      <c r="E109" s="39"/>
      <c r="F109" s="39">
        <v>694.04</v>
      </c>
      <c r="G109" s="34">
        <f t="shared" si="1"/>
        <v>9</v>
      </c>
    </row>
    <row r="110" spans="1:7" ht="30" x14ac:dyDescent="0.25">
      <c r="A110" s="36" t="s">
        <v>10240</v>
      </c>
      <c r="B110" s="37" t="s">
        <v>3618</v>
      </c>
      <c r="C110" s="38" t="s">
        <v>7</v>
      </c>
      <c r="D110" s="39">
        <v>487.58</v>
      </c>
      <c r="E110" s="39"/>
      <c r="F110" s="39">
        <v>487.58</v>
      </c>
      <c r="G110" s="34">
        <f t="shared" si="1"/>
        <v>9</v>
      </c>
    </row>
    <row r="111" spans="1:7" ht="30" x14ac:dyDescent="0.25">
      <c r="A111" s="36" t="s">
        <v>10241</v>
      </c>
      <c r="B111" s="37" t="s">
        <v>3619</v>
      </c>
      <c r="C111" s="38" t="s">
        <v>7</v>
      </c>
      <c r="D111" s="39">
        <v>1257.76</v>
      </c>
      <c r="E111" s="39"/>
      <c r="F111" s="39">
        <v>1257.76</v>
      </c>
      <c r="G111" s="34">
        <f t="shared" si="1"/>
        <v>9</v>
      </c>
    </row>
    <row r="112" spans="1:7" ht="30" x14ac:dyDescent="0.25">
      <c r="A112" s="36" t="s">
        <v>10242</v>
      </c>
      <c r="B112" s="37" t="s">
        <v>3620</v>
      </c>
      <c r="C112" s="38" t="s">
        <v>7</v>
      </c>
      <c r="D112" s="39">
        <v>1276.19</v>
      </c>
      <c r="E112" s="39"/>
      <c r="F112" s="39">
        <v>1276.19</v>
      </c>
      <c r="G112" s="34">
        <f t="shared" si="1"/>
        <v>9</v>
      </c>
    </row>
    <row r="113" spans="1:7" ht="30" x14ac:dyDescent="0.25">
      <c r="A113" s="36" t="s">
        <v>10243</v>
      </c>
      <c r="B113" s="37" t="s">
        <v>3621</v>
      </c>
      <c r="C113" s="38" t="s">
        <v>7</v>
      </c>
      <c r="D113" s="39">
        <v>1594.19</v>
      </c>
      <c r="E113" s="39"/>
      <c r="F113" s="39">
        <v>1594.19</v>
      </c>
      <c r="G113" s="34">
        <f t="shared" si="1"/>
        <v>9</v>
      </c>
    </row>
    <row r="114" spans="1:7" ht="30" x14ac:dyDescent="0.25">
      <c r="A114" s="36" t="s">
        <v>10244</v>
      </c>
      <c r="B114" s="37" t="s">
        <v>3622</v>
      </c>
      <c r="C114" s="38" t="s">
        <v>7</v>
      </c>
      <c r="D114" s="39">
        <v>2057.25</v>
      </c>
      <c r="E114" s="39"/>
      <c r="F114" s="39">
        <v>2057.25</v>
      </c>
      <c r="G114" s="34">
        <f t="shared" si="1"/>
        <v>9</v>
      </c>
    </row>
    <row r="115" spans="1:7" ht="30" x14ac:dyDescent="0.25">
      <c r="A115" s="36" t="s">
        <v>10245</v>
      </c>
      <c r="B115" s="37" t="s">
        <v>3623</v>
      </c>
      <c r="C115" s="38" t="s">
        <v>7</v>
      </c>
      <c r="D115" s="39">
        <v>2328.29</v>
      </c>
      <c r="E115" s="39"/>
      <c r="F115" s="39">
        <v>2328.29</v>
      </c>
      <c r="G115" s="34">
        <f t="shared" si="1"/>
        <v>9</v>
      </c>
    </row>
    <row r="116" spans="1:7" ht="30" x14ac:dyDescent="0.25">
      <c r="A116" s="36" t="s">
        <v>10246</v>
      </c>
      <c r="B116" s="37" t="s">
        <v>3624</v>
      </c>
      <c r="C116" s="38" t="s">
        <v>7</v>
      </c>
      <c r="D116" s="39">
        <v>2551.86</v>
      </c>
      <c r="E116" s="39"/>
      <c r="F116" s="39">
        <v>2551.86</v>
      </c>
      <c r="G116" s="34">
        <f t="shared" si="1"/>
        <v>9</v>
      </c>
    </row>
    <row r="117" spans="1:7" ht="30" x14ac:dyDescent="0.25">
      <c r="A117" s="36" t="s">
        <v>10247</v>
      </c>
      <c r="B117" s="37" t="s">
        <v>3625</v>
      </c>
      <c r="C117" s="38" t="s">
        <v>7</v>
      </c>
      <c r="D117" s="39">
        <v>3105.3</v>
      </c>
      <c r="E117" s="39"/>
      <c r="F117" s="39">
        <v>3105.3</v>
      </c>
      <c r="G117" s="34">
        <f t="shared" si="1"/>
        <v>9</v>
      </c>
    </row>
    <row r="118" spans="1:7" ht="45" x14ac:dyDescent="0.25">
      <c r="A118" s="36" t="s">
        <v>10248</v>
      </c>
      <c r="B118" s="37" t="s">
        <v>3626</v>
      </c>
      <c r="C118" s="38" t="s">
        <v>7</v>
      </c>
      <c r="D118" s="39">
        <v>348.77</v>
      </c>
      <c r="E118" s="39"/>
      <c r="F118" s="39">
        <v>348.77</v>
      </c>
      <c r="G118" s="34">
        <f t="shared" si="1"/>
        <v>9</v>
      </c>
    </row>
    <row r="119" spans="1:7" ht="30" x14ac:dyDescent="0.25">
      <c r="A119" s="36" t="s">
        <v>10249</v>
      </c>
      <c r="B119" s="37" t="s">
        <v>3627</v>
      </c>
      <c r="C119" s="38" t="s">
        <v>7</v>
      </c>
      <c r="D119" s="39">
        <v>1676.36</v>
      </c>
      <c r="E119" s="39"/>
      <c r="F119" s="39">
        <v>1676.36</v>
      </c>
      <c r="G119" s="34">
        <f t="shared" si="1"/>
        <v>9</v>
      </c>
    </row>
    <row r="120" spans="1:7" ht="30" x14ac:dyDescent="0.25">
      <c r="A120" s="36" t="s">
        <v>10250</v>
      </c>
      <c r="B120" s="37" t="s">
        <v>3628</v>
      </c>
      <c r="C120" s="38" t="s">
        <v>7</v>
      </c>
      <c r="D120" s="39">
        <v>6860.53</v>
      </c>
      <c r="E120" s="39"/>
      <c r="F120" s="39">
        <v>6860.53</v>
      </c>
      <c r="G120" s="34">
        <f t="shared" si="1"/>
        <v>9</v>
      </c>
    </row>
    <row r="121" spans="1:7" ht="30" x14ac:dyDescent="0.25">
      <c r="A121" s="36" t="s">
        <v>10251</v>
      </c>
      <c r="B121" s="37" t="s">
        <v>3629</v>
      </c>
      <c r="C121" s="38" t="s">
        <v>7</v>
      </c>
      <c r="D121" s="39">
        <v>351.79</v>
      </c>
      <c r="E121" s="39"/>
      <c r="F121" s="39">
        <v>351.79</v>
      </c>
      <c r="G121" s="34">
        <f t="shared" si="1"/>
        <v>9</v>
      </c>
    </row>
    <row r="122" spans="1:7" ht="30" x14ac:dyDescent="0.25">
      <c r="A122" s="36" t="s">
        <v>10252</v>
      </c>
      <c r="B122" s="37" t="s">
        <v>3630</v>
      </c>
      <c r="C122" s="38" t="s">
        <v>7</v>
      </c>
      <c r="D122" s="39">
        <v>452.3</v>
      </c>
      <c r="E122" s="39"/>
      <c r="F122" s="39">
        <v>452.3</v>
      </c>
      <c r="G122" s="34">
        <f t="shared" si="1"/>
        <v>9</v>
      </c>
    </row>
    <row r="123" spans="1:7" ht="30" x14ac:dyDescent="0.25">
      <c r="A123" s="36" t="s">
        <v>10253</v>
      </c>
      <c r="B123" s="37" t="s">
        <v>3631</v>
      </c>
      <c r="C123" s="38" t="s">
        <v>7</v>
      </c>
      <c r="D123" s="39">
        <v>585.94000000000005</v>
      </c>
      <c r="E123" s="39"/>
      <c r="F123" s="39">
        <v>585.94000000000005</v>
      </c>
      <c r="G123" s="34">
        <f t="shared" si="1"/>
        <v>9</v>
      </c>
    </row>
    <row r="124" spans="1:7" ht="30" x14ac:dyDescent="0.25">
      <c r="A124" s="36" t="s">
        <v>10254</v>
      </c>
      <c r="B124" s="37" t="s">
        <v>3632</v>
      </c>
      <c r="C124" s="38" t="s">
        <v>7</v>
      </c>
      <c r="D124" s="39">
        <v>327.61</v>
      </c>
      <c r="E124" s="39"/>
      <c r="F124" s="39">
        <v>327.61</v>
      </c>
      <c r="G124" s="34">
        <f t="shared" si="1"/>
        <v>9</v>
      </c>
    </row>
    <row r="125" spans="1:7" ht="30" x14ac:dyDescent="0.25">
      <c r="A125" s="36" t="s">
        <v>10255</v>
      </c>
      <c r="B125" s="37" t="s">
        <v>3633</v>
      </c>
      <c r="C125" s="38" t="s">
        <v>7</v>
      </c>
      <c r="D125" s="39">
        <v>538.75</v>
      </c>
      <c r="E125" s="39"/>
      <c r="F125" s="39">
        <v>538.75</v>
      </c>
      <c r="G125" s="34">
        <f t="shared" si="1"/>
        <v>9</v>
      </c>
    </row>
    <row r="126" spans="1:7" ht="30" x14ac:dyDescent="0.25">
      <c r="A126" s="36" t="s">
        <v>10256</v>
      </c>
      <c r="B126" s="37" t="s">
        <v>3634</v>
      </c>
      <c r="C126" s="38" t="s">
        <v>7</v>
      </c>
      <c r="D126" s="39">
        <v>797.91</v>
      </c>
      <c r="E126" s="39"/>
      <c r="F126" s="39">
        <v>797.91</v>
      </c>
      <c r="G126" s="34">
        <f t="shared" si="1"/>
        <v>9</v>
      </c>
    </row>
    <row r="127" spans="1:7" ht="30" x14ac:dyDescent="0.25">
      <c r="A127" s="36" t="s">
        <v>10257</v>
      </c>
      <c r="B127" s="37" t="s">
        <v>3635</v>
      </c>
      <c r="C127" s="38" t="s">
        <v>7</v>
      </c>
      <c r="D127" s="39">
        <v>1901.18</v>
      </c>
      <c r="E127" s="39"/>
      <c r="F127" s="39">
        <v>1901.18</v>
      </c>
      <c r="G127" s="34">
        <f t="shared" si="1"/>
        <v>9</v>
      </c>
    </row>
    <row r="128" spans="1:7" ht="30" x14ac:dyDescent="0.25">
      <c r="A128" s="36" t="s">
        <v>10258</v>
      </c>
      <c r="B128" s="37" t="s">
        <v>3636</v>
      </c>
      <c r="C128" s="38" t="s">
        <v>7</v>
      </c>
      <c r="D128" s="39">
        <v>2509.73</v>
      </c>
      <c r="E128" s="39"/>
      <c r="F128" s="39">
        <v>2509.73</v>
      </c>
      <c r="G128" s="34">
        <f t="shared" si="1"/>
        <v>9</v>
      </c>
    </row>
    <row r="129" spans="1:7" ht="30" x14ac:dyDescent="0.25">
      <c r="A129" s="36" t="s">
        <v>10259</v>
      </c>
      <c r="B129" s="37" t="s">
        <v>3637</v>
      </c>
      <c r="C129" s="38" t="s">
        <v>7</v>
      </c>
      <c r="D129" s="39">
        <v>2933.87</v>
      </c>
      <c r="E129" s="39"/>
      <c r="F129" s="39">
        <v>2933.87</v>
      </c>
      <c r="G129" s="34">
        <f t="shared" si="1"/>
        <v>9</v>
      </c>
    </row>
    <row r="130" spans="1:7" ht="30" x14ac:dyDescent="0.25">
      <c r="A130" s="36" t="s">
        <v>10260</v>
      </c>
      <c r="B130" s="37" t="s">
        <v>3638</v>
      </c>
      <c r="C130" s="38" t="s">
        <v>7</v>
      </c>
      <c r="D130" s="39">
        <v>778.2</v>
      </c>
      <c r="E130" s="39"/>
      <c r="F130" s="39">
        <v>778.2</v>
      </c>
      <c r="G130" s="34">
        <f t="shared" si="1"/>
        <v>9</v>
      </c>
    </row>
    <row r="131" spans="1:7" ht="30" x14ac:dyDescent="0.25">
      <c r="A131" s="36" t="s">
        <v>10261</v>
      </c>
      <c r="B131" s="37" t="s">
        <v>3639</v>
      </c>
      <c r="C131" s="38" t="s">
        <v>7</v>
      </c>
      <c r="D131" s="39">
        <v>421.85</v>
      </c>
      <c r="E131" s="39"/>
      <c r="F131" s="39">
        <v>421.85</v>
      </c>
      <c r="G131" s="34">
        <f t="shared" ref="G131:G194" si="2">LEN(A131)</f>
        <v>9</v>
      </c>
    </row>
    <row r="132" spans="1:7" ht="30" x14ac:dyDescent="0.25">
      <c r="A132" s="36" t="s">
        <v>10262</v>
      </c>
      <c r="B132" s="37" t="s">
        <v>3640</v>
      </c>
      <c r="C132" s="38" t="s">
        <v>7</v>
      </c>
      <c r="D132" s="39">
        <v>792.2</v>
      </c>
      <c r="E132" s="39"/>
      <c r="F132" s="39">
        <v>792.2</v>
      </c>
      <c r="G132" s="34">
        <f t="shared" si="2"/>
        <v>9</v>
      </c>
    </row>
    <row r="133" spans="1:7" ht="30" x14ac:dyDescent="0.25">
      <c r="A133" s="36" t="s">
        <v>10263</v>
      </c>
      <c r="B133" s="37" t="s">
        <v>3641</v>
      </c>
      <c r="C133" s="38" t="s">
        <v>7</v>
      </c>
      <c r="D133" s="39">
        <v>842.16</v>
      </c>
      <c r="E133" s="39"/>
      <c r="F133" s="39">
        <v>842.16</v>
      </c>
      <c r="G133" s="34">
        <f t="shared" si="2"/>
        <v>9</v>
      </c>
    </row>
    <row r="134" spans="1:7" ht="30" x14ac:dyDescent="0.25">
      <c r="A134" s="36" t="s">
        <v>10264</v>
      </c>
      <c r="B134" s="37" t="s">
        <v>3642</v>
      </c>
      <c r="C134" s="38" t="s">
        <v>7</v>
      </c>
      <c r="D134" s="39">
        <v>614.22</v>
      </c>
      <c r="E134" s="39"/>
      <c r="F134" s="39">
        <v>614.22</v>
      </c>
      <c r="G134" s="34">
        <f t="shared" si="2"/>
        <v>9</v>
      </c>
    </row>
    <row r="135" spans="1:7" ht="30" x14ac:dyDescent="0.25">
      <c r="A135" s="36" t="s">
        <v>10265</v>
      </c>
      <c r="B135" s="37" t="s">
        <v>3643</v>
      </c>
      <c r="C135" s="38" t="s">
        <v>7</v>
      </c>
      <c r="D135" s="39">
        <v>972.6</v>
      </c>
      <c r="E135" s="39"/>
      <c r="F135" s="39">
        <v>972.6</v>
      </c>
      <c r="G135" s="34">
        <f t="shared" si="2"/>
        <v>9</v>
      </c>
    </row>
    <row r="136" spans="1:7" ht="30" x14ac:dyDescent="0.25">
      <c r="A136" s="36" t="s">
        <v>10266</v>
      </c>
      <c r="B136" s="37" t="s">
        <v>3644</v>
      </c>
      <c r="C136" s="38" t="s">
        <v>7</v>
      </c>
      <c r="D136" s="39">
        <v>2730.32</v>
      </c>
      <c r="E136" s="39"/>
      <c r="F136" s="39">
        <v>2730.32</v>
      </c>
      <c r="G136" s="34">
        <f t="shared" si="2"/>
        <v>9</v>
      </c>
    </row>
    <row r="137" spans="1:7" ht="30" x14ac:dyDescent="0.25">
      <c r="A137" s="36" t="s">
        <v>10267</v>
      </c>
      <c r="B137" s="37" t="s">
        <v>3645</v>
      </c>
      <c r="C137" s="38" t="s">
        <v>7</v>
      </c>
      <c r="D137" s="39">
        <v>1748.59</v>
      </c>
      <c r="E137" s="39"/>
      <c r="F137" s="39">
        <v>1748.59</v>
      </c>
      <c r="G137" s="34">
        <f t="shared" si="2"/>
        <v>9</v>
      </c>
    </row>
    <row r="138" spans="1:7" ht="30" x14ac:dyDescent="0.25">
      <c r="A138" s="36" t="s">
        <v>10268</v>
      </c>
      <c r="B138" s="37" t="s">
        <v>3646</v>
      </c>
      <c r="C138" s="38" t="s">
        <v>7</v>
      </c>
      <c r="D138" s="39">
        <v>1970.32</v>
      </c>
      <c r="E138" s="39"/>
      <c r="F138" s="39">
        <v>1970.32</v>
      </c>
      <c r="G138" s="34">
        <f t="shared" si="2"/>
        <v>9</v>
      </c>
    </row>
    <row r="139" spans="1:7" ht="30" x14ac:dyDescent="0.25">
      <c r="A139" s="36" t="s">
        <v>10269</v>
      </c>
      <c r="B139" s="37" t="s">
        <v>3647</v>
      </c>
      <c r="C139" s="38" t="s">
        <v>7</v>
      </c>
      <c r="D139" s="39">
        <v>2497.6</v>
      </c>
      <c r="E139" s="39"/>
      <c r="F139" s="39">
        <v>2497.6</v>
      </c>
      <c r="G139" s="34">
        <f t="shared" si="2"/>
        <v>9</v>
      </c>
    </row>
    <row r="140" spans="1:7" ht="30" x14ac:dyDescent="0.25">
      <c r="A140" s="36" t="s">
        <v>10270</v>
      </c>
      <c r="B140" s="37" t="s">
        <v>3648</v>
      </c>
      <c r="C140" s="38" t="s">
        <v>7</v>
      </c>
      <c r="D140" s="39">
        <v>2627.48</v>
      </c>
      <c r="E140" s="39"/>
      <c r="F140" s="39">
        <v>2627.48</v>
      </c>
      <c r="G140" s="34">
        <f t="shared" si="2"/>
        <v>9</v>
      </c>
    </row>
    <row r="141" spans="1:7" ht="30" x14ac:dyDescent="0.25">
      <c r="A141" s="36" t="s">
        <v>10271</v>
      </c>
      <c r="B141" s="37" t="s">
        <v>3649</v>
      </c>
      <c r="C141" s="38" t="s">
        <v>7</v>
      </c>
      <c r="D141" s="39">
        <v>495.04</v>
      </c>
      <c r="E141" s="39"/>
      <c r="F141" s="39">
        <v>495.04</v>
      </c>
      <c r="G141" s="34">
        <f t="shared" si="2"/>
        <v>9</v>
      </c>
    </row>
    <row r="142" spans="1:7" ht="30" x14ac:dyDescent="0.25">
      <c r="A142" s="36" t="s">
        <v>10272</v>
      </c>
      <c r="B142" s="37" t="s">
        <v>3650</v>
      </c>
      <c r="C142" s="38" t="s">
        <v>7</v>
      </c>
      <c r="D142" s="39">
        <v>842.51</v>
      </c>
      <c r="E142" s="39"/>
      <c r="F142" s="39">
        <v>842.51</v>
      </c>
      <c r="G142" s="34">
        <f t="shared" si="2"/>
        <v>9</v>
      </c>
    </row>
    <row r="143" spans="1:7" ht="30" x14ac:dyDescent="0.25">
      <c r="A143" s="36" t="s">
        <v>10273</v>
      </c>
      <c r="B143" s="37" t="s">
        <v>3651</v>
      </c>
      <c r="C143" s="38" t="s">
        <v>7</v>
      </c>
      <c r="D143" s="39">
        <v>1311.4</v>
      </c>
      <c r="E143" s="39"/>
      <c r="F143" s="39">
        <v>1311.4</v>
      </c>
      <c r="G143" s="34">
        <f t="shared" si="2"/>
        <v>9</v>
      </c>
    </row>
    <row r="144" spans="1:7" ht="30" x14ac:dyDescent="0.25">
      <c r="A144" s="36" t="s">
        <v>10274</v>
      </c>
      <c r="B144" s="37" t="s">
        <v>3652</v>
      </c>
      <c r="C144" s="38" t="s">
        <v>7</v>
      </c>
      <c r="D144" s="39">
        <v>1496.07</v>
      </c>
      <c r="E144" s="39"/>
      <c r="F144" s="39">
        <v>1496.07</v>
      </c>
      <c r="G144" s="34">
        <f t="shared" si="2"/>
        <v>9</v>
      </c>
    </row>
    <row r="145" spans="1:7" ht="30" x14ac:dyDescent="0.25">
      <c r="A145" s="36" t="s">
        <v>10275</v>
      </c>
      <c r="B145" s="37" t="s">
        <v>3653</v>
      </c>
      <c r="C145" s="38" t="s">
        <v>7</v>
      </c>
      <c r="D145" s="39">
        <v>2648.36</v>
      </c>
      <c r="E145" s="39"/>
      <c r="F145" s="39">
        <v>2648.36</v>
      </c>
      <c r="G145" s="34">
        <f t="shared" si="2"/>
        <v>9</v>
      </c>
    </row>
    <row r="146" spans="1:7" ht="30" x14ac:dyDescent="0.25">
      <c r="A146" s="36" t="s">
        <v>10276</v>
      </c>
      <c r="B146" s="37" t="s">
        <v>3654</v>
      </c>
      <c r="C146" s="38" t="s">
        <v>7</v>
      </c>
      <c r="D146" s="39">
        <v>1099.54</v>
      </c>
      <c r="E146" s="39"/>
      <c r="F146" s="39">
        <v>1099.54</v>
      </c>
      <c r="G146" s="34">
        <f t="shared" si="2"/>
        <v>9</v>
      </c>
    </row>
    <row r="147" spans="1:7" x14ac:dyDescent="0.25">
      <c r="A147" s="36" t="s">
        <v>10277</v>
      </c>
      <c r="B147" s="37" t="s">
        <v>3655</v>
      </c>
      <c r="C147" s="38" t="s">
        <v>969</v>
      </c>
      <c r="D147" s="39">
        <v>1824.74</v>
      </c>
      <c r="E147" s="39"/>
      <c r="F147" s="39">
        <v>1824.74</v>
      </c>
      <c r="G147" s="34">
        <f t="shared" si="2"/>
        <v>9</v>
      </c>
    </row>
    <row r="148" spans="1:7" x14ac:dyDescent="0.25">
      <c r="A148" s="36" t="s">
        <v>10278</v>
      </c>
      <c r="B148" s="37" t="s">
        <v>3656</v>
      </c>
      <c r="C148" s="38" t="s">
        <v>969</v>
      </c>
      <c r="D148" s="39">
        <v>2278.98</v>
      </c>
      <c r="E148" s="39"/>
      <c r="F148" s="39">
        <v>2278.98</v>
      </c>
      <c r="G148" s="34">
        <f t="shared" si="2"/>
        <v>9</v>
      </c>
    </row>
    <row r="149" spans="1:7" x14ac:dyDescent="0.25">
      <c r="A149" s="36" t="s">
        <v>10279</v>
      </c>
      <c r="B149" s="37" t="s">
        <v>3657</v>
      </c>
      <c r="C149" s="38" t="s">
        <v>7</v>
      </c>
      <c r="D149" s="39">
        <v>86.45</v>
      </c>
      <c r="E149" s="39"/>
      <c r="F149" s="39">
        <v>86.45</v>
      </c>
      <c r="G149" s="34">
        <f t="shared" si="2"/>
        <v>9</v>
      </c>
    </row>
    <row r="150" spans="1:7" x14ac:dyDescent="0.25">
      <c r="A150" s="36" t="s">
        <v>10280</v>
      </c>
      <c r="B150" s="37" t="s">
        <v>3658</v>
      </c>
      <c r="C150" s="38" t="s">
        <v>7</v>
      </c>
      <c r="D150" s="39">
        <v>204.21</v>
      </c>
      <c r="E150" s="39"/>
      <c r="F150" s="39">
        <v>204.21</v>
      </c>
      <c r="G150" s="34">
        <f t="shared" si="2"/>
        <v>9</v>
      </c>
    </row>
    <row r="151" spans="1:7" ht="45" x14ac:dyDescent="0.25">
      <c r="A151" s="36" t="s">
        <v>10281</v>
      </c>
      <c r="B151" s="37" t="s">
        <v>3659</v>
      </c>
      <c r="C151" s="38" t="s">
        <v>3542</v>
      </c>
      <c r="D151" s="39">
        <v>4020.78</v>
      </c>
      <c r="E151" s="39"/>
      <c r="F151" s="39">
        <v>4020.78</v>
      </c>
      <c r="G151" s="34">
        <f t="shared" si="2"/>
        <v>9</v>
      </c>
    </row>
    <row r="152" spans="1:7" x14ac:dyDescent="0.25">
      <c r="A152" s="36" t="s">
        <v>10282</v>
      </c>
      <c r="B152" s="37" t="s">
        <v>3660</v>
      </c>
      <c r="C152" s="38" t="s">
        <v>358</v>
      </c>
      <c r="D152" s="39">
        <v>514.42999999999995</v>
      </c>
      <c r="E152" s="39"/>
      <c r="F152" s="39">
        <v>514.42999999999995</v>
      </c>
      <c r="G152" s="34">
        <f t="shared" si="2"/>
        <v>9</v>
      </c>
    </row>
    <row r="153" spans="1:7" ht="30" x14ac:dyDescent="0.25">
      <c r="A153" s="36" t="s">
        <v>10283</v>
      </c>
      <c r="B153" s="37" t="s">
        <v>3661</v>
      </c>
      <c r="C153" s="38" t="s">
        <v>358</v>
      </c>
      <c r="D153" s="39">
        <v>381.25</v>
      </c>
      <c r="E153" s="39"/>
      <c r="F153" s="39">
        <v>381.25</v>
      </c>
      <c r="G153" s="34">
        <f t="shared" si="2"/>
        <v>9</v>
      </c>
    </row>
    <row r="154" spans="1:7" x14ac:dyDescent="0.25">
      <c r="A154" s="36" t="s">
        <v>10284</v>
      </c>
      <c r="B154" s="37" t="s">
        <v>3662</v>
      </c>
      <c r="C154" s="38" t="s">
        <v>358</v>
      </c>
      <c r="D154" s="39">
        <v>349.33</v>
      </c>
      <c r="E154" s="39"/>
      <c r="F154" s="39">
        <v>349.33</v>
      </c>
      <c r="G154" s="34">
        <f t="shared" si="2"/>
        <v>9</v>
      </c>
    </row>
    <row r="155" spans="1:7" x14ac:dyDescent="0.25">
      <c r="A155" s="36" t="s">
        <v>10285</v>
      </c>
      <c r="B155" s="37" t="s">
        <v>3663</v>
      </c>
      <c r="C155" s="38" t="s">
        <v>358</v>
      </c>
      <c r="D155" s="39">
        <v>331.11</v>
      </c>
      <c r="E155" s="39"/>
      <c r="F155" s="39">
        <v>331.11</v>
      </c>
      <c r="G155" s="34">
        <f t="shared" si="2"/>
        <v>9</v>
      </c>
    </row>
    <row r="156" spans="1:7" x14ac:dyDescent="0.25">
      <c r="A156" s="36" t="s">
        <v>10286</v>
      </c>
      <c r="B156" s="37" t="s">
        <v>3664</v>
      </c>
      <c r="C156" s="38" t="s">
        <v>23</v>
      </c>
      <c r="D156" s="39">
        <v>2977.27</v>
      </c>
      <c r="E156" s="39"/>
      <c r="F156" s="39">
        <v>2977.27</v>
      </c>
      <c r="G156" s="34">
        <f t="shared" si="2"/>
        <v>9</v>
      </c>
    </row>
    <row r="157" spans="1:7" ht="30" x14ac:dyDescent="0.25">
      <c r="A157" s="36" t="s">
        <v>10287</v>
      </c>
      <c r="B157" s="37" t="s">
        <v>3665</v>
      </c>
      <c r="C157" s="38" t="s">
        <v>3666</v>
      </c>
      <c r="D157" s="39">
        <v>3330.51</v>
      </c>
      <c r="E157" s="39"/>
      <c r="F157" s="39">
        <v>3330.51</v>
      </c>
      <c r="G157" s="34">
        <f t="shared" si="2"/>
        <v>9</v>
      </c>
    </row>
    <row r="158" spans="1:7" ht="30" x14ac:dyDescent="0.25">
      <c r="A158" s="36" t="s">
        <v>10288</v>
      </c>
      <c r="B158" s="37" t="s">
        <v>3667</v>
      </c>
      <c r="C158" s="38" t="s">
        <v>23</v>
      </c>
      <c r="D158" s="39">
        <v>306.77999999999997</v>
      </c>
      <c r="E158" s="39"/>
      <c r="F158" s="39">
        <v>306.77999999999997</v>
      </c>
      <c r="G158" s="34">
        <f t="shared" si="2"/>
        <v>9</v>
      </c>
    </row>
    <row r="159" spans="1:7" ht="30" x14ac:dyDescent="0.25">
      <c r="A159" s="36" t="s">
        <v>10289</v>
      </c>
      <c r="B159" s="37" t="s">
        <v>3668</v>
      </c>
      <c r="C159" s="38" t="s">
        <v>969</v>
      </c>
      <c r="D159" s="39">
        <v>2797.22</v>
      </c>
      <c r="E159" s="39"/>
      <c r="F159" s="39">
        <v>2797.22</v>
      </c>
      <c r="G159" s="34">
        <f t="shared" si="2"/>
        <v>9</v>
      </c>
    </row>
    <row r="160" spans="1:7" ht="30" x14ac:dyDescent="0.25">
      <c r="A160" s="36" t="s">
        <v>10290</v>
      </c>
      <c r="B160" s="37" t="s">
        <v>3669</v>
      </c>
      <c r="C160" s="38" t="s">
        <v>23</v>
      </c>
      <c r="D160" s="39">
        <v>1252.28</v>
      </c>
      <c r="E160" s="39">
        <v>558.01</v>
      </c>
      <c r="F160" s="39">
        <v>1810.29</v>
      </c>
      <c r="G160" s="34">
        <f t="shared" si="2"/>
        <v>9</v>
      </c>
    </row>
    <row r="161" spans="1:7" x14ac:dyDescent="0.25">
      <c r="A161" s="36" t="s">
        <v>10291</v>
      </c>
      <c r="B161" s="37" t="s">
        <v>3670</v>
      </c>
      <c r="C161" s="38" t="s">
        <v>23</v>
      </c>
      <c r="D161" s="39">
        <v>1108.54</v>
      </c>
      <c r="E161" s="39"/>
      <c r="F161" s="39">
        <v>1108.54</v>
      </c>
      <c r="G161" s="34">
        <f t="shared" si="2"/>
        <v>9</v>
      </c>
    </row>
    <row r="162" spans="1:7" x14ac:dyDescent="0.25">
      <c r="A162" s="36" t="s">
        <v>10292</v>
      </c>
      <c r="B162" s="37" t="s">
        <v>3671</v>
      </c>
      <c r="C162" s="38" t="s">
        <v>23</v>
      </c>
      <c r="D162" s="39">
        <v>4269.8500000000004</v>
      </c>
      <c r="E162" s="39"/>
      <c r="F162" s="39">
        <v>4269.8500000000004</v>
      </c>
      <c r="G162" s="34">
        <f t="shared" si="2"/>
        <v>9</v>
      </c>
    </row>
    <row r="163" spans="1:7" x14ac:dyDescent="0.25">
      <c r="A163" s="36" t="s">
        <v>10293</v>
      </c>
      <c r="B163" s="37" t="s">
        <v>3672</v>
      </c>
      <c r="C163" s="38" t="s">
        <v>23</v>
      </c>
      <c r="D163" s="39">
        <v>4892.5</v>
      </c>
      <c r="E163" s="39"/>
      <c r="F163" s="39">
        <v>4892.5</v>
      </c>
      <c r="G163" s="34">
        <f t="shared" si="2"/>
        <v>9</v>
      </c>
    </row>
    <row r="164" spans="1:7" x14ac:dyDescent="0.25">
      <c r="A164" s="36" t="s">
        <v>10294</v>
      </c>
      <c r="B164" s="37" t="s">
        <v>3673</v>
      </c>
      <c r="C164" s="38" t="s">
        <v>23</v>
      </c>
      <c r="D164" s="39">
        <v>5818.25</v>
      </c>
      <c r="E164" s="39"/>
      <c r="F164" s="39">
        <v>5818.25</v>
      </c>
      <c r="G164" s="34">
        <f t="shared" si="2"/>
        <v>9</v>
      </c>
    </row>
    <row r="165" spans="1:7" x14ac:dyDescent="0.25">
      <c r="A165" s="36" t="s">
        <v>10877</v>
      </c>
      <c r="B165" s="37" t="s">
        <v>3674</v>
      </c>
      <c r="C165" s="38"/>
      <c r="D165" s="39"/>
      <c r="E165" s="39"/>
      <c r="F165" s="39"/>
      <c r="G165" s="34">
        <f t="shared" si="2"/>
        <v>2</v>
      </c>
    </row>
    <row r="166" spans="1:7" x14ac:dyDescent="0.25">
      <c r="A166" s="36" t="s">
        <v>10878</v>
      </c>
      <c r="B166" s="37" t="s">
        <v>3675</v>
      </c>
      <c r="C166" s="38"/>
      <c r="D166" s="39"/>
      <c r="E166" s="39"/>
      <c r="F166" s="39"/>
      <c r="G166" s="34">
        <f t="shared" si="2"/>
        <v>5</v>
      </c>
    </row>
    <row r="167" spans="1:7" ht="30" x14ac:dyDescent="0.25">
      <c r="A167" s="36" t="s">
        <v>10295</v>
      </c>
      <c r="B167" s="37" t="s">
        <v>3676</v>
      </c>
      <c r="C167" s="38" t="s">
        <v>129</v>
      </c>
      <c r="D167" s="39">
        <v>427.1</v>
      </c>
      <c r="E167" s="39">
        <v>137.29</v>
      </c>
      <c r="F167" s="39">
        <v>564.39</v>
      </c>
      <c r="G167" s="34">
        <f t="shared" si="2"/>
        <v>9</v>
      </c>
    </row>
    <row r="168" spans="1:7" x14ac:dyDescent="0.25">
      <c r="A168" s="36" t="s">
        <v>10296</v>
      </c>
      <c r="B168" s="37" t="s">
        <v>3677</v>
      </c>
      <c r="C168" s="38" t="s">
        <v>129</v>
      </c>
      <c r="D168" s="39">
        <v>691.41</v>
      </c>
      <c r="E168" s="39">
        <v>346.67</v>
      </c>
      <c r="F168" s="39">
        <v>1038.08</v>
      </c>
      <c r="G168" s="34">
        <f t="shared" si="2"/>
        <v>9</v>
      </c>
    </row>
    <row r="169" spans="1:7" ht="30" x14ac:dyDescent="0.25">
      <c r="A169" s="36" t="s">
        <v>10297</v>
      </c>
      <c r="B169" s="37" t="s">
        <v>3678</v>
      </c>
      <c r="C169" s="38" t="s">
        <v>3679</v>
      </c>
      <c r="D169" s="39">
        <v>1161.8599999999999</v>
      </c>
      <c r="E169" s="39"/>
      <c r="F169" s="39">
        <v>1161.8599999999999</v>
      </c>
      <c r="G169" s="34">
        <f t="shared" si="2"/>
        <v>9</v>
      </c>
    </row>
    <row r="170" spans="1:7" x14ac:dyDescent="0.25">
      <c r="A170" s="36" t="s">
        <v>10298</v>
      </c>
      <c r="B170" s="37" t="s">
        <v>3680</v>
      </c>
      <c r="C170" s="38" t="s">
        <v>129</v>
      </c>
      <c r="D170" s="39">
        <v>15.95</v>
      </c>
      <c r="E170" s="39">
        <v>7.58</v>
      </c>
      <c r="F170" s="39">
        <v>23.53</v>
      </c>
      <c r="G170" s="34">
        <f t="shared" si="2"/>
        <v>9</v>
      </c>
    </row>
    <row r="171" spans="1:7" x14ac:dyDescent="0.25">
      <c r="A171" s="36" t="s">
        <v>10879</v>
      </c>
      <c r="B171" s="37" t="s">
        <v>3681</v>
      </c>
      <c r="C171" s="38"/>
      <c r="D171" s="39"/>
      <c r="E171" s="39"/>
      <c r="F171" s="39"/>
      <c r="G171" s="34">
        <f t="shared" si="2"/>
        <v>5</v>
      </c>
    </row>
    <row r="172" spans="1:7" ht="30" x14ac:dyDescent="0.25">
      <c r="A172" s="36" t="s">
        <v>10299</v>
      </c>
      <c r="B172" s="37" t="s">
        <v>3682</v>
      </c>
      <c r="C172" s="38" t="s">
        <v>3679</v>
      </c>
      <c r="D172" s="39">
        <v>816.51</v>
      </c>
      <c r="E172" s="39">
        <v>87.51</v>
      </c>
      <c r="F172" s="39">
        <v>904.02</v>
      </c>
      <c r="G172" s="34">
        <f t="shared" si="2"/>
        <v>9</v>
      </c>
    </row>
    <row r="173" spans="1:7" ht="30" x14ac:dyDescent="0.25">
      <c r="A173" s="36" t="s">
        <v>10300</v>
      </c>
      <c r="B173" s="37" t="s">
        <v>3683</v>
      </c>
      <c r="C173" s="38" t="s">
        <v>3679</v>
      </c>
      <c r="D173" s="39">
        <v>1365.65</v>
      </c>
      <c r="E173" s="39">
        <v>146.72999999999999</v>
      </c>
      <c r="F173" s="39">
        <v>1512.38</v>
      </c>
      <c r="G173" s="34">
        <f t="shared" si="2"/>
        <v>9</v>
      </c>
    </row>
    <row r="174" spans="1:7" ht="45" x14ac:dyDescent="0.25">
      <c r="A174" s="36" t="s">
        <v>10301</v>
      </c>
      <c r="B174" s="37" t="s">
        <v>3684</v>
      </c>
      <c r="C174" s="38" t="s">
        <v>3679</v>
      </c>
      <c r="D174" s="39">
        <v>1249.3499999999999</v>
      </c>
      <c r="E174" s="39">
        <v>146.72999999999999</v>
      </c>
      <c r="F174" s="39">
        <v>1396.08</v>
      </c>
      <c r="G174" s="34">
        <f t="shared" si="2"/>
        <v>9</v>
      </c>
    </row>
    <row r="175" spans="1:7" x14ac:dyDescent="0.25">
      <c r="A175" s="36" t="s">
        <v>10302</v>
      </c>
      <c r="B175" s="37" t="s">
        <v>3685</v>
      </c>
      <c r="C175" s="38" t="s">
        <v>3679</v>
      </c>
      <c r="D175" s="39">
        <v>843.99</v>
      </c>
      <c r="E175" s="39">
        <v>87.51</v>
      </c>
      <c r="F175" s="39">
        <v>931.5</v>
      </c>
      <c r="G175" s="34">
        <f t="shared" si="2"/>
        <v>9</v>
      </c>
    </row>
    <row r="176" spans="1:7" x14ac:dyDescent="0.25">
      <c r="A176" s="36" t="s">
        <v>10303</v>
      </c>
      <c r="B176" s="37" t="s">
        <v>3686</v>
      </c>
      <c r="C176" s="38" t="s">
        <v>3679</v>
      </c>
      <c r="D176" s="39">
        <v>872.87</v>
      </c>
      <c r="E176" s="39">
        <v>29.17</v>
      </c>
      <c r="F176" s="39">
        <v>902.04</v>
      </c>
      <c r="G176" s="34">
        <f t="shared" si="2"/>
        <v>9</v>
      </c>
    </row>
    <row r="177" spans="1:7" x14ac:dyDescent="0.25">
      <c r="A177" s="36" t="s">
        <v>10880</v>
      </c>
      <c r="B177" s="37" t="s">
        <v>3687</v>
      </c>
      <c r="C177" s="38"/>
      <c r="D177" s="39"/>
      <c r="E177" s="39"/>
      <c r="F177" s="39"/>
      <c r="G177" s="34">
        <f t="shared" si="2"/>
        <v>5</v>
      </c>
    </row>
    <row r="178" spans="1:7" x14ac:dyDescent="0.25">
      <c r="A178" s="36" t="s">
        <v>10304</v>
      </c>
      <c r="B178" s="37" t="s">
        <v>3688</v>
      </c>
      <c r="C178" s="38" t="s">
        <v>129</v>
      </c>
      <c r="D178" s="39">
        <v>0.56999999999999995</v>
      </c>
      <c r="E178" s="39">
        <v>2.14</v>
      </c>
      <c r="F178" s="39">
        <v>2.71</v>
      </c>
      <c r="G178" s="34">
        <f t="shared" si="2"/>
        <v>9</v>
      </c>
    </row>
    <row r="179" spans="1:7" x14ac:dyDescent="0.25">
      <c r="A179" s="36" t="s">
        <v>10305</v>
      </c>
      <c r="B179" s="37" t="s">
        <v>3689</v>
      </c>
      <c r="C179" s="38" t="s">
        <v>129</v>
      </c>
      <c r="D179" s="39">
        <v>5.71</v>
      </c>
      <c r="E179" s="39">
        <v>21.16</v>
      </c>
      <c r="F179" s="39">
        <v>26.87</v>
      </c>
      <c r="G179" s="34">
        <f t="shared" si="2"/>
        <v>9</v>
      </c>
    </row>
    <row r="180" spans="1:7" ht="30" x14ac:dyDescent="0.25">
      <c r="A180" s="36" t="s">
        <v>10306</v>
      </c>
      <c r="B180" s="37" t="s">
        <v>3690</v>
      </c>
      <c r="C180" s="38" t="s">
        <v>129</v>
      </c>
      <c r="D180" s="39">
        <v>16.399999999999999</v>
      </c>
      <c r="E180" s="39">
        <v>31.52</v>
      </c>
      <c r="F180" s="39">
        <v>47.92</v>
      </c>
      <c r="G180" s="34">
        <f t="shared" si="2"/>
        <v>9</v>
      </c>
    </row>
    <row r="181" spans="1:7" x14ac:dyDescent="0.25">
      <c r="A181" s="36" t="s">
        <v>10307</v>
      </c>
      <c r="B181" s="37" t="s">
        <v>3691</v>
      </c>
      <c r="C181" s="38" t="s">
        <v>129</v>
      </c>
      <c r="D181" s="39">
        <v>55.16</v>
      </c>
      <c r="E181" s="39">
        <v>57.15</v>
      </c>
      <c r="F181" s="39">
        <v>112.31</v>
      </c>
      <c r="G181" s="34">
        <f t="shared" si="2"/>
        <v>9</v>
      </c>
    </row>
    <row r="182" spans="1:7" x14ac:dyDescent="0.25">
      <c r="A182" s="36" t="s">
        <v>10308</v>
      </c>
      <c r="B182" s="37" t="s">
        <v>3692</v>
      </c>
      <c r="C182" s="38" t="s">
        <v>129</v>
      </c>
      <c r="D182" s="39">
        <v>55.16</v>
      </c>
      <c r="E182" s="39">
        <v>56.77</v>
      </c>
      <c r="F182" s="39">
        <v>111.93</v>
      </c>
      <c r="G182" s="34">
        <f t="shared" si="2"/>
        <v>9</v>
      </c>
    </row>
    <row r="183" spans="1:7" ht="30" x14ac:dyDescent="0.25">
      <c r="A183" s="36" t="s">
        <v>10309</v>
      </c>
      <c r="B183" s="37" t="s">
        <v>3693</v>
      </c>
      <c r="C183" s="38" t="s">
        <v>3694</v>
      </c>
      <c r="D183" s="39">
        <v>44.29</v>
      </c>
      <c r="E183" s="39">
        <v>1.07</v>
      </c>
      <c r="F183" s="39">
        <v>45.36</v>
      </c>
      <c r="G183" s="34">
        <f t="shared" si="2"/>
        <v>9</v>
      </c>
    </row>
    <row r="184" spans="1:7" x14ac:dyDescent="0.25">
      <c r="A184" s="36" t="s">
        <v>10310</v>
      </c>
      <c r="B184" s="37" t="s">
        <v>3695</v>
      </c>
      <c r="C184" s="38" t="s">
        <v>129</v>
      </c>
      <c r="D184" s="39">
        <v>13.91</v>
      </c>
      <c r="E184" s="39">
        <v>4.29</v>
      </c>
      <c r="F184" s="39">
        <v>18.2</v>
      </c>
      <c r="G184" s="34">
        <f t="shared" si="2"/>
        <v>9</v>
      </c>
    </row>
    <row r="185" spans="1:7" x14ac:dyDescent="0.25">
      <c r="A185" s="36" t="s">
        <v>10311</v>
      </c>
      <c r="B185" s="37" t="s">
        <v>3696</v>
      </c>
      <c r="C185" s="38" t="s">
        <v>129</v>
      </c>
      <c r="D185" s="39">
        <v>93.83</v>
      </c>
      <c r="E185" s="39">
        <v>40.880000000000003</v>
      </c>
      <c r="F185" s="39">
        <v>134.71</v>
      </c>
      <c r="G185" s="34">
        <f t="shared" si="2"/>
        <v>9</v>
      </c>
    </row>
    <row r="186" spans="1:7" x14ac:dyDescent="0.25">
      <c r="A186" s="36" t="s">
        <v>10312</v>
      </c>
      <c r="B186" s="37" t="s">
        <v>3697</v>
      </c>
      <c r="C186" s="38" t="s">
        <v>129</v>
      </c>
      <c r="D186" s="39">
        <v>100.83</v>
      </c>
      <c r="E186" s="39">
        <v>40.880000000000003</v>
      </c>
      <c r="F186" s="39">
        <v>141.71</v>
      </c>
      <c r="G186" s="34">
        <f t="shared" si="2"/>
        <v>9</v>
      </c>
    </row>
    <row r="187" spans="1:7" ht="30" x14ac:dyDescent="0.25">
      <c r="A187" s="36" t="s">
        <v>10313</v>
      </c>
      <c r="B187" s="37" t="s">
        <v>3698</v>
      </c>
      <c r="C187" s="38" t="s">
        <v>969</v>
      </c>
      <c r="D187" s="39">
        <v>53.19</v>
      </c>
      <c r="E187" s="39">
        <v>47.17</v>
      </c>
      <c r="F187" s="39">
        <v>100.36</v>
      </c>
      <c r="G187" s="34">
        <f t="shared" si="2"/>
        <v>9</v>
      </c>
    </row>
    <row r="188" spans="1:7" x14ac:dyDescent="0.25">
      <c r="A188" s="36" t="s">
        <v>10881</v>
      </c>
      <c r="B188" s="37" t="s">
        <v>3699</v>
      </c>
      <c r="C188" s="38"/>
      <c r="D188" s="39"/>
      <c r="E188" s="39"/>
      <c r="F188" s="39"/>
      <c r="G188" s="34">
        <f t="shared" si="2"/>
        <v>5</v>
      </c>
    </row>
    <row r="189" spans="1:7" ht="30" x14ac:dyDescent="0.25">
      <c r="A189" s="36" t="s">
        <v>10314</v>
      </c>
      <c r="B189" s="37" t="s">
        <v>3700</v>
      </c>
      <c r="C189" s="38" t="s">
        <v>7</v>
      </c>
      <c r="D189" s="39"/>
      <c r="E189" s="39">
        <v>13.04</v>
      </c>
      <c r="F189" s="39">
        <v>13.04</v>
      </c>
      <c r="G189" s="34">
        <f t="shared" si="2"/>
        <v>9</v>
      </c>
    </row>
    <row r="190" spans="1:7" ht="30" x14ac:dyDescent="0.25">
      <c r="A190" s="36" t="s">
        <v>10315</v>
      </c>
      <c r="B190" s="37" t="s">
        <v>3701</v>
      </c>
      <c r="C190" s="38" t="s">
        <v>7</v>
      </c>
      <c r="D190" s="39"/>
      <c r="E190" s="39">
        <v>32.93</v>
      </c>
      <c r="F190" s="39">
        <v>32.93</v>
      </c>
      <c r="G190" s="34">
        <f t="shared" si="2"/>
        <v>9</v>
      </c>
    </row>
    <row r="191" spans="1:7" ht="30" x14ac:dyDescent="0.25">
      <c r="A191" s="36" t="s">
        <v>10316</v>
      </c>
      <c r="B191" s="37" t="s">
        <v>3702</v>
      </c>
      <c r="C191" s="38" t="s">
        <v>129</v>
      </c>
      <c r="D191" s="39"/>
      <c r="E191" s="39">
        <v>13.04</v>
      </c>
      <c r="F191" s="39">
        <v>13.04</v>
      </c>
      <c r="G191" s="34">
        <f t="shared" si="2"/>
        <v>9</v>
      </c>
    </row>
    <row r="192" spans="1:7" ht="30" x14ac:dyDescent="0.25">
      <c r="A192" s="36" t="s">
        <v>10317</v>
      </c>
      <c r="B192" s="37" t="s">
        <v>3703</v>
      </c>
      <c r="C192" s="38" t="s">
        <v>129</v>
      </c>
      <c r="D192" s="39"/>
      <c r="E192" s="39">
        <v>32.93</v>
      </c>
      <c r="F192" s="39">
        <v>32.93</v>
      </c>
      <c r="G192" s="34">
        <f t="shared" si="2"/>
        <v>9</v>
      </c>
    </row>
    <row r="193" spans="1:7" ht="30" x14ac:dyDescent="0.25">
      <c r="A193" s="36" t="s">
        <v>10318</v>
      </c>
      <c r="B193" s="37" t="s">
        <v>3704</v>
      </c>
      <c r="C193" s="38" t="s">
        <v>3679</v>
      </c>
      <c r="D193" s="39">
        <v>2296.3000000000002</v>
      </c>
      <c r="E193" s="39"/>
      <c r="F193" s="39">
        <v>2296.3000000000002</v>
      </c>
      <c r="G193" s="34">
        <f t="shared" si="2"/>
        <v>9</v>
      </c>
    </row>
    <row r="194" spans="1:7" x14ac:dyDescent="0.25">
      <c r="A194" s="36" t="s">
        <v>10319</v>
      </c>
      <c r="B194" s="37" t="s">
        <v>3705</v>
      </c>
      <c r="C194" s="38" t="s">
        <v>3706</v>
      </c>
      <c r="D194" s="39">
        <v>23.86</v>
      </c>
      <c r="E194" s="39">
        <v>5.14</v>
      </c>
      <c r="F194" s="39">
        <v>29</v>
      </c>
      <c r="G194" s="34">
        <f t="shared" si="2"/>
        <v>9</v>
      </c>
    </row>
    <row r="195" spans="1:7" ht="30" x14ac:dyDescent="0.25">
      <c r="A195" s="36" t="s">
        <v>10320</v>
      </c>
      <c r="B195" s="37" t="s">
        <v>3707</v>
      </c>
      <c r="C195" s="38" t="s">
        <v>3694</v>
      </c>
      <c r="D195" s="39">
        <v>17.440000000000001</v>
      </c>
      <c r="E195" s="39">
        <v>5.14</v>
      </c>
      <c r="F195" s="39">
        <v>22.58</v>
      </c>
      <c r="G195" s="34">
        <f t="shared" ref="G195:G258" si="3">LEN(A195)</f>
        <v>9</v>
      </c>
    </row>
    <row r="196" spans="1:7" x14ac:dyDescent="0.25">
      <c r="A196" s="36" t="s">
        <v>10882</v>
      </c>
      <c r="B196" s="37" t="s">
        <v>3708</v>
      </c>
      <c r="C196" s="38"/>
      <c r="D196" s="39"/>
      <c r="E196" s="39"/>
      <c r="F196" s="39"/>
      <c r="G196" s="34">
        <f t="shared" si="3"/>
        <v>5</v>
      </c>
    </row>
    <row r="197" spans="1:7" ht="30" x14ac:dyDescent="0.25">
      <c r="A197" s="36" t="s">
        <v>10321</v>
      </c>
      <c r="B197" s="37" t="s">
        <v>3709</v>
      </c>
      <c r="C197" s="38" t="s">
        <v>3679</v>
      </c>
      <c r="D197" s="39">
        <v>11490.89</v>
      </c>
      <c r="E197" s="39">
        <v>3644.1</v>
      </c>
      <c r="F197" s="39">
        <v>15134.99</v>
      </c>
      <c r="G197" s="34">
        <f t="shared" si="3"/>
        <v>9</v>
      </c>
    </row>
    <row r="198" spans="1:7" ht="30" x14ac:dyDescent="0.25">
      <c r="A198" s="36" t="s">
        <v>10322</v>
      </c>
      <c r="B198" s="37" t="s">
        <v>3710</v>
      </c>
      <c r="C198" s="38" t="s">
        <v>3679</v>
      </c>
      <c r="D198" s="39">
        <v>20965.64</v>
      </c>
      <c r="E198" s="39">
        <v>3644.1</v>
      </c>
      <c r="F198" s="39">
        <v>24609.74</v>
      </c>
      <c r="G198" s="34">
        <f t="shared" si="3"/>
        <v>9</v>
      </c>
    </row>
    <row r="199" spans="1:7" x14ac:dyDescent="0.25">
      <c r="A199" s="36" t="s">
        <v>10883</v>
      </c>
      <c r="B199" s="37" t="s">
        <v>3711</v>
      </c>
      <c r="C199" s="38"/>
      <c r="D199" s="39"/>
      <c r="E199" s="39"/>
      <c r="F199" s="39"/>
      <c r="G199" s="34">
        <f t="shared" si="3"/>
        <v>5</v>
      </c>
    </row>
    <row r="200" spans="1:7" x14ac:dyDescent="0.25">
      <c r="A200" s="36" t="s">
        <v>10323</v>
      </c>
      <c r="B200" s="37" t="s">
        <v>3712</v>
      </c>
      <c r="C200" s="38" t="s">
        <v>129</v>
      </c>
      <c r="D200" s="39">
        <v>820.34</v>
      </c>
      <c r="E200" s="39">
        <v>98.48</v>
      </c>
      <c r="F200" s="39">
        <v>918.82</v>
      </c>
      <c r="G200" s="34">
        <f t="shared" si="3"/>
        <v>9</v>
      </c>
    </row>
    <row r="201" spans="1:7" x14ac:dyDescent="0.25">
      <c r="A201" s="36" t="s">
        <v>10324</v>
      </c>
      <c r="B201" s="37" t="s">
        <v>3713</v>
      </c>
      <c r="C201" s="38" t="s">
        <v>129</v>
      </c>
      <c r="D201" s="39">
        <v>319.16000000000003</v>
      </c>
      <c r="E201" s="39">
        <v>27.74</v>
      </c>
      <c r="F201" s="39">
        <v>346.9</v>
      </c>
      <c r="G201" s="34">
        <f t="shared" si="3"/>
        <v>9</v>
      </c>
    </row>
    <row r="202" spans="1:7" x14ac:dyDescent="0.25">
      <c r="A202" s="36" t="s">
        <v>10325</v>
      </c>
      <c r="B202" s="37" t="s">
        <v>3714</v>
      </c>
      <c r="C202" s="38" t="s">
        <v>129</v>
      </c>
      <c r="D202" s="39">
        <v>145.18</v>
      </c>
      <c r="E202" s="39">
        <v>56.21</v>
      </c>
      <c r="F202" s="39">
        <v>201.39</v>
      </c>
      <c r="G202" s="34">
        <f t="shared" si="3"/>
        <v>9</v>
      </c>
    </row>
    <row r="203" spans="1:7" x14ac:dyDescent="0.25">
      <c r="A203" s="36" t="s">
        <v>10884</v>
      </c>
      <c r="B203" s="37" t="s">
        <v>3715</v>
      </c>
      <c r="C203" s="38"/>
      <c r="D203" s="39"/>
      <c r="E203" s="39"/>
      <c r="F203" s="39"/>
      <c r="G203" s="34">
        <f t="shared" si="3"/>
        <v>5</v>
      </c>
    </row>
    <row r="204" spans="1:7" ht="45" x14ac:dyDescent="0.25">
      <c r="A204" s="36" t="s">
        <v>10326</v>
      </c>
      <c r="B204" s="37" t="s">
        <v>3716</v>
      </c>
      <c r="C204" s="38" t="s">
        <v>129</v>
      </c>
      <c r="D204" s="39">
        <v>2.76</v>
      </c>
      <c r="E204" s="39">
        <v>5.36</v>
      </c>
      <c r="F204" s="39">
        <v>8.1199999999999992</v>
      </c>
      <c r="G204" s="34">
        <f t="shared" si="3"/>
        <v>9</v>
      </c>
    </row>
    <row r="205" spans="1:7" ht="45" x14ac:dyDescent="0.25">
      <c r="A205" s="36" t="s">
        <v>10327</v>
      </c>
      <c r="B205" s="37" t="s">
        <v>3717</v>
      </c>
      <c r="C205" s="38" t="s">
        <v>129</v>
      </c>
      <c r="D205" s="39">
        <v>5.17</v>
      </c>
      <c r="E205" s="39">
        <v>0.17</v>
      </c>
      <c r="F205" s="39">
        <v>5.34</v>
      </c>
      <c r="G205" s="34">
        <f t="shared" si="3"/>
        <v>9</v>
      </c>
    </row>
    <row r="206" spans="1:7" ht="45" x14ac:dyDescent="0.25">
      <c r="A206" s="36" t="s">
        <v>10328</v>
      </c>
      <c r="B206" s="37" t="s">
        <v>3718</v>
      </c>
      <c r="C206" s="38" t="s">
        <v>129</v>
      </c>
      <c r="D206" s="39">
        <v>5.67</v>
      </c>
      <c r="E206" s="39">
        <v>0.17</v>
      </c>
      <c r="F206" s="39">
        <v>5.84</v>
      </c>
      <c r="G206" s="34">
        <f t="shared" si="3"/>
        <v>9</v>
      </c>
    </row>
    <row r="207" spans="1:7" x14ac:dyDescent="0.25">
      <c r="A207" s="36" t="s">
        <v>10329</v>
      </c>
      <c r="B207" s="37" t="s">
        <v>3719</v>
      </c>
      <c r="C207" s="38" t="s">
        <v>969</v>
      </c>
      <c r="D207" s="39">
        <v>62.72</v>
      </c>
      <c r="E207" s="39">
        <v>9.64</v>
      </c>
      <c r="F207" s="39">
        <v>72.36</v>
      </c>
      <c r="G207" s="34">
        <f t="shared" si="3"/>
        <v>9</v>
      </c>
    </row>
    <row r="208" spans="1:7" ht="30" x14ac:dyDescent="0.25">
      <c r="A208" s="36" t="s">
        <v>10330</v>
      </c>
      <c r="B208" s="37" t="s">
        <v>3720</v>
      </c>
      <c r="C208" s="38" t="s">
        <v>969</v>
      </c>
      <c r="D208" s="39">
        <v>73.87</v>
      </c>
      <c r="E208" s="39">
        <v>11.36</v>
      </c>
      <c r="F208" s="39">
        <v>85.23</v>
      </c>
      <c r="G208" s="34">
        <f t="shared" si="3"/>
        <v>9</v>
      </c>
    </row>
    <row r="209" spans="1:7" x14ac:dyDescent="0.25">
      <c r="A209" s="36" t="s">
        <v>10885</v>
      </c>
      <c r="B209" s="37" t="s">
        <v>3721</v>
      </c>
      <c r="C209" s="38"/>
      <c r="D209" s="39"/>
      <c r="E209" s="39"/>
      <c r="F209" s="39"/>
      <c r="G209" s="34">
        <f t="shared" si="3"/>
        <v>5</v>
      </c>
    </row>
    <row r="210" spans="1:7" x14ac:dyDescent="0.25">
      <c r="A210" s="36" t="s">
        <v>10331</v>
      </c>
      <c r="B210" s="37" t="s">
        <v>3722</v>
      </c>
      <c r="C210" s="38" t="s">
        <v>129</v>
      </c>
      <c r="D210" s="39">
        <v>11.57</v>
      </c>
      <c r="E210" s="39">
        <v>6.18</v>
      </c>
      <c r="F210" s="39">
        <v>17.75</v>
      </c>
      <c r="G210" s="34">
        <f t="shared" si="3"/>
        <v>9</v>
      </c>
    </row>
    <row r="211" spans="1:7" x14ac:dyDescent="0.25">
      <c r="A211" s="36" t="s">
        <v>10332</v>
      </c>
      <c r="B211" s="37" t="s">
        <v>3723</v>
      </c>
      <c r="C211" s="38" t="s">
        <v>7</v>
      </c>
      <c r="D211" s="39">
        <v>1.05</v>
      </c>
      <c r="E211" s="39">
        <v>0.44</v>
      </c>
      <c r="F211" s="39">
        <v>1.49</v>
      </c>
      <c r="G211" s="34">
        <f t="shared" si="3"/>
        <v>9</v>
      </c>
    </row>
    <row r="212" spans="1:7" x14ac:dyDescent="0.25">
      <c r="A212" s="36" t="s">
        <v>10333</v>
      </c>
      <c r="B212" s="37" t="s">
        <v>3724</v>
      </c>
      <c r="C212" s="38" t="s">
        <v>7</v>
      </c>
      <c r="D212" s="39">
        <v>1.05</v>
      </c>
      <c r="E212" s="39">
        <v>0.44</v>
      </c>
      <c r="F212" s="39">
        <v>1.49</v>
      </c>
      <c r="G212" s="34">
        <f t="shared" si="3"/>
        <v>9</v>
      </c>
    </row>
    <row r="213" spans="1:7" x14ac:dyDescent="0.25">
      <c r="A213" s="36" t="s">
        <v>10334</v>
      </c>
      <c r="B213" s="37" t="s">
        <v>3725</v>
      </c>
      <c r="C213" s="38" t="s">
        <v>129</v>
      </c>
      <c r="D213" s="39">
        <v>0.95</v>
      </c>
      <c r="E213" s="39">
        <v>0.87</v>
      </c>
      <c r="F213" s="39">
        <v>1.82</v>
      </c>
      <c r="G213" s="34">
        <f t="shared" si="3"/>
        <v>9</v>
      </c>
    </row>
    <row r="214" spans="1:7" x14ac:dyDescent="0.25">
      <c r="A214" s="36" t="s">
        <v>10886</v>
      </c>
      <c r="B214" s="37" t="s">
        <v>3726</v>
      </c>
      <c r="C214" s="38"/>
      <c r="D214" s="39"/>
      <c r="E214" s="39"/>
      <c r="F214" s="39"/>
      <c r="G214" s="34">
        <f t="shared" si="3"/>
        <v>2</v>
      </c>
    </row>
    <row r="215" spans="1:7" x14ac:dyDescent="0.25">
      <c r="A215" s="36" t="s">
        <v>10887</v>
      </c>
      <c r="B215" s="37" t="s">
        <v>3727</v>
      </c>
      <c r="C215" s="38"/>
      <c r="D215" s="39"/>
      <c r="E215" s="39"/>
      <c r="F215" s="39"/>
      <c r="G215" s="34">
        <f t="shared" si="3"/>
        <v>5</v>
      </c>
    </row>
    <row r="216" spans="1:7" x14ac:dyDescent="0.25">
      <c r="A216" s="36" t="s">
        <v>10335</v>
      </c>
      <c r="B216" s="37" t="s">
        <v>3728</v>
      </c>
      <c r="C216" s="38" t="s">
        <v>969</v>
      </c>
      <c r="D216" s="39"/>
      <c r="E216" s="39">
        <v>235.73</v>
      </c>
      <c r="F216" s="39">
        <v>235.73</v>
      </c>
      <c r="G216" s="34">
        <f t="shared" si="3"/>
        <v>9</v>
      </c>
    </row>
    <row r="217" spans="1:7" x14ac:dyDescent="0.25">
      <c r="A217" s="36" t="s">
        <v>10336</v>
      </c>
      <c r="B217" s="37" t="s">
        <v>3729</v>
      </c>
      <c r="C217" s="38" t="s">
        <v>969</v>
      </c>
      <c r="D217" s="39"/>
      <c r="E217" s="39">
        <v>428.6</v>
      </c>
      <c r="F217" s="39">
        <v>428.6</v>
      </c>
      <c r="G217" s="34">
        <f t="shared" si="3"/>
        <v>9</v>
      </c>
    </row>
    <row r="218" spans="1:7" ht="30" x14ac:dyDescent="0.25">
      <c r="A218" s="36" t="s">
        <v>10337</v>
      </c>
      <c r="B218" s="37" t="s">
        <v>3730</v>
      </c>
      <c r="C218" s="38" t="s">
        <v>129</v>
      </c>
      <c r="D218" s="39"/>
      <c r="E218" s="39">
        <v>32.15</v>
      </c>
      <c r="F218" s="39">
        <v>32.15</v>
      </c>
      <c r="G218" s="34">
        <f t="shared" si="3"/>
        <v>9</v>
      </c>
    </row>
    <row r="219" spans="1:7" ht="45" x14ac:dyDescent="0.25">
      <c r="A219" s="36" t="s">
        <v>10338</v>
      </c>
      <c r="B219" s="37" t="s">
        <v>3731</v>
      </c>
      <c r="C219" s="38" t="s">
        <v>969</v>
      </c>
      <c r="D219" s="39">
        <v>453.97</v>
      </c>
      <c r="E219" s="39">
        <v>128.58000000000001</v>
      </c>
      <c r="F219" s="39">
        <v>582.54999999999995</v>
      </c>
      <c r="G219" s="34">
        <f t="shared" si="3"/>
        <v>9</v>
      </c>
    </row>
    <row r="220" spans="1:7" ht="30" x14ac:dyDescent="0.25">
      <c r="A220" s="36" t="s">
        <v>10339</v>
      </c>
      <c r="B220" s="37" t="s">
        <v>3732</v>
      </c>
      <c r="C220" s="38" t="s">
        <v>969</v>
      </c>
      <c r="D220" s="39">
        <v>433.68</v>
      </c>
      <c r="E220" s="39">
        <v>128.58000000000001</v>
      </c>
      <c r="F220" s="39">
        <v>562.26</v>
      </c>
      <c r="G220" s="34">
        <f t="shared" si="3"/>
        <v>9</v>
      </c>
    </row>
    <row r="221" spans="1:7" ht="45" x14ac:dyDescent="0.25">
      <c r="A221" s="36" t="s">
        <v>10340</v>
      </c>
      <c r="B221" s="37" t="s">
        <v>3733</v>
      </c>
      <c r="C221" s="38" t="s">
        <v>969</v>
      </c>
      <c r="D221" s="39">
        <v>237.13</v>
      </c>
      <c r="E221" s="39">
        <v>85.72</v>
      </c>
      <c r="F221" s="39">
        <v>322.85000000000002</v>
      </c>
      <c r="G221" s="34">
        <f t="shared" si="3"/>
        <v>9</v>
      </c>
    </row>
    <row r="222" spans="1:7" ht="30" x14ac:dyDescent="0.25">
      <c r="A222" s="36" t="s">
        <v>10341</v>
      </c>
      <c r="B222" s="37" t="s">
        <v>3734</v>
      </c>
      <c r="C222" s="38" t="s">
        <v>969</v>
      </c>
      <c r="D222" s="39">
        <v>216.84</v>
      </c>
      <c r="E222" s="39">
        <v>85.72</v>
      </c>
      <c r="F222" s="39">
        <v>302.56</v>
      </c>
      <c r="G222" s="34">
        <f t="shared" si="3"/>
        <v>9</v>
      </c>
    </row>
    <row r="223" spans="1:7" ht="45" x14ac:dyDescent="0.25">
      <c r="A223" s="36" t="s">
        <v>10342</v>
      </c>
      <c r="B223" s="37" t="s">
        <v>3735</v>
      </c>
      <c r="C223" s="38" t="s">
        <v>129</v>
      </c>
      <c r="D223" s="39">
        <v>23.28</v>
      </c>
      <c r="E223" s="39">
        <v>8.57</v>
      </c>
      <c r="F223" s="39">
        <v>31.85</v>
      </c>
      <c r="G223" s="34">
        <f t="shared" si="3"/>
        <v>9</v>
      </c>
    </row>
    <row r="224" spans="1:7" ht="30" x14ac:dyDescent="0.25">
      <c r="A224" s="36" t="s">
        <v>10343</v>
      </c>
      <c r="B224" s="37" t="s">
        <v>3736</v>
      </c>
      <c r="C224" s="38" t="s">
        <v>129</v>
      </c>
      <c r="D224" s="39">
        <v>21.69</v>
      </c>
      <c r="E224" s="39">
        <v>8.57</v>
      </c>
      <c r="F224" s="39">
        <v>30.26</v>
      </c>
      <c r="G224" s="34">
        <f t="shared" si="3"/>
        <v>9</v>
      </c>
    </row>
    <row r="225" spans="1:7" ht="45" x14ac:dyDescent="0.25">
      <c r="A225" s="36" t="s">
        <v>10344</v>
      </c>
      <c r="B225" s="37" t="s">
        <v>3737</v>
      </c>
      <c r="C225" s="38" t="s">
        <v>969</v>
      </c>
      <c r="D225" s="39">
        <v>232.74</v>
      </c>
      <c r="E225" s="39">
        <v>85.72</v>
      </c>
      <c r="F225" s="39">
        <v>318.45999999999998</v>
      </c>
      <c r="G225" s="34">
        <f t="shared" si="3"/>
        <v>9</v>
      </c>
    </row>
    <row r="226" spans="1:7" ht="30" x14ac:dyDescent="0.25">
      <c r="A226" s="36" t="s">
        <v>10345</v>
      </c>
      <c r="B226" s="37" t="s">
        <v>3738</v>
      </c>
      <c r="C226" s="38" t="s">
        <v>969</v>
      </c>
      <c r="D226" s="39">
        <v>216.84</v>
      </c>
      <c r="E226" s="39">
        <v>85.72</v>
      </c>
      <c r="F226" s="39">
        <v>302.56</v>
      </c>
      <c r="G226" s="34">
        <f t="shared" si="3"/>
        <v>9</v>
      </c>
    </row>
    <row r="227" spans="1:7" x14ac:dyDescent="0.25">
      <c r="A227" s="36" t="s">
        <v>10888</v>
      </c>
      <c r="B227" s="37" t="s">
        <v>3739</v>
      </c>
      <c r="C227" s="38"/>
      <c r="D227" s="39"/>
      <c r="E227" s="39"/>
      <c r="F227" s="39"/>
      <c r="G227" s="34">
        <f t="shared" si="3"/>
        <v>5</v>
      </c>
    </row>
    <row r="228" spans="1:7" x14ac:dyDescent="0.25">
      <c r="A228" s="36" t="s">
        <v>10346</v>
      </c>
      <c r="B228" s="37" t="s">
        <v>3740</v>
      </c>
      <c r="C228" s="38" t="s">
        <v>969</v>
      </c>
      <c r="D228" s="39"/>
      <c r="E228" s="39">
        <v>128.58000000000001</v>
      </c>
      <c r="F228" s="39">
        <v>128.58000000000001</v>
      </c>
      <c r="G228" s="34">
        <f t="shared" si="3"/>
        <v>9</v>
      </c>
    </row>
    <row r="229" spans="1:7" ht="30" x14ac:dyDescent="0.25">
      <c r="A229" s="36" t="s">
        <v>10347</v>
      </c>
      <c r="B229" s="37" t="s">
        <v>3741</v>
      </c>
      <c r="C229" s="38" t="s">
        <v>969</v>
      </c>
      <c r="D229" s="39"/>
      <c r="E229" s="39">
        <v>85.72</v>
      </c>
      <c r="F229" s="39">
        <v>85.72</v>
      </c>
      <c r="G229" s="34">
        <f t="shared" si="3"/>
        <v>9</v>
      </c>
    </row>
    <row r="230" spans="1:7" x14ac:dyDescent="0.25">
      <c r="A230" s="36" t="s">
        <v>10889</v>
      </c>
      <c r="B230" s="37" t="s">
        <v>3742</v>
      </c>
      <c r="C230" s="38"/>
      <c r="D230" s="39"/>
      <c r="E230" s="39"/>
      <c r="F230" s="39"/>
      <c r="G230" s="34">
        <f t="shared" si="3"/>
        <v>5</v>
      </c>
    </row>
    <row r="231" spans="1:7" x14ac:dyDescent="0.25">
      <c r="A231" s="36" t="s">
        <v>10348</v>
      </c>
      <c r="B231" s="37" t="s">
        <v>3743</v>
      </c>
      <c r="C231" s="38" t="s">
        <v>129</v>
      </c>
      <c r="D231" s="39"/>
      <c r="E231" s="39">
        <v>3.21</v>
      </c>
      <c r="F231" s="39">
        <v>3.21</v>
      </c>
      <c r="G231" s="34">
        <f t="shared" si="3"/>
        <v>9</v>
      </c>
    </row>
    <row r="232" spans="1:7" ht="30" x14ac:dyDescent="0.25">
      <c r="A232" s="36" t="s">
        <v>10349</v>
      </c>
      <c r="B232" s="37" t="s">
        <v>3744</v>
      </c>
      <c r="C232" s="38" t="s">
        <v>129</v>
      </c>
      <c r="D232" s="39"/>
      <c r="E232" s="39">
        <v>6.43</v>
      </c>
      <c r="F232" s="39">
        <v>6.43</v>
      </c>
      <c r="G232" s="34">
        <f t="shared" si="3"/>
        <v>9</v>
      </c>
    </row>
    <row r="233" spans="1:7" x14ac:dyDescent="0.25">
      <c r="A233" s="36" t="s">
        <v>10350</v>
      </c>
      <c r="B233" s="37" t="s">
        <v>3745</v>
      </c>
      <c r="C233" s="38" t="s">
        <v>129</v>
      </c>
      <c r="D233" s="39"/>
      <c r="E233" s="39">
        <v>10.72</v>
      </c>
      <c r="F233" s="39">
        <v>10.72</v>
      </c>
      <c r="G233" s="34">
        <f t="shared" si="3"/>
        <v>9</v>
      </c>
    </row>
    <row r="234" spans="1:7" x14ac:dyDescent="0.25">
      <c r="A234" s="36" t="s">
        <v>10890</v>
      </c>
      <c r="B234" s="37" t="s">
        <v>3746</v>
      </c>
      <c r="C234" s="38"/>
      <c r="D234" s="39"/>
      <c r="E234" s="39"/>
      <c r="F234" s="39"/>
      <c r="G234" s="34">
        <f t="shared" si="3"/>
        <v>5</v>
      </c>
    </row>
    <row r="235" spans="1:7" ht="30" x14ac:dyDescent="0.25">
      <c r="A235" s="36" t="s">
        <v>10351</v>
      </c>
      <c r="B235" s="37" t="s">
        <v>3747</v>
      </c>
      <c r="C235" s="38" t="s">
        <v>129</v>
      </c>
      <c r="D235" s="39"/>
      <c r="E235" s="39">
        <v>12.86</v>
      </c>
      <c r="F235" s="39">
        <v>12.86</v>
      </c>
      <c r="G235" s="34">
        <f t="shared" si="3"/>
        <v>9</v>
      </c>
    </row>
    <row r="236" spans="1:7" ht="30" x14ac:dyDescent="0.25">
      <c r="A236" s="36" t="s">
        <v>10352</v>
      </c>
      <c r="B236" s="37" t="s">
        <v>3748</v>
      </c>
      <c r="C236" s="38" t="s">
        <v>129</v>
      </c>
      <c r="D236" s="39"/>
      <c r="E236" s="39">
        <v>10.72</v>
      </c>
      <c r="F236" s="39">
        <v>10.72</v>
      </c>
      <c r="G236" s="34">
        <f t="shared" si="3"/>
        <v>9</v>
      </c>
    </row>
    <row r="237" spans="1:7" ht="30" x14ac:dyDescent="0.25">
      <c r="A237" s="36" t="s">
        <v>10353</v>
      </c>
      <c r="B237" s="37" t="s">
        <v>3749</v>
      </c>
      <c r="C237" s="38" t="s">
        <v>7</v>
      </c>
      <c r="D237" s="39"/>
      <c r="E237" s="39">
        <v>3.21</v>
      </c>
      <c r="F237" s="39">
        <v>3.21</v>
      </c>
      <c r="G237" s="34">
        <f t="shared" si="3"/>
        <v>9</v>
      </c>
    </row>
    <row r="238" spans="1:7" x14ac:dyDescent="0.25">
      <c r="A238" s="36" t="s">
        <v>10891</v>
      </c>
      <c r="B238" s="37" t="s">
        <v>3750</v>
      </c>
      <c r="C238" s="38"/>
      <c r="D238" s="39"/>
      <c r="E238" s="39"/>
      <c r="F238" s="39"/>
      <c r="G238" s="34">
        <f t="shared" si="3"/>
        <v>5</v>
      </c>
    </row>
    <row r="239" spans="1:7" x14ac:dyDescent="0.25">
      <c r="A239" s="36" t="s">
        <v>10354</v>
      </c>
      <c r="B239" s="37" t="s">
        <v>3751</v>
      </c>
      <c r="C239" s="38" t="s">
        <v>129</v>
      </c>
      <c r="D239" s="39"/>
      <c r="E239" s="39">
        <v>8.57</v>
      </c>
      <c r="F239" s="39">
        <v>8.57</v>
      </c>
      <c r="G239" s="34">
        <f t="shared" si="3"/>
        <v>9</v>
      </c>
    </row>
    <row r="240" spans="1:7" x14ac:dyDescent="0.25">
      <c r="A240" s="36" t="s">
        <v>10892</v>
      </c>
      <c r="B240" s="37" t="s">
        <v>3752</v>
      </c>
      <c r="C240" s="38"/>
      <c r="D240" s="39"/>
      <c r="E240" s="39"/>
      <c r="F240" s="39"/>
      <c r="G240" s="34">
        <f t="shared" si="3"/>
        <v>5</v>
      </c>
    </row>
    <row r="241" spans="1:7" ht="45" x14ac:dyDescent="0.25">
      <c r="A241" s="36" t="s">
        <v>10355</v>
      </c>
      <c r="B241" s="37" t="s">
        <v>3753</v>
      </c>
      <c r="C241" s="38" t="s">
        <v>129</v>
      </c>
      <c r="D241" s="39">
        <v>16.260000000000002</v>
      </c>
      <c r="E241" s="39">
        <v>10.72</v>
      </c>
      <c r="F241" s="39">
        <v>26.98</v>
      </c>
      <c r="G241" s="34">
        <f t="shared" si="3"/>
        <v>9</v>
      </c>
    </row>
    <row r="242" spans="1:7" ht="45" x14ac:dyDescent="0.25">
      <c r="A242" s="36" t="s">
        <v>10356</v>
      </c>
      <c r="B242" s="37" t="s">
        <v>3754</v>
      </c>
      <c r="C242" s="38" t="s">
        <v>129</v>
      </c>
      <c r="D242" s="39">
        <v>1.52</v>
      </c>
      <c r="E242" s="39">
        <v>10.72</v>
      </c>
      <c r="F242" s="39">
        <v>12.24</v>
      </c>
      <c r="G242" s="34">
        <f t="shared" si="3"/>
        <v>9</v>
      </c>
    </row>
    <row r="243" spans="1:7" x14ac:dyDescent="0.25">
      <c r="A243" s="36" t="s">
        <v>10893</v>
      </c>
      <c r="B243" s="37" t="s">
        <v>3755</v>
      </c>
      <c r="C243" s="38"/>
      <c r="D243" s="39"/>
      <c r="E243" s="39"/>
      <c r="F243" s="39"/>
      <c r="G243" s="34">
        <f t="shared" si="3"/>
        <v>5</v>
      </c>
    </row>
    <row r="244" spans="1:7" ht="45" x14ac:dyDescent="0.25">
      <c r="A244" s="36" t="s">
        <v>10357</v>
      </c>
      <c r="B244" s="37" t="s">
        <v>3756</v>
      </c>
      <c r="C244" s="38" t="s">
        <v>129</v>
      </c>
      <c r="D244" s="39">
        <v>23.88</v>
      </c>
      <c r="E244" s="39">
        <v>4.29</v>
      </c>
      <c r="F244" s="39">
        <v>28.17</v>
      </c>
      <c r="G244" s="34">
        <f t="shared" si="3"/>
        <v>9</v>
      </c>
    </row>
    <row r="245" spans="1:7" ht="30" x14ac:dyDescent="0.25">
      <c r="A245" s="36" t="s">
        <v>10358</v>
      </c>
      <c r="B245" s="37" t="s">
        <v>3757</v>
      </c>
      <c r="C245" s="38" t="s">
        <v>129</v>
      </c>
      <c r="D245" s="39">
        <v>21.69</v>
      </c>
      <c r="E245" s="39">
        <v>4.29</v>
      </c>
      <c r="F245" s="39">
        <v>25.98</v>
      </c>
      <c r="G245" s="34">
        <f t="shared" si="3"/>
        <v>9</v>
      </c>
    </row>
    <row r="246" spans="1:7" ht="45" x14ac:dyDescent="0.25">
      <c r="A246" s="36" t="s">
        <v>10359</v>
      </c>
      <c r="B246" s="37" t="s">
        <v>3758</v>
      </c>
      <c r="C246" s="38" t="s">
        <v>129</v>
      </c>
      <c r="D246" s="39">
        <v>10.4</v>
      </c>
      <c r="E246" s="39">
        <v>1.5</v>
      </c>
      <c r="F246" s="39">
        <v>11.9</v>
      </c>
      <c r="G246" s="34">
        <f t="shared" si="3"/>
        <v>9</v>
      </c>
    </row>
    <row r="247" spans="1:7" ht="30" x14ac:dyDescent="0.25">
      <c r="A247" s="36" t="s">
        <v>10360</v>
      </c>
      <c r="B247" s="37" t="s">
        <v>3759</v>
      </c>
      <c r="C247" s="38" t="s">
        <v>129</v>
      </c>
      <c r="D247" s="39">
        <v>7.94</v>
      </c>
      <c r="E247" s="39">
        <v>1.5</v>
      </c>
      <c r="F247" s="39">
        <v>9.44</v>
      </c>
      <c r="G247" s="34">
        <f t="shared" si="3"/>
        <v>9</v>
      </c>
    </row>
    <row r="248" spans="1:7" ht="45" x14ac:dyDescent="0.25">
      <c r="A248" s="36" t="s">
        <v>10361</v>
      </c>
      <c r="B248" s="37" t="s">
        <v>3760</v>
      </c>
      <c r="C248" s="38" t="s">
        <v>129</v>
      </c>
      <c r="D248" s="39">
        <v>13.57</v>
      </c>
      <c r="E248" s="39">
        <v>0.64</v>
      </c>
      <c r="F248" s="39">
        <v>14.21</v>
      </c>
      <c r="G248" s="34">
        <f t="shared" si="3"/>
        <v>9</v>
      </c>
    </row>
    <row r="249" spans="1:7" x14ac:dyDescent="0.25">
      <c r="A249" s="36" t="s">
        <v>10894</v>
      </c>
      <c r="B249" s="37" t="s">
        <v>3761</v>
      </c>
      <c r="C249" s="38"/>
      <c r="D249" s="39"/>
      <c r="E249" s="39"/>
      <c r="F249" s="39"/>
      <c r="G249" s="34">
        <f t="shared" si="3"/>
        <v>5</v>
      </c>
    </row>
    <row r="250" spans="1:7" ht="30" x14ac:dyDescent="0.25">
      <c r="A250" s="36" t="s">
        <v>10362</v>
      </c>
      <c r="B250" s="37" t="s">
        <v>3762</v>
      </c>
      <c r="C250" s="38" t="s">
        <v>129</v>
      </c>
      <c r="D250" s="39"/>
      <c r="E250" s="39">
        <v>11.14</v>
      </c>
      <c r="F250" s="39">
        <v>11.14</v>
      </c>
      <c r="G250" s="34">
        <f t="shared" si="3"/>
        <v>9</v>
      </c>
    </row>
    <row r="251" spans="1:7" ht="30" x14ac:dyDescent="0.25">
      <c r="A251" s="36" t="s">
        <v>10363</v>
      </c>
      <c r="B251" s="37" t="s">
        <v>3763</v>
      </c>
      <c r="C251" s="38" t="s">
        <v>129</v>
      </c>
      <c r="D251" s="39"/>
      <c r="E251" s="39">
        <v>6.43</v>
      </c>
      <c r="F251" s="39">
        <v>6.43</v>
      </c>
      <c r="G251" s="34">
        <f t="shared" si="3"/>
        <v>9</v>
      </c>
    </row>
    <row r="252" spans="1:7" ht="30" x14ac:dyDescent="0.25">
      <c r="A252" s="36" t="s">
        <v>10364</v>
      </c>
      <c r="B252" s="37" t="s">
        <v>3764</v>
      </c>
      <c r="C252" s="38" t="s">
        <v>129</v>
      </c>
      <c r="D252" s="39"/>
      <c r="E252" s="39">
        <v>6.43</v>
      </c>
      <c r="F252" s="39">
        <v>6.43</v>
      </c>
      <c r="G252" s="34">
        <f t="shared" si="3"/>
        <v>9</v>
      </c>
    </row>
    <row r="253" spans="1:7" ht="30" x14ac:dyDescent="0.25">
      <c r="A253" s="36" t="s">
        <v>10365</v>
      </c>
      <c r="B253" s="37" t="s">
        <v>3765</v>
      </c>
      <c r="C253" s="38" t="s">
        <v>129</v>
      </c>
      <c r="D253" s="39"/>
      <c r="E253" s="39">
        <v>7.07</v>
      </c>
      <c r="F253" s="39">
        <v>7.07</v>
      </c>
      <c r="G253" s="34">
        <f t="shared" si="3"/>
        <v>9</v>
      </c>
    </row>
    <row r="254" spans="1:7" x14ac:dyDescent="0.25">
      <c r="A254" s="36" t="s">
        <v>10895</v>
      </c>
      <c r="B254" s="37" t="s">
        <v>3766</v>
      </c>
      <c r="C254" s="38"/>
      <c r="D254" s="39"/>
      <c r="E254" s="39"/>
      <c r="F254" s="39"/>
      <c r="G254" s="34">
        <f t="shared" si="3"/>
        <v>5</v>
      </c>
    </row>
    <row r="255" spans="1:7" x14ac:dyDescent="0.25">
      <c r="A255" s="36" t="s">
        <v>10366</v>
      </c>
      <c r="B255" s="37" t="s">
        <v>3767</v>
      </c>
      <c r="C255" s="38" t="s">
        <v>129</v>
      </c>
      <c r="D255" s="39"/>
      <c r="E255" s="39">
        <v>17.239999999999998</v>
      </c>
      <c r="F255" s="39">
        <v>17.239999999999998</v>
      </c>
      <c r="G255" s="34">
        <f t="shared" si="3"/>
        <v>9</v>
      </c>
    </row>
    <row r="256" spans="1:7" ht="30" x14ac:dyDescent="0.25">
      <c r="A256" s="36" t="s">
        <v>10367</v>
      </c>
      <c r="B256" s="37" t="s">
        <v>3768</v>
      </c>
      <c r="C256" s="38" t="s">
        <v>129</v>
      </c>
      <c r="D256" s="39"/>
      <c r="E256" s="39">
        <v>20.69</v>
      </c>
      <c r="F256" s="39">
        <v>20.69</v>
      </c>
      <c r="G256" s="34">
        <f t="shared" si="3"/>
        <v>9</v>
      </c>
    </row>
    <row r="257" spans="1:7" ht="30" x14ac:dyDescent="0.25">
      <c r="A257" s="36" t="s">
        <v>10368</v>
      </c>
      <c r="B257" s="37" t="s">
        <v>3769</v>
      </c>
      <c r="C257" s="38" t="s">
        <v>7</v>
      </c>
      <c r="D257" s="39"/>
      <c r="E257" s="39">
        <v>6.9</v>
      </c>
      <c r="F257" s="39">
        <v>6.9</v>
      </c>
      <c r="G257" s="34">
        <f t="shared" si="3"/>
        <v>9</v>
      </c>
    </row>
    <row r="258" spans="1:7" x14ac:dyDescent="0.25">
      <c r="A258" s="36" t="s">
        <v>10896</v>
      </c>
      <c r="B258" s="37" t="s">
        <v>3770</v>
      </c>
      <c r="C258" s="38"/>
      <c r="D258" s="39"/>
      <c r="E258" s="39"/>
      <c r="F258" s="39"/>
      <c r="G258" s="34">
        <f t="shared" si="3"/>
        <v>5</v>
      </c>
    </row>
    <row r="259" spans="1:7" x14ac:dyDescent="0.25">
      <c r="A259" s="36" t="s">
        <v>10369</v>
      </c>
      <c r="B259" s="37" t="s">
        <v>3771</v>
      </c>
      <c r="C259" s="38" t="s">
        <v>7</v>
      </c>
      <c r="D259" s="39">
        <v>7.0000000000000007E-2</v>
      </c>
      <c r="E259" s="39">
        <v>1.56</v>
      </c>
      <c r="F259" s="39">
        <v>1.63</v>
      </c>
      <c r="G259" s="34">
        <f t="shared" ref="G259:G322" si="4">LEN(A259)</f>
        <v>9</v>
      </c>
    </row>
    <row r="260" spans="1:7" ht="30" x14ac:dyDescent="0.25">
      <c r="A260" s="36" t="s">
        <v>10370</v>
      </c>
      <c r="B260" s="37" t="s">
        <v>3772</v>
      </c>
      <c r="C260" s="38" t="s">
        <v>7</v>
      </c>
      <c r="D260" s="39">
        <v>0.88</v>
      </c>
      <c r="E260" s="39">
        <v>1.56</v>
      </c>
      <c r="F260" s="39">
        <v>2.44</v>
      </c>
      <c r="G260" s="34">
        <f t="shared" si="4"/>
        <v>9</v>
      </c>
    </row>
    <row r="261" spans="1:7" ht="30" x14ac:dyDescent="0.25">
      <c r="A261" s="36" t="s">
        <v>10371</v>
      </c>
      <c r="B261" s="37" t="s">
        <v>3773</v>
      </c>
      <c r="C261" s="38" t="s">
        <v>129</v>
      </c>
      <c r="D261" s="39">
        <v>4.4000000000000004</v>
      </c>
      <c r="E261" s="39">
        <v>12.5</v>
      </c>
      <c r="F261" s="39">
        <v>16.899999999999999</v>
      </c>
      <c r="G261" s="34">
        <f t="shared" si="4"/>
        <v>9</v>
      </c>
    </row>
    <row r="262" spans="1:7" ht="30" x14ac:dyDescent="0.25">
      <c r="A262" s="36" t="s">
        <v>10372</v>
      </c>
      <c r="B262" s="37" t="s">
        <v>3774</v>
      </c>
      <c r="C262" s="38" t="s">
        <v>129</v>
      </c>
      <c r="D262" s="39">
        <v>0.36</v>
      </c>
      <c r="E262" s="39">
        <v>9.3699999999999992</v>
      </c>
      <c r="F262" s="39">
        <v>9.73</v>
      </c>
      <c r="G262" s="34">
        <f t="shared" si="4"/>
        <v>9</v>
      </c>
    </row>
    <row r="263" spans="1:7" x14ac:dyDescent="0.25">
      <c r="A263" s="36" t="s">
        <v>10373</v>
      </c>
      <c r="B263" s="37" t="s">
        <v>3775</v>
      </c>
      <c r="C263" s="38" t="s">
        <v>129</v>
      </c>
      <c r="D263" s="39">
        <v>4.4000000000000004</v>
      </c>
      <c r="E263" s="39">
        <v>9.3699999999999992</v>
      </c>
      <c r="F263" s="39">
        <v>13.77</v>
      </c>
      <c r="G263" s="34">
        <f t="shared" si="4"/>
        <v>9</v>
      </c>
    </row>
    <row r="264" spans="1:7" x14ac:dyDescent="0.25">
      <c r="A264" s="36" t="s">
        <v>10374</v>
      </c>
      <c r="B264" s="37" t="s">
        <v>3776</v>
      </c>
      <c r="C264" s="38" t="s">
        <v>129</v>
      </c>
      <c r="D264" s="39">
        <v>0.36</v>
      </c>
      <c r="E264" s="39">
        <v>6.25</v>
      </c>
      <c r="F264" s="39">
        <v>6.61</v>
      </c>
      <c r="G264" s="34">
        <f t="shared" si="4"/>
        <v>9</v>
      </c>
    </row>
    <row r="265" spans="1:7" x14ac:dyDescent="0.25">
      <c r="A265" s="36" t="s">
        <v>10897</v>
      </c>
      <c r="B265" s="37" t="s">
        <v>3777</v>
      </c>
      <c r="C265" s="38"/>
      <c r="D265" s="39"/>
      <c r="E265" s="39"/>
      <c r="F265" s="39"/>
      <c r="G265" s="34">
        <f t="shared" si="4"/>
        <v>5</v>
      </c>
    </row>
    <row r="266" spans="1:7" x14ac:dyDescent="0.25">
      <c r="A266" s="36" t="s">
        <v>10375</v>
      </c>
      <c r="B266" s="37" t="s">
        <v>3778</v>
      </c>
      <c r="C266" s="38" t="s">
        <v>129</v>
      </c>
      <c r="D266" s="39">
        <v>93.88</v>
      </c>
      <c r="E266" s="39"/>
      <c r="F266" s="39">
        <v>93.88</v>
      </c>
      <c r="G266" s="34">
        <f t="shared" si="4"/>
        <v>9</v>
      </c>
    </row>
    <row r="267" spans="1:7" x14ac:dyDescent="0.25">
      <c r="A267" s="36" t="s">
        <v>10376</v>
      </c>
      <c r="B267" s="37" t="s">
        <v>3779</v>
      </c>
      <c r="C267" s="38" t="s">
        <v>23</v>
      </c>
      <c r="D267" s="39">
        <v>3.73</v>
      </c>
      <c r="E267" s="39">
        <v>9.51</v>
      </c>
      <c r="F267" s="39">
        <v>13.24</v>
      </c>
      <c r="G267" s="34">
        <f t="shared" si="4"/>
        <v>9</v>
      </c>
    </row>
    <row r="268" spans="1:7" x14ac:dyDescent="0.25">
      <c r="A268" s="36" t="s">
        <v>10898</v>
      </c>
      <c r="B268" s="37" t="s">
        <v>3780</v>
      </c>
      <c r="C268" s="38"/>
      <c r="D268" s="39"/>
      <c r="E268" s="39"/>
      <c r="F268" s="39"/>
      <c r="G268" s="34">
        <f t="shared" si="4"/>
        <v>2</v>
      </c>
    </row>
    <row r="269" spans="1:7" x14ac:dyDescent="0.25">
      <c r="A269" s="36" t="s">
        <v>10899</v>
      </c>
      <c r="B269" s="37" t="s">
        <v>3781</v>
      </c>
      <c r="C269" s="38"/>
      <c r="D269" s="39"/>
      <c r="E269" s="39"/>
      <c r="F269" s="39"/>
      <c r="G269" s="34">
        <f t="shared" si="4"/>
        <v>5</v>
      </c>
    </row>
    <row r="270" spans="1:7" ht="30" x14ac:dyDescent="0.25">
      <c r="A270" s="36" t="s">
        <v>10377</v>
      </c>
      <c r="B270" s="37" t="s">
        <v>3782</v>
      </c>
      <c r="C270" s="38" t="s">
        <v>129</v>
      </c>
      <c r="D270" s="39"/>
      <c r="E270" s="39">
        <v>39.14</v>
      </c>
      <c r="F270" s="39">
        <v>39.14</v>
      </c>
      <c r="G270" s="34">
        <f t="shared" si="4"/>
        <v>9</v>
      </c>
    </row>
    <row r="271" spans="1:7" ht="30" x14ac:dyDescent="0.25">
      <c r="A271" s="36" t="s">
        <v>10378</v>
      </c>
      <c r="B271" s="37" t="s">
        <v>3783</v>
      </c>
      <c r="C271" s="38" t="s">
        <v>129</v>
      </c>
      <c r="D271" s="39"/>
      <c r="E271" s="39">
        <v>33.92</v>
      </c>
      <c r="F271" s="39">
        <v>33.92</v>
      </c>
      <c r="G271" s="34">
        <f t="shared" si="4"/>
        <v>9</v>
      </c>
    </row>
    <row r="272" spans="1:7" ht="30" x14ac:dyDescent="0.25">
      <c r="A272" s="36" t="s">
        <v>10379</v>
      </c>
      <c r="B272" s="37" t="s">
        <v>3784</v>
      </c>
      <c r="C272" s="38" t="s">
        <v>129</v>
      </c>
      <c r="D272" s="39"/>
      <c r="E272" s="39">
        <v>20.87</v>
      </c>
      <c r="F272" s="39">
        <v>20.87</v>
      </c>
      <c r="G272" s="34">
        <f t="shared" si="4"/>
        <v>9</v>
      </c>
    </row>
    <row r="273" spans="1:7" ht="30" x14ac:dyDescent="0.25">
      <c r="A273" s="36" t="s">
        <v>10380</v>
      </c>
      <c r="B273" s="37" t="s">
        <v>3785</v>
      </c>
      <c r="C273" s="38" t="s">
        <v>129</v>
      </c>
      <c r="D273" s="39">
        <v>2.58</v>
      </c>
      <c r="E273" s="39">
        <v>0.73</v>
      </c>
      <c r="F273" s="39">
        <v>3.31</v>
      </c>
      <c r="G273" s="34">
        <f t="shared" si="4"/>
        <v>9</v>
      </c>
    </row>
    <row r="274" spans="1:7" ht="30" x14ac:dyDescent="0.25">
      <c r="A274" s="36" t="s">
        <v>10381</v>
      </c>
      <c r="B274" s="37" t="s">
        <v>3786</v>
      </c>
      <c r="C274" s="38" t="s">
        <v>7</v>
      </c>
      <c r="D274" s="39"/>
      <c r="E274" s="39">
        <v>4.51</v>
      </c>
      <c r="F274" s="39">
        <v>4.51</v>
      </c>
      <c r="G274" s="34">
        <f t="shared" si="4"/>
        <v>9</v>
      </c>
    </row>
    <row r="275" spans="1:7" x14ac:dyDescent="0.25">
      <c r="A275" s="36" t="s">
        <v>10382</v>
      </c>
      <c r="B275" s="37" t="s">
        <v>3787</v>
      </c>
      <c r="C275" s="38" t="s">
        <v>7</v>
      </c>
      <c r="D275" s="39"/>
      <c r="E275" s="39">
        <v>13.29</v>
      </c>
      <c r="F275" s="39">
        <v>13.29</v>
      </c>
      <c r="G275" s="34">
        <f t="shared" si="4"/>
        <v>9</v>
      </c>
    </row>
    <row r="276" spans="1:7" ht="30" x14ac:dyDescent="0.25">
      <c r="A276" s="36" t="s">
        <v>10900</v>
      </c>
      <c r="B276" s="37" t="s">
        <v>3788</v>
      </c>
      <c r="C276" s="38"/>
      <c r="D276" s="39"/>
      <c r="E276" s="39"/>
      <c r="F276" s="39"/>
      <c r="G276" s="34">
        <f t="shared" si="4"/>
        <v>5</v>
      </c>
    </row>
    <row r="277" spans="1:7" x14ac:dyDescent="0.25">
      <c r="A277" s="36" t="s">
        <v>10383</v>
      </c>
      <c r="B277" s="37" t="s">
        <v>3789</v>
      </c>
      <c r="C277" s="38" t="s">
        <v>7</v>
      </c>
      <c r="D277" s="39"/>
      <c r="E277" s="39">
        <v>1.42</v>
      </c>
      <c r="F277" s="39">
        <v>1.42</v>
      </c>
      <c r="G277" s="34">
        <f t="shared" si="4"/>
        <v>9</v>
      </c>
    </row>
    <row r="278" spans="1:7" ht="30" x14ac:dyDescent="0.25">
      <c r="A278" s="36" t="s">
        <v>10384</v>
      </c>
      <c r="B278" s="37" t="s">
        <v>3790</v>
      </c>
      <c r="C278" s="38" t="s">
        <v>7</v>
      </c>
      <c r="D278" s="39"/>
      <c r="E278" s="39">
        <v>4.75</v>
      </c>
      <c r="F278" s="39">
        <v>4.75</v>
      </c>
      <c r="G278" s="34">
        <f t="shared" si="4"/>
        <v>9</v>
      </c>
    </row>
    <row r="279" spans="1:7" x14ac:dyDescent="0.25">
      <c r="A279" s="36" t="s">
        <v>10385</v>
      </c>
      <c r="B279" s="37" t="s">
        <v>3791</v>
      </c>
      <c r="C279" s="38" t="s">
        <v>129</v>
      </c>
      <c r="D279" s="39"/>
      <c r="E279" s="39">
        <v>26.14</v>
      </c>
      <c r="F279" s="39">
        <v>26.14</v>
      </c>
      <c r="G279" s="34">
        <f t="shared" si="4"/>
        <v>9</v>
      </c>
    </row>
    <row r="280" spans="1:7" ht="30" x14ac:dyDescent="0.25">
      <c r="A280" s="36" t="s">
        <v>10386</v>
      </c>
      <c r="B280" s="37" t="s">
        <v>3792</v>
      </c>
      <c r="C280" s="38" t="s">
        <v>129</v>
      </c>
      <c r="D280" s="39"/>
      <c r="E280" s="39">
        <v>21.38</v>
      </c>
      <c r="F280" s="39">
        <v>21.38</v>
      </c>
      <c r="G280" s="34">
        <f t="shared" si="4"/>
        <v>9</v>
      </c>
    </row>
    <row r="281" spans="1:7" ht="30" x14ac:dyDescent="0.25">
      <c r="A281" s="36" t="s">
        <v>10387</v>
      </c>
      <c r="B281" s="37" t="s">
        <v>3793</v>
      </c>
      <c r="C281" s="38" t="s">
        <v>129</v>
      </c>
      <c r="D281" s="39"/>
      <c r="E281" s="39">
        <v>19.010000000000002</v>
      </c>
      <c r="F281" s="39">
        <v>19.010000000000002</v>
      </c>
      <c r="G281" s="34">
        <f t="shared" si="4"/>
        <v>9</v>
      </c>
    </row>
    <row r="282" spans="1:7" ht="30" x14ac:dyDescent="0.25">
      <c r="A282" s="36" t="s">
        <v>10388</v>
      </c>
      <c r="B282" s="37" t="s">
        <v>3794</v>
      </c>
      <c r="C282" s="38" t="s">
        <v>129</v>
      </c>
      <c r="D282" s="39"/>
      <c r="E282" s="39">
        <v>14.26</v>
      </c>
      <c r="F282" s="39">
        <v>14.26</v>
      </c>
      <c r="G282" s="34">
        <f t="shared" si="4"/>
        <v>9</v>
      </c>
    </row>
    <row r="283" spans="1:7" x14ac:dyDescent="0.25">
      <c r="A283" s="36" t="s">
        <v>10389</v>
      </c>
      <c r="B283" s="37" t="s">
        <v>3795</v>
      </c>
      <c r="C283" s="38" t="s">
        <v>918</v>
      </c>
      <c r="D283" s="39">
        <v>2.31</v>
      </c>
      <c r="E283" s="39"/>
      <c r="F283" s="39">
        <v>2.31</v>
      </c>
      <c r="G283" s="34">
        <f t="shared" si="4"/>
        <v>9</v>
      </c>
    </row>
    <row r="284" spans="1:7" x14ac:dyDescent="0.25">
      <c r="A284" s="36" t="s">
        <v>10901</v>
      </c>
      <c r="B284" s="37" t="s">
        <v>3796</v>
      </c>
      <c r="C284" s="38"/>
      <c r="D284" s="39"/>
      <c r="E284" s="39"/>
      <c r="F284" s="39"/>
      <c r="G284" s="34">
        <f t="shared" si="4"/>
        <v>5</v>
      </c>
    </row>
    <row r="285" spans="1:7" x14ac:dyDescent="0.25">
      <c r="A285" s="36" t="s">
        <v>10390</v>
      </c>
      <c r="B285" s="37" t="s">
        <v>3797</v>
      </c>
      <c r="C285" s="38" t="s">
        <v>129</v>
      </c>
      <c r="D285" s="39"/>
      <c r="E285" s="39">
        <v>17.14</v>
      </c>
      <c r="F285" s="39">
        <v>17.14</v>
      </c>
      <c r="G285" s="34">
        <f t="shared" si="4"/>
        <v>9</v>
      </c>
    </row>
    <row r="286" spans="1:7" ht="30" x14ac:dyDescent="0.25">
      <c r="A286" s="36" t="s">
        <v>10391</v>
      </c>
      <c r="B286" s="37" t="s">
        <v>3798</v>
      </c>
      <c r="C286" s="38" t="s">
        <v>129</v>
      </c>
      <c r="D286" s="39"/>
      <c r="E286" s="39">
        <v>8.57</v>
      </c>
      <c r="F286" s="39">
        <v>8.57</v>
      </c>
      <c r="G286" s="34">
        <f t="shared" si="4"/>
        <v>9</v>
      </c>
    </row>
    <row r="287" spans="1:7" x14ac:dyDescent="0.25">
      <c r="A287" s="36" t="s">
        <v>10392</v>
      </c>
      <c r="B287" s="37" t="s">
        <v>3799</v>
      </c>
      <c r="C287" s="38" t="s">
        <v>7</v>
      </c>
      <c r="D287" s="39"/>
      <c r="E287" s="39">
        <v>6.43</v>
      </c>
      <c r="F287" s="39">
        <v>6.43</v>
      </c>
      <c r="G287" s="34">
        <f t="shared" si="4"/>
        <v>9</v>
      </c>
    </row>
    <row r="288" spans="1:7" x14ac:dyDescent="0.25">
      <c r="A288" s="36" t="s">
        <v>10393</v>
      </c>
      <c r="B288" s="37" t="s">
        <v>3800</v>
      </c>
      <c r="C288" s="38" t="s">
        <v>7</v>
      </c>
      <c r="D288" s="39"/>
      <c r="E288" s="39">
        <v>10.72</v>
      </c>
      <c r="F288" s="39">
        <v>10.72</v>
      </c>
      <c r="G288" s="34">
        <f t="shared" si="4"/>
        <v>9</v>
      </c>
    </row>
    <row r="289" spans="1:7" ht="30" x14ac:dyDescent="0.25">
      <c r="A289" s="36" t="s">
        <v>10394</v>
      </c>
      <c r="B289" s="37" t="s">
        <v>3801</v>
      </c>
      <c r="C289" s="38" t="s">
        <v>129</v>
      </c>
      <c r="D289" s="39"/>
      <c r="E289" s="39">
        <v>13.05</v>
      </c>
      <c r="F289" s="39">
        <v>13.05</v>
      </c>
      <c r="G289" s="34">
        <f t="shared" si="4"/>
        <v>9</v>
      </c>
    </row>
    <row r="290" spans="1:7" x14ac:dyDescent="0.25">
      <c r="A290" s="36" t="s">
        <v>10902</v>
      </c>
      <c r="B290" s="37" t="s">
        <v>3802</v>
      </c>
      <c r="C290" s="38"/>
      <c r="D290" s="39"/>
      <c r="E290" s="39"/>
      <c r="F290" s="39"/>
      <c r="G290" s="34">
        <f t="shared" si="4"/>
        <v>5</v>
      </c>
    </row>
    <row r="291" spans="1:7" ht="30" x14ac:dyDescent="0.25">
      <c r="A291" s="36" t="s">
        <v>10395</v>
      </c>
      <c r="B291" s="37" t="s">
        <v>3803</v>
      </c>
      <c r="C291" s="38" t="s">
        <v>129</v>
      </c>
      <c r="D291" s="39"/>
      <c r="E291" s="39">
        <v>45.85</v>
      </c>
      <c r="F291" s="39">
        <v>45.85</v>
      </c>
      <c r="G291" s="34">
        <f t="shared" si="4"/>
        <v>9</v>
      </c>
    </row>
    <row r="292" spans="1:7" ht="30" x14ac:dyDescent="0.25">
      <c r="A292" s="36" t="s">
        <v>10396</v>
      </c>
      <c r="B292" s="37" t="s">
        <v>3804</v>
      </c>
      <c r="C292" s="38" t="s">
        <v>129</v>
      </c>
      <c r="D292" s="39"/>
      <c r="E292" s="39">
        <v>27.86</v>
      </c>
      <c r="F292" s="39">
        <v>27.86</v>
      </c>
      <c r="G292" s="34">
        <f t="shared" si="4"/>
        <v>9</v>
      </c>
    </row>
    <row r="293" spans="1:7" x14ac:dyDescent="0.25">
      <c r="A293" s="36" t="s">
        <v>10397</v>
      </c>
      <c r="B293" s="37" t="s">
        <v>3805</v>
      </c>
      <c r="C293" s="38" t="s">
        <v>7</v>
      </c>
      <c r="D293" s="39"/>
      <c r="E293" s="39">
        <v>19.29</v>
      </c>
      <c r="F293" s="39">
        <v>19.29</v>
      </c>
      <c r="G293" s="34">
        <f t="shared" si="4"/>
        <v>9</v>
      </c>
    </row>
    <row r="294" spans="1:7" x14ac:dyDescent="0.25">
      <c r="A294" s="36" t="s">
        <v>10398</v>
      </c>
      <c r="B294" s="37" t="s">
        <v>3806</v>
      </c>
      <c r="C294" s="38" t="s">
        <v>7</v>
      </c>
      <c r="D294" s="39"/>
      <c r="E294" s="39">
        <v>21.43</v>
      </c>
      <c r="F294" s="39">
        <v>21.43</v>
      </c>
      <c r="G294" s="34">
        <f t="shared" si="4"/>
        <v>9</v>
      </c>
    </row>
    <row r="295" spans="1:7" x14ac:dyDescent="0.25">
      <c r="A295" s="36" t="s">
        <v>10399</v>
      </c>
      <c r="B295" s="37" t="s">
        <v>3807</v>
      </c>
      <c r="C295" s="38" t="s">
        <v>7</v>
      </c>
      <c r="D295" s="39"/>
      <c r="E295" s="39">
        <v>17.14</v>
      </c>
      <c r="F295" s="39">
        <v>17.14</v>
      </c>
      <c r="G295" s="34">
        <f t="shared" si="4"/>
        <v>9</v>
      </c>
    </row>
    <row r="296" spans="1:7" x14ac:dyDescent="0.25">
      <c r="A296" s="36" t="s">
        <v>10903</v>
      </c>
      <c r="B296" s="37" t="s">
        <v>3808</v>
      </c>
      <c r="C296" s="38"/>
      <c r="D296" s="39"/>
      <c r="E296" s="39"/>
      <c r="F296" s="39"/>
      <c r="G296" s="34">
        <f t="shared" si="4"/>
        <v>5</v>
      </c>
    </row>
    <row r="297" spans="1:7" x14ac:dyDescent="0.25">
      <c r="A297" s="36" t="s">
        <v>10400</v>
      </c>
      <c r="B297" s="37" t="s">
        <v>3809</v>
      </c>
      <c r="C297" s="38" t="s">
        <v>129</v>
      </c>
      <c r="D297" s="39"/>
      <c r="E297" s="39">
        <v>60.1</v>
      </c>
      <c r="F297" s="39">
        <v>60.1</v>
      </c>
      <c r="G297" s="34">
        <f t="shared" si="4"/>
        <v>9</v>
      </c>
    </row>
    <row r="298" spans="1:7" x14ac:dyDescent="0.25">
      <c r="A298" s="36" t="s">
        <v>10401</v>
      </c>
      <c r="B298" s="37" t="s">
        <v>3810</v>
      </c>
      <c r="C298" s="38" t="s">
        <v>129</v>
      </c>
      <c r="D298" s="39"/>
      <c r="E298" s="39">
        <v>12.86</v>
      </c>
      <c r="F298" s="39">
        <v>12.86</v>
      </c>
      <c r="G298" s="34">
        <f t="shared" si="4"/>
        <v>9</v>
      </c>
    </row>
    <row r="299" spans="1:7" x14ac:dyDescent="0.25">
      <c r="A299" s="36" t="s">
        <v>10402</v>
      </c>
      <c r="B299" s="37" t="s">
        <v>3811</v>
      </c>
      <c r="C299" s="38" t="s">
        <v>129</v>
      </c>
      <c r="D299" s="39"/>
      <c r="E299" s="39">
        <v>16.63</v>
      </c>
      <c r="F299" s="39">
        <v>16.63</v>
      </c>
      <c r="G299" s="34">
        <f t="shared" si="4"/>
        <v>9</v>
      </c>
    </row>
    <row r="300" spans="1:7" x14ac:dyDescent="0.25">
      <c r="A300" s="36" t="s">
        <v>10403</v>
      </c>
      <c r="B300" s="37" t="s">
        <v>3812</v>
      </c>
      <c r="C300" s="38" t="s">
        <v>129</v>
      </c>
      <c r="D300" s="39"/>
      <c r="E300" s="39">
        <v>28.51</v>
      </c>
      <c r="F300" s="39">
        <v>28.51</v>
      </c>
      <c r="G300" s="34">
        <f t="shared" si="4"/>
        <v>9</v>
      </c>
    </row>
    <row r="301" spans="1:7" x14ac:dyDescent="0.25">
      <c r="A301" s="36" t="s">
        <v>10404</v>
      </c>
      <c r="B301" s="37" t="s">
        <v>3813</v>
      </c>
      <c r="C301" s="38" t="s">
        <v>7</v>
      </c>
      <c r="D301" s="39"/>
      <c r="E301" s="39">
        <v>14.26</v>
      </c>
      <c r="F301" s="39">
        <v>14.26</v>
      </c>
      <c r="G301" s="34">
        <f t="shared" si="4"/>
        <v>9</v>
      </c>
    </row>
    <row r="302" spans="1:7" x14ac:dyDescent="0.25">
      <c r="A302" s="36" t="s">
        <v>10405</v>
      </c>
      <c r="B302" s="37" t="s">
        <v>3814</v>
      </c>
      <c r="C302" s="38" t="s">
        <v>7</v>
      </c>
      <c r="D302" s="39"/>
      <c r="E302" s="39">
        <v>3.21</v>
      </c>
      <c r="F302" s="39">
        <v>3.21</v>
      </c>
      <c r="G302" s="34">
        <f t="shared" si="4"/>
        <v>9</v>
      </c>
    </row>
    <row r="303" spans="1:7" x14ac:dyDescent="0.25">
      <c r="A303" s="36" t="s">
        <v>10904</v>
      </c>
      <c r="B303" s="37" t="s">
        <v>3815</v>
      </c>
      <c r="C303" s="38"/>
      <c r="D303" s="39"/>
      <c r="E303" s="39"/>
      <c r="F303" s="39"/>
      <c r="G303" s="34">
        <f t="shared" si="4"/>
        <v>5</v>
      </c>
    </row>
    <row r="304" spans="1:7" x14ac:dyDescent="0.25">
      <c r="A304" s="36" t="s">
        <v>10406</v>
      </c>
      <c r="B304" s="37" t="s">
        <v>3816</v>
      </c>
      <c r="C304" s="38" t="s">
        <v>129</v>
      </c>
      <c r="D304" s="39"/>
      <c r="E304" s="39">
        <v>60.1</v>
      </c>
      <c r="F304" s="39">
        <v>60.1</v>
      </c>
      <c r="G304" s="34">
        <f t="shared" si="4"/>
        <v>9</v>
      </c>
    </row>
    <row r="305" spans="1:7" x14ac:dyDescent="0.25">
      <c r="A305" s="36" t="s">
        <v>10407</v>
      </c>
      <c r="B305" s="37" t="s">
        <v>3817</v>
      </c>
      <c r="C305" s="38" t="s">
        <v>129</v>
      </c>
      <c r="D305" s="39"/>
      <c r="E305" s="39">
        <v>4.75</v>
      </c>
      <c r="F305" s="39">
        <v>4.75</v>
      </c>
      <c r="G305" s="34">
        <f t="shared" si="4"/>
        <v>9</v>
      </c>
    </row>
    <row r="306" spans="1:7" x14ac:dyDescent="0.25">
      <c r="A306" s="36" t="s">
        <v>10408</v>
      </c>
      <c r="B306" s="37" t="s">
        <v>3818</v>
      </c>
      <c r="C306" s="38" t="s">
        <v>7</v>
      </c>
      <c r="D306" s="39"/>
      <c r="E306" s="39">
        <v>4.42</v>
      </c>
      <c r="F306" s="39">
        <v>4.42</v>
      </c>
      <c r="G306" s="34">
        <f t="shared" si="4"/>
        <v>9</v>
      </c>
    </row>
    <row r="307" spans="1:7" x14ac:dyDescent="0.25">
      <c r="A307" s="36" t="s">
        <v>10409</v>
      </c>
      <c r="B307" s="37" t="s">
        <v>3819</v>
      </c>
      <c r="C307" s="38" t="s">
        <v>7</v>
      </c>
      <c r="D307" s="39"/>
      <c r="E307" s="39">
        <v>1.07</v>
      </c>
      <c r="F307" s="39">
        <v>1.07</v>
      </c>
      <c r="G307" s="34">
        <f t="shared" si="4"/>
        <v>9</v>
      </c>
    </row>
    <row r="308" spans="1:7" ht="30" x14ac:dyDescent="0.25">
      <c r="A308" s="36" t="s">
        <v>10410</v>
      </c>
      <c r="B308" s="37" t="s">
        <v>3820</v>
      </c>
      <c r="C308" s="38" t="s">
        <v>129</v>
      </c>
      <c r="D308" s="39"/>
      <c r="E308" s="39">
        <v>52.06</v>
      </c>
      <c r="F308" s="39">
        <v>52.06</v>
      </c>
      <c r="G308" s="34">
        <f t="shared" si="4"/>
        <v>9</v>
      </c>
    </row>
    <row r="309" spans="1:7" x14ac:dyDescent="0.25">
      <c r="A309" s="36" t="s">
        <v>10905</v>
      </c>
      <c r="B309" s="37" t="s">
        <v>3821</v>
      </c>
      <c r="C309" s="38"/>
      <c r="D309" s="39"/>
      <c r="E309" s="39"/>
      <c r="F309" s="39"/>
      <c r="G309" s="34">
        <f t="shared" si="4"/>
        <v>5</v>
      </c>
    </row>
    <row r="310" spans="1:7" x14ac:dyDescent="0.25">
      <c r="A310" s="36" t="s">
        <v>10411</v>
      </c>
      <c r="B310" s="37" t="s">
        <v>3822</v>
      </c>
      <c r="C310" s="38" t="s">
        <v>129</v>
      </c>
      <c r="D310" s="39"/>
      <c r="E310" s="39">
        <v>13.31</v>
      </c>
      <c r="F310" s="39">
        <v>13.31</v>
      </c>
      <c r="G310" s="34">
        <f t="shared" si="4"/>
        <v>9</v>
      </c>
    </row>
    <row r="311" spans="1:7" x14ac:dyDescent="0.25">
      <c r="A311" s="36" t="s">
        <v>10412</v>
      </c>
      <c r="B311" s="37" t="s">
        <v>3823</v>
      </c>
      <c r="C311" s="38" t="s">
        <v>129</v>
      </c>
      <c r="D311" s="39"/>
      <c r="E311" s="39">
        <v>7.12</v>
      </c>
      <c r="F311" s="39">
        <v>7.12</v>
      </c>
      <c r="G311" s="34">
        <f t="shared" si="4"/>
        <v>9</v>
      </c>
    </row>
    <row r="312" spans="1:7" x14ac:dyDescent="0.25">
      <c r="A312" s="36" t="s">
        <v>10413</v>
      </c>
      <c r="B312" s="37" t="s">
        <v>3824</v>
      </c>
      <c r="C312" s="38" t="s">
        <v>129</v>
      </c>
      <c r="D312" s="39"/>
      <c r="E312" s="39">
        <v>5.36</v>
      </c>
      <c r="F312" s="39">
        <v>5.36</v>
      </c>
      <c r="G312" s="34">
        <f t="shared" si="4"/>
        <v>9</v>
      </c>
    </row>
    <row r="313" spans="1:7" x14ac:dyDescent="0.25">
      <c r="A313" s="36" t="s">
        <v>10906</v>
      </c>
      <c r="B313" s="37" t="s">
        <v>3825</v>
      </c>
      <c r="C313" s="38"/>
      <c r="D313" s="39"/>
      <c r="E313" s="39"/>
      <c r="F313" s="39"/>
      <c r="G313" s="34">
        <f t="shared" si="4"/>
        <v>5</v>
      </c>
    </row>
    <row r="314" spans="1:7" x14ac:dyDescent="0.25">
      <c r="A314" s="36" t="s">
        <v>10414</v>
      </c>
      <c r="B314" s="37" t="s">
        <v>3826</v>
      </c>
      <c r="C314" s="38" t="s">
        <v>23</v>
      </c>
      <c r="D314" s="39"/>
      <c r="E314" s="39">
        <v>23.77</v>
      </c>
      <c r="F314" s="39">
        <v>23.77</v>
      </c>
      <c r="G314" s="34">
        <f t="shared" si="4"/>
        <v>9</v>
      </c>
    </row>
    <row r="315" spans="1:7" ht="30" x14ac:dyDescent="0.25">
      <c r="A315" s="36" t="s">
        <v>10415</v>
      </c>
      <c r="B315" s="37" t="s">
        <v>3827</v>
      </c>
      <c r="C315" s="38" t="s">
        <v>7</v>
      </c>
      <c r="D315" s="39"/>
      <c r="E315" s="39">
        <v>1.83</v>
      </c>
      <c r="F315" s="39">
        <v>1.83</v>
      </c>
      <c r="G315" s="34">
        <f t="shared" si="4"/>
        <v>9</v>
      </c>
    </row>
    <row r="316" spans="1:7" ht="30" x14ac:dyDescent="0.25">
      <c r="A316" s="36" t="s">
        <v>10416</v>
      </c>
      <c r="B316" s="37" t="s">
        <v>3828</v>
      </c>
      <c r="C316" s="38" t="s">
        <v>7</v>
      </c>
      <c r="D316" s="39"/>
      <c r="E316" s="39">
        <v>14.26</v>
      </c>
      <c r="F316" s="39">
        <v>14.26</v>
      </c>
      <c r="G316" s="34">
        <f t="shared" si="4"/>
        <v>9</v>
      </c>
    </row>
    <row r="317" spans="1:7" ht="30" x14ac:dyDescent="0.25">
      <c r="A317" s="36" t="s">
        <v>10417</v>
      </c>
      <c r="B317" s="37" t="s">
        <v>3829</v>
      </c>
      <c r="C317" s="38" t="s">
        <v>129</v>
      </c>
      <c r="D317" s="39"/>
      <c r="E317" s="39">
        <v>6.43</v>
      </c>
      <c r="F317" s="39">
        <v>6.43</v>
      </c>
      <c r="G317" s="34">
        <f t="shared" si="4"/>
        <v>9</v>
      </c>
    </row>
    <row r="318" spans="1:7" x14ac:dyDescent="0.25">
      <c r="A318" s="36" t="s">
        <v>10418</v>
      </c>
      <c r="B318" s="37" t="s">
        <v>3830</v>
      </c>
      <c r="C318" s="38" t="s">
        <v>129</v>
      </c>
      <c r="D318" s="39"/>
      <c r="E318" s="39">
        <v>21.38</v>
      </c>
      <c r="F318" s="39">
        <v>21.38</v>
      </c>
      <c r="G318" s="34">
        <f t="shared" si="4"/>
        <v>9</v>
      </c>
    </row>
    <row r="319" spans="1:7" x14ac:dyDescent="0.25">
      <c r="A319" s="36" t="s">
        <v>10907</v>
      </c>
      <c r="B319" s="37" t="s">
        <v>3831</v>
      </c>
      <c r="C319" s="38"/>
      <c r="D319" s="39"/>
      <c r="E319" s="39"/>
      <c r="F319" s="39"/>
      <c r="G319" s="34">
        <f t="shared" si="4"/>
        <v>5</v>
      </c>
    </row>
    <row r="320" spans="1:7" x14ac:dyDescent="0.25">
      <c r="A320" s="36" t="s">
        <v>10419</v>
      </c>
      <c r="B320" s="37" t="s">
        <v>3832</v>
      </c>
      <c r="C320" s="38" t="s">
        <v>129</v>
      </c>
      <c r="D320" s="39"/>
      <c r="E320" s="39">
        <v>33.26</v>
      </c>
      <c r="F320" s="39">
        <v>33.26</v>
      </c>
      <c r="G320" s="34">
        <f t="shared" si="4"/>
        <v>9</v>
      </c>
    </row>
    <row r="321" spans="1:7" x14ac:dyDescent="0.25">
      <c r="A321" s="36" t="s">
        <v>10420</v>
      </c>
      <c r="B321" s="37" t="s">
        <v>3833</v>
      </c>
      <c r="C321" s="38" t="s">
        <v>23</v>
      </c>
      <c r="D321" s="39"/>
      <c r="E321" s="39">
        <v>27.74</v>
      </c>
      <c r="F321" s="39">
        <v>27.74</v>
      </c>
      <c r="G321" s="34">
        <f t="shared" si="4"/>
        <v>9</v>
      </c>
    </row>
    <row r="322" spans="1:7" ht="30" x14ac:dyDescent="0.25">
      <c r="A322" s="36" t="s">
        <v>10421</v>
      </c>
      <c r="B322" s="37" t="s">
        <v>3834</v>
      </c>
      <c r="C322" s="38" t="s">
        <v>7</v>
      </c>
      <c r="D322" s="39"/>
      <c r="E322" s="39">
        <v>11.4</v>
      </c>
      <c r="F322" s="39">
        <v>11.4</v>
      </c>
      <c r="G322" s="34">
        <f t="shared" si="4"/>
        <v>9</v>
      </c>
    </row>
    <row r="323" spans="1:7" ht="30" x14ac:dyDescent="0.25">
      <c r="A323" s="36" t="s">
        <v>10422</v>
      </c>
      <c r="B323" s="37" t="s">
        <v>3835</v>
      </c>
      <c r="C323" s="38" t="s">
        <v>7</v>
      </c>
      <c r="D323" s="39"/>
      <c r="E323" s="39">
        <v>7.83</v>
      </c>
      <c r="F323" s="39">
        <v>7.83</v>
      </c>
      <c r="G323" s="34">
        <f t="shared" ref="G323:G386" si="5">LEN(A323)</f>
        <v>9</v>
      </c>
    </row>
    <row r="324" spans="1:7" x14ac:dyDescent="0.25">
      <c r="A324" s="36" t="s">
        <v>10423</v>
      </c>
      <c r="B324" s="37" t="s">
        <v>3836</v>
      </c>
      <c r="C324" s="38" t="s">
        <v>129</v>
      </c>
      <c r="D324" s="39"/>
      <c r="E324" s="39">
        <v>33.26</v>
      </c>
      <c r="F324" s="39">
        <v>33.26</v>
      </c>
      <c r="G324" s="34">
        <f t="shared" si="5"/>
        <v>9</v>
      </c>
    </row>
    <row r="325" spans="1:7" x14ac:dyDescent="0.25">
      <c r="A325" s="36" t="s">
        <v>10424</v>
      </c>
      <c r="B325" s="37" t="s">
        <v>3837</v>
      </c>
      <c r="C325" s="38" t="s">
        <v>7</v>
      </c>
      <c r="D325" s="39"/>
      <c r="E325" s="39">
        <v>38.01</v>
      </c>
      <c r="F325" s="39">
        <v>38.01</v>
      </c>
      <c r="G325" s="34">
        <f t="shared" si="5"/>
        <v>9</v>
      </c>
    </row>
    <row r="326" spans="1:7" ht="30" x14ac:dyDescent="0.25">
      <c r="A326" s="36" t="s">
        <v>10425</v>
      </c>
      <c r="B326" s="37" t="s">
        <v>3838</v>
      </c>
      <c r="C326" s="38" t="s">
        <v>23</v>
      </c>
      <c r="D326" s="39"/>
      <c r="E326" s="39">
        <v>27.86</v>
      </c>
      <c r="F326" s="39">
        <v>27.86</v>
      </c>
      <c r="G326" s="34">
        <f t="shared" si="5"/>
        <v>9</v>
      </c>
    </row>
    <row r="327" spans="1:7" x14ac:dyDescent="0.25">
      <c r="A327" s="36" t="s">
        <v>10426</v>
      </c>
      <c r="B327" s="37" t="s">
        <v>3839</v>
      </c>
      <c r="C327" s="38" t="s">
        <v>129</v>
      </c>
      <c r="D327" s="39"/>
      <c r="E327" s="39">
        <v>4.51</v>
      </c>
      <c r="F327" s="39">
        <v>4.51</v>
      </c>
      <c r="G327" s="34">
        <f t="shared" si="5"/>
        <v>9</v>
      </c>
    </row>
    <row r="328" spans="1:7" x14ac:dyDescent="0.25">
      <c r="A328" s="36" t="s">
        <v>10908</v>
      </c>
      <c r="B328" s="37" t="s">
        <v>3840</v>
      </c>
      <c r="C328" s="38"/>
      <c r="D328" s="39"/>
      <c r="E328" s="39"/>
      <c r="F328" s="39"/>
      <c r="G328" s="34">
        <f t="shared" si="5"/>
        <v>5</v>
      </c>
    </row>
    <row r="329" spans="1:7" x14ac:dyDescent="0.25">
      <c r="A329" s="36" t="s">
        <v>10427</v>
      </c>
      <c r="B329" s="37" t="s">
        <v>3841</v>
      </c>
      <c r="C329" s="38" t="s">
        <v>23</v>
      </c>
      <c r="D329" s="39"/>
      <c r="E329" s="39">
        <v>13.05</v>
      </c>
      <c r="F329" s="39">
        <v>13.05</v>
      </c>
      <c r="G329" s="34">
        <f t="shared" si="5"/>
        <v>9</v>
      </c>
    </row>
    <row r="330" spans="1:7" x14ac:dyDescent="0.25">
      <c r="A330" s="36" t="s">
        <v>10428</v>
      </c>
      <c r="B330" s="37" t="s">
        <v>3842</v>
      </c>
      <c r="C330" s="38" t="s">
        <v>23</v>
      </c>
      <c r="D330" s="39"/>
      <c r="E330" s="39">
        <v>5.22</v>
      </c>
      <c r="F330" s="39">
        <v>5.22</v>
      </c>
      <c r="G330" s="34">
        <f t="shared" si="5"/>
        <v>9</v>
      </c>
    </row>
    <row r="331" spans="1:7" x14ac:dyDescent="0.25">
      <c r="A331" s="36" t="s">
        <v>10429</v>
      </c>
      <c r="B331" s="37" t="s">
        <v>3843</v>
      </c>
      <c r="C331" s="38" t="s">
        <v>23</v>
      </c>
      <c r="D331" s="39"/>
      <c r="E331" s="39">
        <v>2.61</v>
      </c>
      <c r="F331" s="39">
        <v>2.61</v>
      </c>
      <c r="G331" s="34">
        <f t="shared" si="5"/>
        <v>9</v>
      </c>
    </row>
    <row r="332" spans="1:7" ht="30" x14ac:dyDescent="0.25">
      <c r="A332" s="36" t="s">
        <v>10430</v>
      </c>
      <c r="B332" s="37" t="s">
        <v>3844</v>
      </c>
      <c r="C332" s="38" t="s">
        <v>23</v>
      </c>
      <c r="D332" s="39"/>
      <c r="E332" s="39">
        <v>20.420000000000002</v>
      </c>
      <c r="F332" s="39">
        <v>20.420000000000002</v>
      </c>
      <c r="G332" s="34">
        <f t="shared" si="5"/>
        <v>9</v>
      </c>
    </row>
    <row r="333" spans="1:7" x14ac:dyDescent="0.25">
      <c r="A333" s="36" t="s">
        <v>10909</v>
      </c>
      <c r="B333" s="37" t="s">
        <v>3845</v>
      </c>
      <c r="C333" s="38"/>
      <c r="D333" s="39"/>
      <c r="E333" s="39"/>
      <c r="F333" s="39"/>
      <c r="G333" s="34">
        <f t="shared" si="5"/>
        <v>5</v>
      </c>
    </row>
    <row r="334" spans="1:7" x14ac:dyDescent="0.25">
      <c r="A334" s="36" t="s">
        <v>10431</v>
      </c>
      <c r="B334" s="37" t="s">
        <v>3846</v>
      </c>
      <c r="C334" s="38" t="s">
        <v>23</v>
      </c>
      <c r="D334" s="39"/>
      <c r="E334" s="39">
        <v>46.86</v>
      </c>
      <c r="F334" s="39">
        <v>46.86</v>
      </c>
      <c r="G334" s="34">
        <f t="shared" si="5"/>
        <v>9</v>
      </c>
    </row>
    <row r="335" spans="1:7" x14ac:dyDescent="0.25">
      <c r="A335" s="36" t="s">
        <v>10432</v>
      </c>
      <c r="B335" s="37" t="s">
        <v>3847</v>
      </c>
      <c r="C335" s="38" t="s">
        <v>129</v>
      </c>
      <c r="D335" s="39"/>
      <c r="E335" s="39">
        <v>66.53</v>
      </c>
      <c r="F335" s="39">
        <v>66.53</v>
      </c>
      <c r="G335" s="34">
        <f t="shared" si="5"/>
        <v>9</v>
      </c>
    </row>
    <row r="336" spans="1:7" x14ac:dyDescent="0.25">
      <c r="A336" s="36" t="s">
        <v>10433</v>
      </c>
      <c r="B336" s="37" t="s">
        <v>3848</v>
      </c>
      <c r="C336" s="38" t="s">
        <v>23</v>
      </c>
      <c r="D336" s="39"/>
      <c r="E336" s="39">
        <v>15.65</v>
      </c>
      <c r="F336" s="39">
        <v>15.65</v>
      </c>
      <c r="G336" s="34">
        <f t="shared" si="5"/>
        <v>9</v>
      </c>
    </row>
    <row r="337" spans="1:7" x14ac:dyDescent="0.25">
      <c r="A337" s="36" t="s">
        <v>10434</v>
      </c>
      <c r="B337" s="37" t="s">
        <v>3849</v>
      </c>
      <c r="C337" s="38" t="s">
        <v>23</v>
      </c>
      <c r="D337" s="39"/>
      <c r="E337" s="39">
        <v>6.52</v>
      </c>
      <c r="F337" s="39">
        <v>6.52</v>
      </c>
      <c r="G337" s="34">
        <f t="shared" si="5"/>
        <v>9</v>
      </c>
    </row>
    <row r="338" spans="1:7" x14ac:dyDescent="0.25">
      <c r="A338" s="36" t="s">
        <v>10435</v>
      </c>
      <c r="B338" s="37" t="s">
        <v>3850</v>
      </c>
      <c r="C338" s="38" t="s">
        <v>23</v>
      </c>
      <c r="D338" s="39"/>
      <c r="E338" s="39">
        <v>59.91</v>
      </c>
      <c r="F338" s="39">
        <v>59.91</v>
      </c>
      <c r="G338" s="34">
        <f t="shared" si="5"/>
        <v>9</v>
      </c>
    </row>
    <row r="339" spans="1:7" x14ac:dyDescent="0.25">
      <c r="A339" s="36" t="s">
        <v>10436</v>
      </c>
      <c r="B339" s="37" t="s">
        <v>3851</v>
      </c>
      <c r="C339" s="38" t="s">
        <v>23</v>
      </c>
      <c r="D339" s="39"/>
      <c r="E339" s="39">
        <v>34.36</v>
      </c>
      <c r="F339" s="39">
        <v>34.36</v>
      </c>
      <c r="G339" s="34">
        <f t="shared" si="5"/>
        <v>9</v>
      </c>
    </row>
    <row r="340" spans="1:7" x14ac:dyDescent="0.25">
      <c r="A340" s="36" t="s">
        <v>10437</v>
      </c>
      <c r="B340" s="37" t="s">
        <v>3852</v>
      </c>
      <c r="C340" s="38" t="s">
        <v>23</v>
      </c>
      <c r="D340" s="39"/>
      <c r="E340" s="39">
        <v>34.36</v>
      </c>
      <c r="F340" s="39">
        <v>34.36</v>
      </c>
      <c r="G340" s="34">
        <f t="shared" si="5"/>
        <v>9</v>
      </c>
    </row>
    <row r="341" spans="1:7" x14ac:dyDescent="0.25">
      <c r="A341" s="36" t="s">
        <v>10438</v>
      </c>
      <c r="B341" s="37" t="s">
        <v>3853</v>
      </c>
      <c r="C341" s="38" t="s">
        <v>23</v>
      </c>
      <c r="D341" s="39"/>
      <c r="E341" s="39">
        <v>8.1199999999999992</v>
      </c>
      <c r="F341" s="39">
        <v>8.1199999999999992</v>
      </c>
      <c r="G341" s="34">
        <f t="shared" si="5"/>
        <v>9</v>
      </c>
    </row>
    <row r="342" spans="1:7" x14ac:dyDescent="0.25">
      <c r="A342" s="36" t="s">
        <v>10439</v>
      </c>
      <c r="B342" s="37" t="s">
        <v>3854</v>
      </c>
      <c r="C342" s="38" t="s">
        <v>23</v>
      </c>
      <c r="D342" s="39"/>
      <c r="E342" s="39">
        <v>12.5</v>
      </c>
      <c r="F342" s="39">
        <v>12.5</v>
      </c>
      <c r="G342" s="34">
        <f t="shared" si="5"/>
        <v>9</v>
      </c>
    </row>
    <row r="343" spans="1:7" x14ac:dyDescent="0.25">
      <c r="A343" s="36" t="s">
        <v>10440</v>
      </c>
      <c r="B343" s="37" t="s">
        <v>3855</v>
      </c>
      <c r="C343" s="38" t="s">
        <v>23</v>
      </c>
      <c r="D343" s="39"/>
      <c r="E343" s="39">
        <v>23.74</v>
      </c>
      <c r="F343" s="39">
        <v>23.74</v>
      </c>
      <c r="G343" s="34">
        <f t="shared" si="5"/>
        <v>9</v>
      </c>
    </row>
    <row r="344" spans="1:7" x14ac:dyDescent="0.25">
      <c r="A344" s="36" t="s">
        <v>10910</v>
      </c>
      <c r="B344" s="37" t="s">
        <v>3856</v>
      </c>
      <c r="C344" s="38"/>
      <c r="D344" s="39"/>
      <c r="E344" s="39"/>
      <c r="F344" s="39"/>
      <c r="G344" s="34">
        <f t="shared" si="5"/>
        <v>5</v>
      </c>
    </row>
    <row r="345" spans="1:7" x14ac:dyDescent="0.25">
      <c r="A345" s="36" t="s">
        <v>10441</v>
      </c>
      <c r="B345" s="37" t="s">
        <v>3857</v>
      </c>
      <c r="C345" s="38" t="s">
        <v>23</v>
      </c>
      <c r="D345" s="39"/>
      <c r="E345" s="39">
        <v>99.53</v>
      </c>
      <c r="F345" s="39">
        <v>99.53</v>
      </c>
      <c r="G345" s="34">
        <f t="shared" si="5"/>
        <v>9</v>
      </c>
    </row>
    <row r="346" spans="1:7" x14ac:dyDescent="0.25">
      <c r="A346" s="36" t="s">
        <v>10442</v>
      </c>
      <c r="B346" s="37" t="s">
        <v>3858</v>
      </c>
      <c r="C346" s="38" t="s">
        <v>23</v>
      </c>
      <c r="D346" s="39"/>
      <c r="E346" s="39">
        <v>79.010000000000005</v>
      </c>
      <c r="F346" s="39">
        <v>79.010000000000005</v>
      </c>
      <c r="G346" s="34">
        <f t="shared" si="5"/>
        <v>9</v>
      </c>
    </row>
    <row r="347" spans="1:7" x14ac:dyDescent="0.25">
      <c r="A347" s="36" t="s">
        <v>10911</v>
      </c>
      <c r="B347" s="37" t="s">
        <v>3859</v>
      </c>
      <c r="C347" s="38"/>
      <c r="D347" s="39"/>
      <c r="E347" s="39"/>
      <c r="F347" s="39"/>
      <c r="G347" s="34">
        <f t="shared" si="5"/>
        <v>5</v>
      </c>
    </row>
    <row r="348" spans="1:7" x14ac:dyDescent="0.25">
      <c r="A348" s="36" t="s">
        <v>10443</v>
      </c>
      <c r="B348" s="37" t="s">
        <v>3860</v>
      </c>
      <c r="C348" s="38" t="s">
        <v>129</v>
      </c>
      <c r="D348" s="39"/>
      <c r="E348" s="39">
        <v>6.43</v>
      </c>
      <c r="F348" s="39">
        <v>6.43</v>
      </c>
      <c r="G348" s="34">
        <f t="shared" si="5"/>
        <v>9</v>
      </c>
    </row>
    <row r="349" spans="1:7" x14ac:dyDescent="0.25">
      <c r="A349" s="36" t="s">
        <v>10444</v>
      </c>
      <c r="B349" s="37" t="s">
        <v>3861</v>
      </c>
      <c r="C349" s="38" t="s">
        <v>129</v>
      </c>
      <c r="D349" s="39"/>
      <c r="E349" s="39">
        <v>1.07</v>
      </c>
      <c r="F349" s="39">
        <v>1.07</v>
      </c>
      <c r="G349" s="34">
        <f t="shared" si="5"/>
        <v>9</v>
      </c>
    </row>
    <row r="350" spans="1:7" x14ac:dyDescent="0.25">
      <c r="A350" s="36" t="s">
        <v>10912</v>
      </c>
      <c r="B350" s="37" t="s">
        <v>3862</v>
      </c>
      <c r="C350" s="38"/>
      <c r="D350" s="39"/>
      <c r="E350" s="39"/>
      <c r="F350" s="39"/>
      <c r="G350" s="34">
        <f t="shared" si="5"/>
        <v>5</v>
      </c>
    </row>
    <row r="351" spans="1:7" ht="30" x14ac:dyDescent="0.25">
      <c r="A351" s="36" t="s">
        <v>10445</v>
      </c>
      <c r="B351" s="37" t="s">
        <v>3863</v>
      </c>
      <c r="C351" s="38" t="s">
        <v>129</v>
      </c>
      <c r="D351" s="39"/>
      <c r="E351" s="39">
        <v>15.62</v>
      </c>
      <c r="F351" s="39">
        <v>15.62</v>
      </c>
      <c r="G351" s="34">
        <f t="shared" si="5"/>
        <v>9</v>
      </c>
    </row>
    <row r="352" spans="1:7" x14ac:dyDescent="0.25">
      <c r="A352" s="36" t="s">
        <v>10446</v>
      </c>
      <c r="B352" s="37" t="s">
        <v>3864</v>
      </c>
      <c r="C352" s="38" t="s">
        <v>129</v>
      </c>
      <c r="D352" s="39"/>
      <c r="E352" s="39">
        <v>47.52</v>
      </c>
      <c r="F352" s="39">
        <v>47.52</v>
      </c>
      <c r="G352" s="34">
        <f t="shared" si="5"/>
        <v>9</v>
      </c>
    </row>
    <row r="353" spans="1:7" x14ac:dyDescent="0.25">
      <c r="A353" s="36" t="s">
        <v>10913</v>
      </c>
      <c r="B353" s="37" t="s">
        <v>3865</v>
      </c>
      <c r="C353" s="38"/>
      <c r="D353" s="39"/>
      <c r="E353" s="39"/>
      <c r="F353" s="39"/>
      <c r="G353" s="34">
        <f t="shared" si="5"/>
        <v>5</v>
      </c>
    </row>
    <row r="354" spans="1:7" ht="30" x14ac:dyDescent="0.25">
      <c r="A354" s="36" t="s">
        <v>10447</v>
      </c>
      <c r="B354" s="37" t="s">
        <v>3866</v>
      </c>
      <c r="C354" s="38" t="s">
        <v>23</v>
      </c>
      <c r="D354" s="39"/>
      <c r="E354" s="39">
        <v>21.07</v>
      </c>
      <c r="F354" s="39">
        <v>21.07</v>
      </c>
      <c r="G354" s="34">
        <f t="shared" si="5"/>
        <v>9</v>
      </c>
    </row>
    <row r="355" spans="1:7" ht="30" x14ac:dyDescent="0.25">
      <c r="A355" s="36" t="s">
        <v>10448</v>
      </c>
      <c r="B355" s="37" t="s">
        <v>3867</v>
      </c>
      <c r="C355" s="38" t="s">
        <v>23</v>
      </c>
      <c r="D355" s="39"/>
      <c r="E355" s="39">
        <v>79.010000000000005</v>
      </c>
      <c r="F355" s="39">
        <v>79.010000000000005</v>
      </c>
      <c r="G355" s="34">
        <f t="shared" si="5"/>
        <v>9</v>
      </c>
    </row>
    <row r="356" spans="1:7" x14ac:dyDescent="0.25">
      <c r="A356" s="36" t="s">
        <v>10449</v>
      </c>
      <c r="B356" s="37" t="s">
        <v>3868</v>
      </c>
      <c r="C356" s="38" t="s">
        <v>23</v>
      </c>
      <c r="D356" s="39"/>
      <c r="E356" s="39">
        <v>26.34</v>
      </c>
      <c r="F356" s="39">
        <v>26.34</v>
      </c>
      <c r="G356" s="34">
        <f t="shared" si="5"/>
        <v>9</v>
      </c>
    </row>
    <row r="357" spans="1:7" x14ac:dyDescent="0.25">
      <c r="A357" s="36" t="s">
        <v>10450</v>
      </c>
      <c r="B357" s="37" t="s">
        <v>3869</v>
      </c>
      <c r="C357" s="38" t="s">
        <v>7</v>
      </c>
      <c r="D357" s="39"/>
      <c r="E357" s="39">
        <v>21.07</v>
      </c>
      <c r="F357" s="39">
        <v>21.07</v>
      </c>
      <c r="G357" s="34">
        <f t="shared" si="5"/>
        <v>9</v>
      </c>
    </row>
    <row r="358" spans="1:7" x14ac:dyDescent="0.25">
      <c r="A358" s="36" t="s">
        <v>10451</v>
      </c>
      <c r="B358" s="37" t="s">
        <v>3870</v>
      </c>
      <c r="C358" s="38" t="s">
        <v>23</v>
      </c>
      <c r="D358" s="39"/>
      <c r="E358" s="39">
        <v>7.9</v>
      </c>
      <c r="F358" s="39">
        <v>7.9</v>
      </c>
      <c r="G358" s="34">
        <f t="shared" si="5"/>
        <v>9</v>
      </c>
    </row>
    <row r="359" spans="1:7" x14ac:dyDescent="0.25">
      <c r="A359" s="36" t="s">
        <v>10452</v>
      </c>
      <c r="B359" s="37" t="s">
        <v>3871</v>
      </c>
      <c r="C359" s="38" t="s">
        <v>23</v>
      </c>
      <c r="D359" s="39"/>
      <c r="E359" s="39">
        <v>7.9</v>
      </c>
      <c r="F359" s="39">
        <v>7.9</v>
      </c>
      <c r="G359" s="34">
        <f t="shared" si="5"/>
        <v>9</v>
      </c>
    </row>
    <row r="360" spans="1:7" x14ac:dyDescent="0.25">
      <c r="A360" s="36" t="s">
        <v>10453</v>
      </c>
      <c r="B360" s="37" t="s">
        <v>3872</v>
      </c>
      <c r="C360" s="38" t="s">
        <v>23</v>
      </c>
      <c r="D360" s="39"/>
      <c r="E360" s="39">
        <v>52.67</v>
      </c>
      <c r="F360" s="39">
        <v>52.67</v>
      </c>
      <c r="G360" s="34">
        <f t="shared" si="5"/>
        <v>9</v>
      </c>
    </row>
    <row r="361" spans="1:7" x14ac:dyDescent="0.25">
      <c r="A361" s="36" t="s">
        <v>10454</v>
      </c>
      <c r="B361" s="37" t="s">
        <v>3873</v>
      </c>
      <c r="C361" s="38" t="s">
        <v>23</v>
      </c>
      <c r="D361" s="39"/>
      <c r="E361" s="39">
        <v>26.34</v>
      </c>
      <c r="F361" s="39">
        <v>26.34</v>
      </c>
      <c r="G361" s="34">
        <f t="shared" si="5"/>
        <v>9</v>
      </c>
    </row>
    <row r="362" spans="1:7" x14ac:dyDescent="0.25">
      <c r="A362" s="36" t="s">
        <v>10455</v>
      </c>
      <c r="B362" s="37" t="s">
        <v>3874</v>
      </c>
      <c r="C362" s="38" t="s">
        <v>23</v>
      </c>
      <c r="D362" s="39"/>
      <c r="E362" s="39">
        <v>23.7</v>
      </c>
      <c r="F362" s="39">
        <v>23.7</v>
      </c>
      <c r="G362" s="34">
        <f t="shared" si="5"/>
        <v>9</v>
      </c>
    </row>
    <row r="363" spans="1:7" x14ac:dyDescent="0.25">
      <c r="A363" s="36" t="s">
        <v>10456</v>
      </c>
      <c r="B363" s="37" t="s">
        <v>3875</v>
      </c>
      <c r="C363" s="38" t="s">
        <v>23</v>
      </c>
      <c r="D363" s="39"/>
      <c r="E363" s="39">
        <v>21.07</v>
      </c>
      <c r="F363" s="39">
        <v>21.07</v>
      </c>
      <c r="G363" s="34">
        <f t="shared" si="5"/>
        <v>9</v>
      </c>
    </row>
    <row r="364" spans="1:7" x14ac:dyDescent="0.25">
      <c r="A364" s="36" t="s">
        <v>10457</v>
      </c>
      <c r="B364" s="37" t="s">
        <v>3876</v>
      </c>
      <c r="C364" s="38" t="s">
        <v>23</v>
      </c>
      <c r="D364" s="39"/>
      <c r="E364" s="39">
        <v>21.07</v>
      </c>
      <c r="F364" s="39">
        <v>21.07</v>
      </c>
      <c r="G364" s="34">
        <f t="shared" si="5"/>
        <v>9</v>
      </c>
    </row>
    <row r="365" spans="1:7" x14ac:dyDescent="0.25">
      <c r="A365" s="36" t="s">
        <v>10458</v>
      </c>
      <c r="B365" s="37" t="s">
        <v>3877</v>
      </c>
      <c r="C365" s="38" t="s">
        <v>23</v>
      </c>
      <c r="D365" s="39"/>
      <c r="E365" s="39">
        <v>15.8</v>
      </c>
      <c r="F365" s="39">
        <v>15.8</v>
      </c>
      <c r="G365" s="34">
        <f t="shared" si="5"/>
        <v>9</v>
      </c>
    </row>
    <row r="366" spans="1:7" x14ac:dyDescent="0.25">
      <c r="A366" s="36" t="s">
        <v>10914</v>
      </c>
      <c r="B366" s="37" t="s">
        <v>3878</v>
      </c>
      <c r="C366" s="38"/>
      <c r="D366" s="39"/>
      <c r="E366" s="39"/>
      <c r="F366" s="39"/>
      <c r="G366" s="34">
        <f t="shared" si="5"/>
        <v>5</v>
      </c>
    </row>
    <row r="367" spans="1:7" x14ac:dyDescent="0.25">
      <c r="A367" s="36" t="s">
        <v>10459</v>
      </c>
      <c r="B367" s="37" t="s">
        <v>3879</v>
      </c>
      <c r="C367" s="38" t="s">
        <v>23</v>
      </c>
      <c r="D367" s="39"/>
      <c r="E367" s="39">
        <v>13.17</v>
      </c>
      <c r="F367" s="39">
        <v>13.17</v>
      </c>
      <c r="G367" s="34">
        <f t="shared" si="5"/>
        <v>9</v>
      </c>
    </row>
    <row r="368" spans="1:7" x14ac:dyDescent="0.25">
      <c r="A368" s="36" t="s">
        <v>10460</v>
      </c>
      <c r="B368" s="37" t="s">
        <v>3880</v>
      </c>
      <c r="C368" s="38" t="s">
        <v>7</v>
      </c>
      <c r="D368" s="39"/>
      <c r="E368" s="39">
        <v>18.43</v>
      </c>
      <c r="F368" s="39">
        <v>18.43</v>
      </c>
      <c r="G368" s="34">
        <f t="shared" si="5"/>
        <v>9</v>
      </c>
    </row>
    <row r="369" spans="1:7" ht="30" x14ac:dyDescent="0.25">
      <c r="A369" s="36" t="s">
        <v>10461</v>
      </c>
      <c r="B369" s="37" t="s">
        <v>3881</v>
      </c>
      <c r="C369" s="38" t="s">
        <v>23</v>
      </c>
      <c r="D369" s="39"/>
      <c r="E369" s="39">
        <v>263.35000000000002</v>
      </c>
      <c r="F369" s="39">
        <v>263.35000000000002</v>
      </c>
      <c r="G369" s="34">
        <f t="shared" si="5"/>
        <v>9</v>
      </c>
    </row>
    <row r="370" spans="1:7" ht="30" x14ac:dyDescent="0.25">
      <c r="A370" s="36" t="s">
        <v>10462</v>
      </c>
      <c r="B370" s="37" t="s">
        <v>3882</v>
      </c>
      <c r="C370" s="38" t="s">
        <v>23</v>
      </c>
      <c r="D370" s="39"/>
      <c r="E370" s="39">
        <v>210.68</v>
      </c>
      <c r="F370" s="39">
        <v>210.68</v>
      </c>
      <c r="G370" s="34">
        <f t="shared" si="5"/>
        <v>9</v>
      </c>
    </row>
    <row r="371" spans="1:7" x14ac:dyDescent="0.25">
      <c r="A371" s="36" t="s">
        <v>10463</v>
      </c>
      <c r="B371" s="37" t="s">
        <v>3883</v>
      </c>
      <c r="C371" s="38" t="s">
        <v>23</v>
      </c>
      <c r="D371" s="39"/>
      <c r="E371" s="39">
        <v>105.34</v>
      </c>
      <c r="F371" s="39">
        <v>105.34</v>
      </c>
      <c r="G371" s="34">
        <f t="shared" si="5"/>
        <v>9</v>
      </c>
    </row>
    <row r="372" spans="1:7" x14ac:dyDescent="0.25">
      <c r="A372" s="36" t="s">
        <v>10464</v>
      </c>
      <c r="B372" s="37" t="s">
        <v>3884</v>
      </c>
      <c r="C372" s="38" t="s">
        <v>23</v>
      </c>
      <c r="D372" s="39"/>
      <c r="E372" s="39">
        <v>58.48</v>
      </c>
      <c r="F372" s="39">
        <v>58.48</v>
      </c>
      <c r="G372" s="34">
        <f t="shared" si="5"/>
        <v>9</v>
      </c>
    </row>
    <row r="373" spans="1:7" x14ac:dyDescent="0.25">
      <c r="A373" s="36" t="s">
        <v>10465</v>
      </c>
      <c r="B373" s="37" t="s">
        <v>3885</v>
      </c>
      <c r="C373" s="38" t="s">
        <v>23</v>
      </c>
      <c r="D373" s="39"/>
      <c r="E373" s="39">
        <v>7.81</v>
      </c>
      <c r="F373" s="39">
        <v>7.81</v>
      </c>
      <c r="G373" s="34">
        <f t="shared" si="5"/>
        <v>9</v>
      </c>
    </row>
    <row r="374" spans="1:7" ht="30" x14ac:dyDescent="0.25">
      <c r="A374" s="36" t="s">
        <v>10466</v>
      </c>
      <c r="B374" s="37" t="s">
        <v>3886</v>
      </c>
      <c r="C374" s="38" t="s">
        <v>23</v>
      </c>
      <c r="D374" s="39"/>
      <c r="E374" s="39">
        <v>9.3699999999999992</v>
      </c>
      <c r="F374" s="39">
        <v>9.3699999999999992</v>
      </c>
      <c r="G374" s="34">
        <f t="shared" si="5"/>
        <v>9</v>
      </c>
    </row>
    <row r="375" spans="1:7" x14ac:dyDescent="0.25">
      <c r="A375" s="36" t="s">
        <v>10467</v>
      </c>
      <c r="B375" s="37" t="s">
        <v>3887</v>
      </c>
      <c r="C375" s="38" t="s">
        <v>23</v>
      </c>
      <c r="D375" s="39"/>
      <c r="E375" s="39">
        <v>58.48</v>
      </c>
      <c r="F375" s="39">
        <v>58.48</v>
      </c>
      <c r="G375" s="34">
        <f t="shared" si="5"/>
        <v>9</v>
      </c>
    </row>
    <row r="376" spans="1:7" x14ac:dyDescent="0.25">
      <c r="A376" s="36" t="s">
        <v>10468</v>
      </c>
      <c r="B376" s="37" t="s">
        <v>3888</v>
      </c>
      <c r="C376" s="38" t="s">
        <v>7</v>
      </c>
      <c r="D376" s="39"/>
      <c r="E376" s="39">
        <v>13.17</v>
      </c>
      <c r="F376" s="39">
        <v>13.17</v>
      </c>
      <c r="G376" s="34">
        <f t="shared" si="5"/>
        <v>9</v>
      </c>
    </row>
    <row r="377" spans="1:7" x14ac:dyDescent="0.25">
      <c r="A377" s="36" t="s">
        <v>10469</v>
      </c>
      <c r="B377" s="37" t="s">
        <v>3889</v>
      </c>
      <c r="C377" s="38" t="s">
        <v>23</v>
      </c>
      <c r="D377" s="39"/>
      <c r="E377" s="39">
        <v>26.34</v>
      </c>
      <c r="F377" s="39">
        <v>26.34</v>
      </c>
      <c r="G377" s="34">
        <f t="shared" si="5"/>
        <v>9</v>
      </c>
    </row>
    <row r="378" spans="1:7" x14ac:dyDescent="0.25">
      <c r="A378" s="36" t="s">
        <v>10470</v>
      </c>
      <c r="B378" s="37" t="s">
        <v>3890</v>
      </c>
      <c r="C378" s="38" t="s">
        <v>23</v>
      </c>
      <c r="D378" s="39"/>
      <c r="E378" s="39">
        <v>21.07</v>
      </c>
      <c r="F378" s="39">
        <v>21.07</v>
      </c>
      <c r="G378" s="34">
        <f t="shared" si="5"/>
        <v>9</v>
      </c>
    </row>
    <row r="379" spans="1:7" x14ac:dyDescent="0.25">
      <c r="A379" s="36" t="s">
        <v>10471</v>
      </c>
      <c r="B379" s="37" t="s">
        <v>3891</v>
      </c>
      <c r="C379" s="38" t="s">
        <v>23</v>
      </c>
      <c r="D379" s="39"/>
      <c r="E379" s="39">
        <v>31.6</v>
      </c>
      <c r="F379" s="39">
        <v>31.6</v>
      </c>
      <c r="G379" s="34">
        <f t="shared" si="5"/>
        <v>9</v>
      </c>
    </row>
    <row r="380" spans="1:7" x14ac:dyDescent="0.25">
      <c r="A380" s="36" t="s">
        <v>10472</v>
      </c>
      <c r="B380" s="37" t="s">
        <v>3892</v>
      </c>
      <c r="C380" s="38" t="s">
        <v>23</v>
      </c>
      <c r="D380" s="39"/>
      <c r="E380" s="39">
        <v>26.34</v>
      </c>
      <c r="F380" s="39">
        <v>26.34</v>
      </c>
      <c r="G380" s="34">
        <f t="shared" si="5"/>
        <v>9</v>
      </c>
    </row>
    <row r="381" spans="1:7" ht="30" x14ac:dyDescent="0.25">
      <c r="A381" s="36" t="s">
        <v>10473</v>
      </c>
      <c r="B381" s="37" t="s">
        <v>3893</v>
      </c>
      <c r="C381" s="38" t="s">
        <v>23</v>
      </c>
      <c r="D381" s="39"/>
      <c r="E381" s="39">
        <v>52.67</v>
      </c>
      <c r="F381" s="39">
        <v>52.67</v>
      </c>
      <c r="G381" s="34">
        <f t="shared" si="5"/>
        <v>9</v>
      </c>
    </row>
    <row r="382" spans="1:7" x14ac:dyDescent="0.25">
      <c r="A382" s="36" t="s">
        <v>10474</v>
      </c>
      <c r="B382" s="37" t="s">
        <v>3894</v>
      </c>
      <c r="C382" s="38" t="s">
        <v>23</v>
      </c>
      <c r="D382" s="39"/>
      <c r="E382" s="39">
        <v>79.010000000000005</v>
      </c>
      <c r="F382" s="39">
        <v>79.010000000000005</v>
      </c>
      <c r="G382" s="34">
        <f t="shared" si="5"/>
        <v>9</v>
      </c>
    </row>
    <row r="383" spans="1:7" ht="30" x14ac:dyDescent="0.25">
      <c r="A383" s="36" t="s">
        <v>10475</v>
      </c>
      <c r="B383" s="37" t="s">
        <v>3895</v>
      </c>
      <c r="C383" s="38" t="s">
        <v>23</v>
      </c>
      <c r="D383" s="39"/>
      <c r="E383" s="39">
        <v>148.19999999999999</v>
      </c>
      <c r="F383" s="39">
        <v>148.19999999999999</v>
      </c>
      <c r="G383" s="34">
        <f t="shared" si="5"/>
        <v>9</v>
      </c>
    </row>
    <row r="384" spans="1:7" x14ac:dyDescent="0.25">
      <c r="A384" s="36" t="s">
        <v>10476</v>
      </c>
      <c r="B384" s="37" t="s">
        <v>3896</v>
      </c>
      <c r="C384" s="38" t="s">
        <v>23</v>
      </c>
      <c r="D384" s="39"/>
      <c r="E384" s="39">
        <v>39.5</v>
      </c>
      <c r="F384" s="39">
        <v>39.5</v>
      </c>
      <c r="G384" s="34">
        <f t="shared" si="5"/>
        <v>9</v>
      </c>
    </row>
    <row r="385" spans="1:7" ht="30" x14ac:dyDescent="0.25">
      <c r="A385" s="36" t="s">
        <v>10477</v>
      </c>
      <c r="B385" s="37" t="s">
        <v>3897</v>
      </c>
      <c r="C385" s="38" t="s">
        <v>23</v>
      </c>
      <c r="D385" s="39"/>
      <c r="E385" s="39">
        <v>10.72</v>
      </c>
      <c r="F385" s="39">
        <v>10.72</v>
      </c>
      <c r="G385" s="34">
        <f t="shared" si="5"/>
        <v>9</v>
      </c>
    </row>
    <row r="386" spans="1:7" x14ac:dyDescent="0.25">
      <c r="A386" s="36" t="s">
        <v>10478</v>
      </c>
      <c r="B386" s="37" t="s">
        <v>3898</v>
      </c>
      <c r="C386" s="38" t="s">
        <v>23</v>
      </c>
      <c r="D386" s="39"/>
      <c r="E386" s="39">
        <v>20.98</v>
      </c>
      <c r="F386" s="39">
        <v>20.98</v>
      </c>
      <c r="G386" s="34">
        <f t="shared" si="5"/>
        <v>9</v>
      </c>
    </row>
    <row r="387" spans="1:7" ht="30" x14ac:dyDescent="0.25">
      <c r="A387" s="36" t="s">
        <v>10479</v>
      </c>
      <c r="B387" s="37" t="s">
        <v>3899</v>
      </c>
      <c r="C387" s="38" t="s">
        <v>7</v>
      </c>
      <c r="D387" s="39"/>
      <c r="E387" s="39">
        <v>6.32</v>
      </c>
      <c r="F387" s="39">
        <v>6.32</v>
      </c>
      <c r="G387" s="34">
        <f t="shared" ref="G387:G450" si="6">LEN(A387)</f>
        <v>9</v>
      </c>
    </row>
    <row r="388" spans="1:7" x14ac:dyDescent="0.25">
      <c r="A388" s="36" t="s">
        <v>10480</v>
      </c>
      <c r="B388" s="37" t="s">
        <v>3900</v>
      </c>
      <c r="C388" s="38" t="s">
        <v>7</v>
      </c>
      <c r="D388" s="39"/>
      <c r="E388" s="39">
        <v>3.16</v>
      </c>
      <c r="F388" s="39">
        <v>3.16</v>
      </c>
      <c r="G388" s="34">
        <f t="shared" si="6"/>
        <v>9</v>
      </c>
    </row>
    <row r="389" spans="1:7" ht="30" x14ac:dyDescent="0.25">
      <c r="A389" s="36" t="s">
        <v>10481</v>
      </c>
      <c r="B389" s="37" t="s">
        <v>3901</v>
      </c>
      <c r="C389" s="38" t="s">
        <v>7</v>
      </c>
      <c r="D389" s="39"/>
      <c r="E389" s="39">
        <v>5.26</v>
      </c>
      <c r="F389" s="39">
        <v>5.26</v>
      </c>
      <c r="G389" s="34">
        <f t="shared" si="6"/>
        <v>9</v>
      </c>
    </row>
    <row r="390" spans="1:7" x14ac:dyDescent="0.25">
      <c r="A390" s="36" t="s">
        <v>10482</v>
      </c>
      <c r="B390" s="37" t="s">
        <v>3902</v>
      </c>
      <c r="C390" s="38" t="s">
        <v>7</v>
      </c>
      <c r="D390" s="39"/>
      <c r="E390" s="39">
        <v>2.63</v>
      </c>
      <c r="F390" s="39">
        <v>2.63</v>
      </c>
      <c r="G390" s="34">
        <f t="shared" si="6"/>
        <v>9</v>
      </c>
    </row>
    <row r="391" spans="1:7" x14ac:dyDescent="0.25">
      <c r="A391" s="36" t="s">
        <v>10483</v>
      </c>
      <c r="B391" s="37" t="s">
        <v>3903</v>
      </c>
      <c r="C391" s="38" t="s">
        <v>7</v>
      </c>
      <c r="D391" s="39"/>
      <c r="E391" s="39">
        <v>37.049999999999997</v>
      </c>
      <c r="F391" s="39">
        <v>37.049999999999997</v>
      </c>
      <c r="G391" s="34">
        <f t="shared" si="6"/>
        <v>9</v>
      </c>
    </row>
    <row r="392" spans="1:7" x14ac:dyDescent="0.25">
      <c r="A392" s="36" t="s">
        <v>10484</v>
      </c>
      <c r="B392" s="37" t="s">
        <v>3904</v>
      </c>
      <c r="C392" s="38" t="s">
        <v>7</v>
      </c>
      <c r="D392" s="39"/>
      <c r="E392" s="39">
        <v>10.54</v>
      </c>
      <c r="F392" s="39">
        <v>10.54</v>
      </c>
      <c r="G392" s="34">
        <f t="shared" si="6"/>
        <v>9</v>
      </c>
    </row>
    <row r="393" spans="1:7" x14ac:dyDescent="0.25">
      <c r="A393" s="36" t="s">
        <v>10485</v>
      </c>
      <c r="B393" s="37" t="s">
        <v>3905</v>
      </c>
      <c r="C393" s="38" t="s">
        <v>23</v>
      </c>
      <c r="D393" s="39"/>
      <c r="E393" s="39">
        <v>52.67</v>
      </c>
      <c r="F393" s="39">
        <v>52.67</v>
      </c>
      <c r="G393" s="34">
        <f t="shared" si="6"/>
        <v>9</v>
      </c>
    </row>
    <row r="394" spans="1:7" x14ac:dyDescent="0.25">
      <c r="A394" s="36" t="s">
        <v>10486</v>
      </c>
      <c r="B394" s="37" t="s">
        <v>3906</v>
      </c>
      <c r="C394" s="38" t="s">
        <v>23</v>
      </c>
      <c r="D394" s="39"/>
      <c r="E394" s="39">
        <v>10.54</v>
      </c>
      <c r="F394" s="39">
        <v>10.54</v>
      </c>
      <c r="G394" s="34">
        <f t="shared" si="6"/>
        <v>9</v>
      </c>
    </row>
    <row r="395" spans="1:7" x14ac:dyDescent="0.25">
      <c r="A395" s="36" t="s">
        <v>10487</v>
      </c>
      <c r="B395" s="37" t="s">
        <v>3907</v>
      </c>
      <c r="C395" s="38" t="s">
        <v>23</v>
      </c>
      <c r="D395" s="39"/>
      <c r="E395" s="39">
        <v>79.010000000000005</v>
      </c>
      <c r="F395" s="39">
        <v>79.010000000000005</v>
      </c>
      <c r="G395" s="34">
        <f t="shared" si="6"/>
        <v>9</v>
      </c>
    </row>
    <row r="396" spans="1:7" x14ac:dyDescent="0.25">
      <c r="A396" s="36" t="s">
        <v>10488</v>
      </c>
      <c r="B396" s="37" t="s">
        <v>3908</v>
      </c>
      <c r="C396" s="38" t="s">
        <v>23</v>
      </c>
      <c r="D396" s="39"/>
      <c r="E396" s="39">
        <v>111.15</v>
      </c>
      <c r="F396" s="39">
        <v>111.15</v>
      </c>
      <c r="G396" s="34">
        <f t="shared" si="6"/>
        <v>9</v>
      </c>
    </row>
    <row r="397" spans="1:7" x14ac:dyDescent="0.25">
      <c r="A397" s="36" t="s">
        <v>10915</v>
      </c>
      <c r="B397" s="37" t="s">
        <v>3909</v>
      </c>
      <c r="C397" s="38"/>
      <c r="D397" s="39"/>
      <c r="E397" s="39"/>
      <c r="F397" s="39"/>
      <c r="G397" s="34">
        <f t="shared" si="6"/>
        <v>5</v>
      </c>
    </row>
    <row r="398" spans="1:7" x14ac:dyDescent="0.25">
      <c r="A398" s="36" t="s">
        <v>10489</v>
      </c>
      <c r="B398" s="37" t="s">
        <v>3910</v>
      </c>
      <c r="C398" s="38" t="s">
        <v>23</v>
      </c>
      <c r="D398" s="39"/>
      <c r="E398" s="39">
        <v>216.37</v>
      </c>
      <c r="F398" s="39">
        <v>216.37</v>
      </c>
      <c r="G398" s="34">
        <f t="shared" si="6"/>
        <v>9</v>
      </c>
    </row>
    <row r="399" spans="1:7" x14ac:dyDescent="0.25">
      <c r="A399" s="36" t="s">
        <v>10490</v>
      </c>
      <c r="B399" s="37" t="s">
        <v>3911</v>
      </c>
      <c r="C399" s="38" t="s">
        <v>23</v>
      </c>
      <c r="D399" s="39"/>
      <c r="E399" s="39">
        <v>52.67</v>
      </c>
      <c r="F399" s="39">
        <v>52.67</v>
      </c>
      <c r="G399" s="34">
        <f t="shared" si="6"/>
        <v>9</v>
      </c>
    </row>
    <row r="400" spans="1:7" x14ac:dyDescent="0.25">
      <c r="A400" s="36" t="s">
        <v>10491</v>
      </c>
      <c r="B400" s="37" t="s">
        <v>3912</v>
      </c>
      <c r="C400" s="38" t="s">
        <v>23</v>
      </c>
      <c r="D400" s="39"/>
      <c r="E400" s="39">
        <v>13.17</v>
      </c>
      <c r="F400" s="39">
        <v>13.17</v>
      </c>
      <c r="G400" s="34">
        <f t="shared" si="6"/>
        <v>9</v>
      </c>
    </row>
    <row r="401" spans="1:7" ht="30" x14ac:dyDescent="0.25">
      <c r="A401" s="36" t="s">
        <v>10492</v>
      </c>
      <c r="B401" s="37" t="s">
        <v>3913</v>
      </c>
      <c r="C401" s="38" t="s">
        <v>129</v>
      </c>
      <c r="D401" s="39"/>
      <c r="E401" s="39">
        <v>52.67</v>
      </c>
      <c r="F401" s="39">
        <v>52.67</v>
      </c>
      <c r="G401" s="34">
        <f t="shared" si="6"/>
        <v>9</v>
      </c>
    </row>
    <row r="402" spans="1:7" x14ac:dyDescent="0.25">
      <c r="A402" s="36" t="s">
        <v>10493</v>
      </c>
      <c r="B402" s="37" t="s">
        <v>3914</v>
      </c>
      <c r="C402" s="38" t="s">
        <v>23</v>
      </c>
      <c r="D402" s="39"/>
      <c r="E402" s="39">
        <v>10.54</v>
      </c>
      <c r="F402" s="39">
        <v>10.54</v>
      </c>
      <c r="G402" s="34">
        <f t="shared" si="6"/>
        <v>9</v>
      </c>
    </row>
    <row r="403" spans="1:7" ht="30" x14ac:dyDescent="0.25">
      <c r="A403" s="36" t="s">
        <v>10494</v>
      </c>
      <c r="B403" s="37" t="s">
        <v>3915</v>
      </c>
      <c r="C403" s="38" t="s">
        <v>23</v>
      </c>
      <c r="D403" s="39"/>
      <c r="E403" s="39">
        <v>21.07</v>
      </c>
      <c r="F403" s="39">
        <v>21.07</v>
      </c>
      <c r="G403" s="34">
        <f t="shared" si="6"/>
        <v>9</v>
      </c>
    </row>
    <row r="404" spans="1:7" x14ac:dyDescent="0.25">
      <c r="A404" s="36" t="s">
        <v>10495</v>
      </c>
      <c r="B404" s="37" t="s">
        <v>3916</v>
      </c>
      <c r="C404" s="38" t="s">
        <v>23</v>
      </c>
      <c r="D404" s="39"/>
      <c r="E404" s="39">
        <v>5.26</v>
      </c>
      <c r="F404" s="39">
        <v>5.26</v>
      </c>
      <c r="G404" s="34">
        <f t="shared" si="6"/>
        <v>9</v>
      </c>
    </row>
    <row r="405" spans="1:7" ht="30" x14ac:dyDescent="0.25">
      <c r="A405" s="36" t="s">
        <v>10496</v>
      </c>
      <c r="B405" s="37" t="s">
        <v>3917</v>
      </c>
      <c r="C405" s="38" t="s">
        <v>23</v>
      </c>
      <c r="D405" s="39"/>
      <c r="E405" s="39">
        <v>7.9</v>
      </c>
      <c r="F405" s="39">
        <v>7.9</v>
      </c>
      <c r="G405" s="34">
        <f t="shared" si="6"/>
        <v>9</v>
      </c>
    </row>
    <row r="406" spans="1:7" x14ac:dyDescent="0.25">
      <c r="A406" s="36" t="s">
        <v>10497</v>
      </c>
      <c r="B406" s="37" t="s">
        <v>3918</v>
      </c>
      <c r="C406" s="38" t="s">
        <v>23</v>
      </c>
      <c r="D406" s="39"/>
      <c r="E406" s="39">
        <v>13.17</v>
      </c>
      <c r="F406" s="39">
        <v>13.17</v>
      </c>
      <c r="G406" s="34">
        <f t="shared" si="6"/>
        <v>9</v>
      </c>
    </row>
    <row r="407" spans="1:7" x14ac:dyDescent="0.25">
      <c r="A407" s="36" t="s">
        <v>10498</v>
      </c>
      <c r="B407" s="37" t="s">
        <v>3919</v>
      </c>
      <c r="C407" s="38" t="s">
        <v>23</v>
      </c>
      <c r="D407" s="39"/>
      <c r="E407" s="39">
        <v>13.17</v>
      </c>
      <c r="F407" s="39">
        <v>13.17</v>
      </c>
      <c r="G407" s="34">
        <f t="shared" si="6"/>
        <v>9</v>
      </c>
    </row>
    <row r="408" spans="1:7" x14ac:dyDescent="0.25">
      <c r="A408" s="36" t="s">
        <v>10916</v>
      </c>
      <c r="B408" s="37" t="s">
        <v>3920</v>
      </c>
      <c r="C408" s="38"/>
      <c r="D408" s="39"/>
      <c r="E408" s="39"/>
      <c r="F408" s="39"/>
      <c r="G408" s="34">
        <f t="shared" si="6"/>
        <v>5</v>
      </c>
    </row>
    <row r="409" spans="1:7" ht="30" x14ac:dyDescent="0.25">
      <c r="A409" s="36" t="s">
        <v>10499</v>
      </c>
      <c r="B409" s="37" t="s">
        <v>3921</v>
      </c>
      <c r="C409" s="38" t="s">
        <v>23</v>
      </c>
      <c r="D409" s="39"/>
      <c r="E409" s="39">
        <v>37.049999999999997</v>
      </c>
      <c r="F409" s="39">
        <v>37.049999999999997</v>
      </c>
      <c r="G409" s="34">
        <f t="shared" si="6"/>
        <v>9</v>
      </c>
    </row>
    <row r="410" spans="1:7" x14ac:dyDescent="0.25">
      <c r="A410" s="36" t="s">
        <v>10500</v>
      </c>
      <c r="B410" s="37" t="s">
        <v>3922</v>
      </c>
      <c r="C410" s="38" t="s">
        <v>23</v>
      </c>
      <c r="D410" s="39"/>
      <c r="E410" s="39">
        <v>4.29</v>
      </c>
      <c r="F410" s="39">
        <v>4.29</v>
      </c>
      <c r="G410" s="34">
        <f t="shared" si="6"/>
        <v>9</v>
      </c>
    </row>
    <row r="411" spans="1:7" x14ac:dyDescent="0.25">
      <c r="A411" s="36" t="s">
        <v>10501</v>
      </c>
      <c r="B411" s="37" t="s">
        <v>3923</v>
      </c>
      <c r="C411" s="38" t="s">
        <v>23</v>
      </c>
      <c r="D411" s="39"/>
      <c r="E411" s="39">
        <v>52.67</v>
      </c>
      <c r="F411" s="39">
        <v>52.67</v>
      </c>
      <c r="G411" s="34">
        <f t="shared" si="6"/>
        <v>9</v>
      </c>
    </row>
    <row r="412" spans="1:7" x14ac:dyDescent="0.25">
      <c r="A412" s="36" t="s">
        <v>10502</v>
      </c>
      <c r="B412" s="37" t="s">
        <v>3924</v>
      </c>
      <c r="C412" s="38" t="s">
        <v>23</v>
      </c>
      <c r="D412" s="39"/>
      <c r="E412" s="39">
        <v>26.34</v>
      </c>
      <c r="F412" s="39">
        <v>26.34</v>
      </c>
      <c r="G412" s="34">
        <f t="shared" si="6"/>
        <v>9</v>
      </c>
    </row>
    <row r="413" spans="1:7" x14ac:dyDescent="0.25">
      <c r="A413" s="36" t="s">
        <v>10503</v>
      </c>
      <c r="B413" s="37" t="s">
        <v>3925</v>
      </c>
      <c r="C413" s="38" t="s">
        <v>23</v>
      </c>
      <c r="D413" s="39"/>
      <c r="E413" s="39">
        <v>21.43</v>
      </c>
      <c r="F413" s="39">
        <v>21.43</v>
      </c>
      <c r="G413" s="34">
        <f t="shared" si="6"/>
        <v>9</v>
      </c>
    </row>
    <row r="414" spans="1:7" x14ac:dyDescent="0.25">
      <c r="A414" s="36" t="s">
        <v>10504</v>
      </c>
      <c r="B414" s="37" t="s">
        <v>3926</v>
      </c>
      <c r="C414" s="38" t="s">
        <v>23</v>
      </c>
      <c r="D414" s="39"/>
      <c r="E414" s="39">
        <v>74.099999999999994</v>
      </c>
      <c r="F414" s="39">
        <v>74.099999999999994</v>
      </c>
      <c r="G414" s="34">
        <f t="shared" si="6"/>
        <v>9</v>
      </c>
    </row>
    <row r="415" spans="1:7" x14ac:dyDescent="0.25">
      <c r="A415" s="36" t="s">
        <v>10917</v>
      </c>
      <c r="B415" s="37" t="s">
        <v>3927</v>
      </c>
      <c r="C415" s="38"/>
      <c r="D415" s="39"/>
      <c r="E415" s="39"/>
      <c r="F415" s="39"/>
      <c r="G415" s="34">
        <f t="shared" si="6"/>
        <v>5</v>
      </c>
    </row>
    <row r="416" spans="1:7" x14ac:dyDescent="0.25">
      <c r="A416" s="36" t="s">
        <v>10505</v>
      </c>
      <c r="B416" s="37" t="s">
        <v>3928</v>
      </c>
      <c r="C416" s="38" t="s">
        <v>2922</v>
      </c>
      <c r="D416" s="39"/>
      <c r="E416" s="39">
        <v>0.86</v>
      </c>
      <c r="F416" s="39">
        <v>0.86</v>
      </c>
      <c r="G416" s="34">
        <f t="shared" si="6"/>
        <v>9</v>
      </c>
    </row>
    <row r="417" spans="1:7" x14ac:dyDescent="0.25">
      <c r="A417" s="36" t="s">
        <v>10506</v>
      </c>
      <c r="B417" s="37" t="s">
        <v>3929</v>
      </c>
      <c r="C417" s="38" t="s">
        <v>23</v>
      </c>
      <c r="D417" s="39"/>
      <c r="E417" s="39">
        <v>79.010000000000005</v>
      </c>
      <c r="F417" s="39">
        <v>79.010000000000005</v>
      </c>
      <c r="G417" s="34">
        <f t="shared" si="6"/>
        <v>9</v>
      </c>
    </row>
    <row r="418" spans="1:7" ht="30" x14ac:dyDescent="0.25">
      <c r="A418" s="36" t="s">
        <v>10507</v>
      </c>
      <c r="B418" s="37" t="s">
        <v>3930</v>
      </c>
      <c r="C418" s="38" t="s">
        <v>23</v>
      </c>
      <c r="D418" s="39"/>
      <c r="E418" s="39">
        <v>105.34</v>
      </c>
      <c r="F418" s="39">
        <v>105.34</v>
      </c>
      <c r="G418" s="34">
        <f t="shared" si="6"/>
        <v>9</v>
      </c>
    </row>
    <row r="419" spans="1:7" x14ac:dyDescent="0.25">
      <c r="A419" s="36" t="s">
        <v>10508</v>
      </c>
      <c r="B419" s="37" t="s">
        <v>3931</v>
      </c>
      <c r="C419" s="38" t="s">
        <v>7</v>
      </c>
      <c r="D419" s="39"/>
      <c r="E419" s="39">
        <v>21.07</v>
      </c>
      <c r="F419" s="39">
        <v>21.07</v>
      </c>
      <c r="G419" s="34">
        <f t="shared" si="6"/>
        <v>9</v>
      </c>
    </row>
    <row r="420" spans="1:7" x14ac:dyDescent="0.25">
      <c r="A420" s="36" t="s">
        <v>10509</v>
      </c>
      <c r="B420" s="37" t="s">
        <v>3932</v>
      </c>
      <c r="C420" s="38" t="s">
        <v>129</v>
      </c>
      <c r="D420" s="39"/>
      <c r="E420" s="39">
        <v>52.67</v>
      </c>
      <c r="F420" s="39">
        <v>52.67</v>
      </c>
      <c r="G420" s="34">
        <f t="shared" si="6"/>
        <v>9</v>
      </c>
    </row>
    <row r="421" spans="1:7" x14ac:dyDescent="0.25">
      <c r="A421" s="36" t="s">
        <v>10510</v>
      </c>
      <c r="B421" s="37" t="s">
        <v>3933</v>
      </c>
      <c r="C421" s="38" t="s">
        <v>23</v>
      </c>
      <c r="D421" s="39">
        <v>122.72</v>
      </c>
      <c r="E421" s="39">
        <v>148.19999999999999</v>
      </c>
      <c r="F421" s="39">
        <v>270.92</v>
      </c>
      <c r="G421" s="34">
        <f t="shared" si="6"/>
        <v>9</v>
      </c>
    </row>
    <row r="422" spans="1:7" x14ac:dyDescent="0.25">
      <c r="A422" s="36" t="s">
        <v>10511</v>
      </c>
      <c r="B422" s="37" t="s">
        <v>3934</v>
      </c>
      <c r="C422" s="38" t="s">
        <v>23</v>
      </c>
      <c r="D422" s="39">
        <v>122.72</v>
      </c>
      <c r="E422" s="39">
        <v>148.19999999999999</v>
      </c>
      <c r="F422" s="39">
        <v>270.92</v>
      </c>
      <c r="G422" s="34">
        <f t="shared" si="6"/>
        <v>9</v>
      </c>
    </row>
    <row r="423" spans="1:7" x14ac:dyDescent="0.25">
      <c r="A423" s="36" t="s">
        <v>10512</v>
      </c>
      <c r="B423" s="37" t="s">
        <v>3935</v>
      </c>
      <c r="C423" s="38" t="s">
        <v>23</v>
      </c>
      <c r="D423" s="39"/>
      <c r="E423" s="39">
        <v>165.96</v>
      </c>
      <c r="F423" s="39">
        <v>165.96</v>
      </c>
      <c r="G423" s="34">
        <f t="shared" si="6"/>
        <v>9</v>
      </c>
    </row>
    <row r="424" spans="1:7" ht="30" x14ac:dyDescent="0.25">
      <c r="A424" s="36" t="s">
        <v>10513</v>
      </c>
      <c r="B424" s="37" t="s">
        <v>3936</v>
      </c>
      <c r="C424" s="38" t="s">
        <v>129</v>
      </c>
      <c r="D424" s="39"/>
      <c r="E424" s="39">
        <v>105.34</v>
      </c>
      <c r="F424" s="39">
        <v>105.34</v>
      </c>
      <c r="G424" s="34">
        <f t="shared" si="6"/>
        <v>9</v>
      </c>
    </row>
    <row r="425" spans="1:7" x14ac:dyDescent="0.25">
      <c r="A425" s="36" t="s">
        <v>10514</v>
      </c>
      <c r="B425" s="37" t="s">
        <v>3937</v>
      </c>
      <c r="C425" s="38" t="s">
        <v>23</v>
      </c>
      <c r="D425" s="39"/>
      <c r="E425" s="39">
        <v>18.53</v>
      </c>
      <c r="F425" s="39">
        <v>18.53</v>
      </c>
      <c r="G425" s="34">
        <f t="shared" si="6"/>
        <v>9</v>
      </c>
    </row>
    <row r="426" spans="1:7" x14ac:dyDescent="0.25">
      <c r="A426" s="36" t="s">
        <v>10515</v>
      </c>
      <c r="B426" s="37" t="s">
        <v>3938</v>
      </c>
      <c r="C426" s="38" t="s">
        <v>23</v>
      </c>
      <c r="D426" s="39"/>
      <c r="E426" s="39">
        <v>105.34</v>
      </c>
      <c r="F426" s="39">
        <v>105.34</v>
      </c>
      <c r="G426" s="34">
        <f t="shared" si="6"/>
        <v>9</v>
      </c>
    </row>
    <row r="427" spans="1:7" x14ac:dyDescent="0.25">
      <c r="A427" s="36" t="s">
        <v>10516</v>
      </c>
      <c r="B427" s="37" t="s">
        <v>3939</v>
      </c>
      <c r="C427" s="38" t="s">
        <v>23</v>
      </c>
      <c r="D427" s="39"/>
      <c r="E427" s="39">
        <v>24.99</v>
      </c>
      <c r="F427" s="39">
        <v>24.99</v>
      </c>
      <c r="G427" s="34">
        <f t="shared" si="6"/>
        <v>9</v>
      </c>
    </row>
    <row r="428" spans="1:7" x14ac:dyDescent="0.25">
      <c r="A428" s="36" t="s">
        <v>10517</v>
      </c>
      <c r="B428" s="37" t="s">
        <v>3940</v>
      </c>
      <c r="C428" s="38" t="s">
        <v>23</v>
      </c>
      <c r="D428" s="39"/>
      <c r="E428" s="39">
        <v>4.29</v>
      </c>
      <c r="F428" s="39">
        <v>4.29</v>
      </c>
      <c r="G428" s="34">
        <f t="shared" si="6"/>
        <v>9</v>
      </c>
    </row>
    <row r="429" spans="1:7" x14ac:dyDescent="0.25">
      <c r="A429" s="36" t="s">
        <v>10518</v>
      </c>
      <c r="B429" s="37" t="s">
        <v>3941</v>
      </c>
      <c r="C429" s="38" t="s">
        <v>23</v>
      </c>
      <c r="D429" s="39"/>
      <c r="E429" s="39">
        <v>4.29</v>
      </c>
      <c r="F429" s="39">
        <v>4.29</v>
      </c>
      <c r="G429" s="34">
        <f t="shared" si="6"/>
        <v>9</v>
      </c>
    </row>
    <row r="430" spans="1:7" ht="30" x14ac:dyDescent="0.25">
      <c r="A430" s="36" t="s">
        <v>10519</v>
      </c>
      <c r="B430" s="37" t="s">
        <v>3942</v>
      </c>
      <c r="C430" s="38" t="s">
        <v>23</v>
      </c>
      <c r="D430" s="39"/>
      <c r="E430" s="39">
        <v>34.29</v>
      </c>
      <c r="F430" s="39">
        <v>34.29</v>
      </c>
      <c r="G430" s="34">
        <f t="shared" si="6"/>
        <v>9</v>
      </c>
    </row>
    <row r="431" spans="1:7" x14ac:dyDescent="0.25">
      <c r="A431" s="36" t="s">
        <v>10918</v>
      </c>
      <c r="B431" s="37" t="s">
        <v>3943</v>
      </c>
      <c r="C431" s="38"/>
      <c r="D431" s="39"/>
      <c r="E431" s="39"/>
      <c r="F431" s="39"/>
      <c r="G431" s="34">
        <f t="shared" si="6"/>
        <v>5</v>
      </c>
    </row>
    <row r="432" spans="1:7" x14ac:dyDescent="0.25">
      <c r="A432" s="36" t="s">
        <v>10520</v>
      </c>
      <c r="B432" s="37" t="s">
        <v>3944</v>
      </c>
      <c r="C432" s="38" t="s">
        <v>23</v>
      </c>
      <c r="D432" s="39"/>
      <c r="E432" s="39">
        <v>5.36</v>
      </c>
      <c r="F432" s="39">
        <v>5.36</v>
      </c>
      <c r="G432" s="34">
        <f t="shared" si="6"/>
        <v>9</v>
      </c>
    </row>
    <row r="433" spans="1:7" x14ac:dyDescent="0.25">
      <c r="A433" s="36" t="s">
        <v>10521</v>
      </c>
      <c r="B433" s="37" t="s">
        <v>3945</v>
      </c>
      <c r="C433" s="38" t="s">
        <v>23</v>
      </c>
      <c r="D433" s="39"/>
      <c r="E433" s="39">
        <v>364.57</v>
      </c>
      <c r="F433" s="39">
        <v>364.57</v>
      </c>
      <c r="G433" s="34">
        <f t="shared" si="6"/>
        <v>9</v>
      </c>
    </row>
    <row r="434" spans="1:7" x14ac:dyDescent="0.25">
      <c r="A434" s="36" t="s">
        <v>10522</v>
      </c>
      <c r="B434" s="37" t="s">
        <v>3946</v>
      </c>
      <c r="C434" s="38" t="s">
        <v>23</v>
      </c>
      <c r="D434" s="39"/>
      <c r="E434" s="39">
        <v>34.24</v>
      </c>
      <c r="F434" s="39">
        <v>34.24</v>
      </c>
      <c r="G434" s="34">
        <f t="shared" si="6"/>
        <v>9</v>
      </c>
    </row>
    <row r="435" spans="1:7" ht="30" x14ac:dyDescent="0.25">
      <c r="A435" s="36" t="s">
        <v>10523</v>
      </c>
      <c r="B435" s="37" t="s">
        <v>3947</v>
      </c>
      <c r="C435" s="38" t="s">
        <v>23</v>
      </c>
      <c r="D435" s="39">
        <v>245.44</v>
      </c>
      <c r="E435" s="39">
        <v>421.36</v>
      </c>
      <c r="F435" s="39">
        <v>666.8</v>
      </c>
      <c r="G435" s="34">
        <f t="shared" si="6"/>
        <v>9</v>
      </c>
    </row>
    <row r="436" spans="1:7" ht="30" x14ac:dyDescent="0.25">
      <c r="A436" s="36" t="s">
        <v>10524</v>
      </c>
      <c r="B436" s="37" t="s">
        <v>3948</v>
      </c>
      <c r="C436" s="38" t="s">
        <v>7</v>
      </c>
      <c r="D436" s="39"/>
      <c r="E436" s="39">
        <v>26.34</v>
      </c>
      <c r="F436" s="39">
        <v>26.34</v>
      </c>
      <c r="G436" s="34">
        <f t="shared" si="6"/>
        <v>9</v>
      </c>
    </row>
    <row r="437" spans="1:7" ht="30" x14ac:dyDescent="0.25">
      <c r="A437" s="36" t="s">
        <v>10525</v>
      </c>
      <c r="B437" s="37" t="s">
        <v>3949</v>
      </c>
      <c r="C437" s="38" t="s">
        <v>7</v>
      </c>
      <c r="D437" s="39"/>
      <c r="E437" s="39">
        <v>13.17</v>
      </c>
      <c r="F437" s="39">
        <v>13.17</v>
      </c>
      <c r="G437" s="34">
        <f t="shared" si="6"/>
        <v>9</v>
      </c>
    </row>
    <row r="438" spans="1:7" ht="30" x14ac:dyDescent="0.25">
      <c r="A438" s="36" t="s">
        <v>10526</v>
      </c>
      <c r="B438" s="37" t="s">
        <v>3950</v>
      </c>
      <c r="C438" s="38" t="s">
        <v>7</v>
      </c>
      <c r="D438" s="39"/>
      <c r="E438" s="39">
        <v>52.67</v>
      </c>
      <c r="F438" s="39">
        <v>52.67</v>
      </c>
      <c r="G438" s="34">
        <f t="shared" si="6"/>
        <v>9</v>
      </c>
    </row>
    <row r="439" spans="1:7" ht="30" x14ac:dyDescent="0.25">
      <c r="A439" s="36" t="s">
        <v>10527</v>
      </c>
      <c r="B439" s="37" t="s">
        <v>3951</v>
      </c>
      <c r="C439" s="38" t="s">
        <v>7</v>
      </c>
      <c r="D439" s="39"/>
      <c r="E439" s="39">
        <v>26.34</v>
      </c>
      <c r="F439" s="39">
        <v>26.34</v>
      </c>
      <c r="G439" s="34">
        <f t="shared" si="6"/>
        <v>9</v>
      </c>
    </row>
    <row r="440" spans="1:7" x14ac:dyDescent="0.25">
      <c r="A440" s="36" t="s">
        <v>10528</v>
      </c>
      <c r="B440" s="37" t="s">
        <v>3952</v>
      </c>
      <c r="C440" s="38" t="s">
        <v>7</v>
      </c>
      <c r="D440" s="39"/>
      <c r="E440" s="39">
        <v>10.54</v>
      </c>
      <c r="F440" s="39">
        <v>10.54</v>
      </c>
      <c r="G440" s="34">
        <f t="shared" si="6"/>
        <v>9</v>
      </c>
    </row>
    <row r="441" spans="1:7" x14ac:dyDescent="0.25">
      <c r="A441" s="36" t="s">
        <v>10919</v>
      </c>
      <c r="B441" s="37" t="s">
        <v>3953</v>
      </c>
      <c r="C441" s="38"/>
      <c r="D441" s="39"/>
      <c r="E441" s="39"/>
      <c r="F441" s="39"/>
      <c r="G441" s="34">
        <f t="shared" si="6"/>
        <v>5</v>
      </c>
    </row>
    <row r="442" spans="1:7" x14ac:dyDescent="0.25">
      <c r="A442" s="36" t="s">
        <v>10529</v>
      </c>
      <c r="B442" s="37" t="s">
        <v>3954</v>
      </c>
      <c r="C442" s="38" t="s">
        <v>7</v>
      </c>
      <c r="D442" s="39"/>
      <c r="E442" s="39">
        <v>4.93</v>
      </c>
      <c r="F442" s="39">
        <v>4.93</v>
      </c>
      <c r="G442" s="34">
        <f t="shared" si="6"/>
        <v>9</v>
      </c>
    </row>
    <row r="443" spans="1:7" x14ac:dyDescent="0.25">
      <c r="A443" s="36" t="s">
        <v>10530</v>
      </c>
      <c r="B443" s="37" t="s">
        <v>3955</v>
      </c>
      <c r="C443" s="38" t="s">
        <v>7</v>
      </c>
      <c r="D443" s="39"/>
      <c r="E443" s="39">
        <v>3.21</v>
      </c>
      <c r="F443" s="39">
        <v>3.21</v>
      </c>
      <c r="G443" s="34">
        <f t="shared" si="6"/>
        <v>9</v>
      </c>
    </row>
    <row r="444" spans="1:7" ht="30" x14ac:dyDescent="0.25">
      <c r="A444" s="36" t="s">
        <v>10531</v>
      </c>
      <c r="B444" s="37" t="s">
        <v>3956</v>
      </c>
      <c r="C444" s="38" t="s">
        <v>7</v>
      </c>
      <c r="D444" s="39"/>
      <c r="E444" s="39">
        <v>8.57</v>
      </c>
      <c r="F444" s="39">
        <v>8.57</v>
      </c>
      <c r="G444" s="34">
        <f t="shared" si="6"/>
        <v>9</v>
      </c>
    </row>
    <row r="445" spans="1:7" x14ac:dyDescent="0.25">
      <c r="A445" s="36" t="s">
        <v>10532</v>
      </c>
      <c r="B445" s="37" t="s">
        <v>3957</v>
      </c>
      <c r="C445" s="38" t="s">
        <v>23</v>
      </c>
      <c r="D445" s="39"/>
      <c r="E445" s="39">
        <v>93.72</v>
      </c>
      <c r="F445" s="39">
        <v>93.72</v>
      </c>
      <c r="G445" s="34">
        <f t="shared" si="6"/>
        <v>9</v>
      </c>
    </row>
    <row r="446" spans="1:7" x14ac:dyDescent="0.25">
      <c r="A446" s="36" t="s">
        <v>10533</v>
      </c>
      <c r="B446" s="37" t="s">
        <v>3958</v>
      </c>
      <c r="C446" s="38" t="s">
        <v>23</v>
      </c>
      <c r="D446" s="39"/>
      <c r="E446" s="39">
        <v>158.01</v>
      </c>
      <c r="F446" s="39">
        <v>158.01</v>
      </c>
      <c r="G446" s="34">
        <f t="shared" si="6"/>
        <v>9</v>
      </c>
    </row>
    <row r="447" spans="1:7" x14ac:dyDescent="0.25">
      <c r="A447" s="36" t="s">
        <v>10920</v>
      </c>
      <c r="B447" s="37" t="s">
        <v>3959</v>
      </c>
      <c r="C447" s="38"/>
      <c r="D447" s="39"/>
      <c r="E447" s="39"/>
      <c r="F447" s="39"/>
      <c r="G447" s="34">
        <f t="shared" si="6"/>
        <v>5</v>
      </c>
    </row>
    <row r="448" spans="1:7" x14ac:dyDescent="0.25">
      <c r="A448" s="36" t="s">
        <v>10534</v>
      </c>
      <c r="B448" s="37" t="s">
        <v>3960</v>
      </c>
      <c r="C448" s="38" t="s">
        <v>23</v>
      </c>
      <c r="D448" s="39"/>
      <c r="E448" s="39">
        <v>14.82</v>
      </c>
      <c r="F448" s="39">
        <v>14.82</v>
      </c>
      <c r="G448" s="34">
        <f t="shared" si="6"/>
        <v>9</v>
      </c>
    </row>
    <row r="449" spans="1:7" x14ac:dyDescent="0.25">
      <c r="A449" s="36" t="s">
        <v>10921</v>
      </c>
      <c r="B449" s="37" t="s">
        <v>3961</v>
      </c>
      <c r="C449" s="38"/>
      <c r="D449" s="39"/>
      <c r="E449" s="39"/>
      <c r="F449" s="39"/>
      <c r="G449" s="34">
        <f t="shared" si="6"/>
        <v>5</v>
      </c>
    </row>
    <row r="450" spans="1:7" x14ac:dyDescent="0.25">
      <c r="A450" s="36" t="s">
        <v>10535</v>
      </c>
      <c r="B450" s="37" t="s">
        <v>3962</v>
      </c>
      <c r="C450" s="38" t="s">
        <v>23</v>
      </c>
      <c r="D450" s="39"/>
      <c r="E450" s="39">
        <v>23.88</v>
      </c>
      <c r="F450" s="39">
        <v>23.88</v>
      </c>
      <c r="G450" s="34">
        <f t="shared" si="6"/>
        <v>9</v>
      </c>
    </row>
    <row r="451" spans="1:7" x14ac:dyDescent="0.25">
      <c r="A451" s="36" t="s">
        <v>10922</v>
      </c>
      <c r="B451" s="37" t="s">
        <v>3963</v>
      </c>
      <c r="C451" s="38"/>
      <c r="D451" s="39"/>
      <c r="E451" s="39"/>
      <c r="F451" s="39"/>
      <c r="G451" s="34">
        <f t="shared" ref="G451:G514" si="7">LEN(A451)</f>
        <v>5</v>
      </c>
    </row>
    <row r="452" spans="1:7" ht="45" x14ac:dyDescent="0.25">
      <c r="A452" s="36" t="s">
        <v>10536</v>
      </c>
      <c r="B452" s="37" t="s">
        <v>3964</v>
      </c>
      <c r="C452" s="38" t="s">
        <v>7</v>
      </c>
      <c r="D452" s="39">
        <v>0.89</v>
      </c>
      <c r="E452" s="39">
        <v>8.57</v>
      </c>
      <c r="F452" s="39">
        <v>9.4600000000000009</v>
      </c>
      <c r="G452" s="34">
        <f t="shared" si="7"/>
        <v>9</v>
      </c>
    </row>
    <row r="453" spans="1:7" x14ac:dyDescent="0.25">
      <c r="A453" s="36" t="s">
        <v>10537</v>
      </c>
      <c r="B453" s="37" t="s">
        <v>3965</v>
      </c>
      <c r="C453" s="38" t="s">
        <v>7</v>
      </c>
      <c r="D453" s="39"/>
      <c r="E453" s="39">
        <v>4.29</v>
      </c>
      <c r="F453" s="39">
        <v>4.29</v>
      </c>
      <c r="G453" s="34">
        <f t="shared" si="7"/>
        <v>9</v>
      </c>
    </row>
    <row r="454" spans="1:7" ht="30" x14ac:dyDescent="0.25">
      <c r="A454" s="36" t="s">
        <v>10538</v>
      </c>
      <c r="B454" s="37" t="s">
        <v>3966</v>
      </c>
      <c r="C454" s="38" t="s">
        <v>7</v>
      </c>
      <c r="D454" s="39"/>
      <c r="E454" s="39">
        <v>8.57</v>
      </c>
      <c r="F454" s="39">
        <v>8.57</v>
      </c>
      <c r="G454" s="34">
        <f t="shared" si="7"/>
        <v>9</v>
      </c>
    </row>
    <row r="455" spans="1:7" ht="45" x14ac:dyDescent="0.25">
      <c r="A455" s="36" t="s">
        <v>10539</v>
      </c>
      <c r="B455" s="37" t="s">
        <v>3967</v>
      </c>
      <c r="C455" s="38" t="s">
        <v>129</v>
      </c>
      <c r="D455" s="39">
        <v>7.1</v>
      </c>
      <c r="E455" s="39">
        <v>12.86</v>
      </c>
      <c r="F455" s="39">
        <v>19.96</v>
      </c>
      <c r="G455" s="34">
        <f t="shared" si="7"/>
        <v>9</v>
      </c>
    </row>
    <row r="456" spans="1:7" ht="30" x14ac:dyDescent="0.25">
      <c r="A456" s="36" t="s">
        <v>10540</v>
      </c>
      <c r="B456" s="37" t="s">
        <v>3968</v>
      </c>
      <c r="C456" s="38" t="s">
        <v>129</v>
      </c>
      <c r="D456" s="39"/>
      <c r="E456" s="39">
        <v>12.86</v>
      </c>
      <c r="F456" s="39">
        <v>12.86</v>
      </c>
      <c r="G456" s="34">
        <f t="shared" si="7"/>
        <v>9</v>
      </c>
    </row>
    <row r="457" spans="1:7" x14ac:dyDescent="0.25">
      <c r="A457" s="36" t="s">
        <v>10923</v>
      </c>
      <c r="B457" s="37" t="s">
        <v>3969</v>
      </c>
      <c r="C457" s="38"/>
      <c r="D457" s="39"/>
      <c r="E457" s="39"/>
      <c r="F457" s="39"/>
      <c r="G457" s="34">
        <f t="shared" si="7"/>
        <v>5</v>
      </c>
    </row>
    <row r="458" spans="1:7" x14ac:dyDescent="0.25">
      <c r="A458" s="36" t="s">
        <v>10541</v>
      </c>
      <c r="B458" s="37" t="s">
        <v>3970</v>
      </c>
      <c r="C458" s="38" t="s">
        <v>129</v>
      </c>
      <c r="D458" s="39">
        <v>40.99</v>
      </c>
      <c r="E458" s="39">
        <v>19.010000000000002</v>
      </c>
      <c r="F458" s="39">
        <v>60</v>
      </c>
      <c r="G458" s="34">
        <f t="shared" si="7"/>
        <v>9</v>
      </c>
    </row>
    <row r="459" spans="1:7" x14ac:dyDescent="0.25">
      <c r="A459" s="36" t="s">
        <v>10924</v>
      </c>
      <c r="B459" s="37" t="s">
        <v>3971</v>
      </c>
      <c r="C459" s="38"/>
      <c r="D459" s="39"/>
      <c r="E459" s="39"/>
      <c r="F459" s="39"/>
      <c r="G459" s="34">
        <f t="shared" si="7"/>
        <v>2</v>
      </c>
    </row>
    <row r="460" spans="1:7" x14ac:dyDescent="0.25">
      <c r="A460" s="36" t="s">
        <v>10925</v>
      </c>
      <c r="B460" s="37" t="s">
        <v>3972</v>
      </c>
      <c r="C460" s="38"/>
      <c r="D460" s="39"/>
      <c r="E460" s="39"/>
      <c r="F460" s="39"/>
      <c r="G460" s="34">
        <f t="shared" si="7"/>
        <v>5</v>
      </c>
    </row>
    <row r="461" spans="1:7" ht="30" x14ac:dyDescent="0.25">
      <c r="A461" s="36" t="s">
        <v>10542</v>
      </c>
      <c r="B461" s="37" t="s">
        <v>3973</v>
      </c>
      <c r="C461" s="38" t="s">
        <v>969</v>
      </c>
      <c r="D461" s="39">
        <v>27.99</v>
      </c>
      <c r="E461" s="39">
        <v>115.72</v>
      </c>
      <c r="F461" s="39">
        <v>143.71</v>
      </c>
      <c r="G461" s="34">
        <f t="shared" si="7"/>
        <v>9</v>
      </c>
    </row>
    <row r="462" spans="1:7" x14ac:dyDescent="0.25">
      <c r="A462" s="36" t="s">
        <v>10926</v>
      </c>
      <c r="B462" s="37" t="s">
        <v>3974</v>
      </c>
      <c r="C462" s="38"/>
      <c r="D462" s="39"/>
      <c r="E462" s="39"/>
      <c r="F462" s="39"/>
      <c r="G462" s="34">
        <f t="shared" si="7"/>
        <v>5</v>
      </c>
    </row>
    <row r="463" spans="1:7" ht="45" x14ac:dyDescent="0.25">
      <c r="A463" s="36" t="s">
        <v>10543</v>
      </c>
      <c r="B463" s="37" t="s">
        <v>3975</v>
      </c>
      <c r="C463" s="38" t="s">
        <v>969</v>
      </c>
      <c r="D463" s="39">
        <v>97.41</v>
      </c>
      <c r="E463" s="39">
        <v>12.86</v>
      </c>
      <c r="F463" s="39">
        <v>110.27</v>
      </c>
      <c r="G463" s="34">
        <f t="shared" si="7"/>
        <v>9</v>
      </c>
    </row>
    <row r="464" spans="1:7" ht="45" x14ac:dyDescent="0.25">
      <c r="A464" s="36" t="s">
        <v>10544</v>
      </c>
      <c r="B464" s="37" t="s">
        <v>3976</v>
      </c>
      <c r="C464" s="38" t="s">
        <v>969</v>
      </c>
      <c r="D464" s="39">
        <v>110.27</v>
      </c>
      <c r="E464" s="39">
        <v>12.86</v>
      </c>
      <c r="F464" s="39">
        <v>123.13</v>
      </c>
      <c r="G464" s="34">
        <f t="shared" si="7"/>
        <v>9</v>
      </c>
    </row>
    <row r="465" spans="1:7" ht="45" x14ac:dyDescent="0.25">
      <c r="A465" s="36" t="s">
        <v>10545</v>
      </c>
      <c r="B465" s="37" t="s">
        <v>3977</v>
      </c>
      <c r="C465" s="38" t="s">
        <v>969</v>
      </c>
      <c r="D465" s="39">
        <v>113.74</v>
      </c>
      <c r="E465" s="39">
        <v>12.86</v>
      </c>
      <c r="F465" s="39">
        <v>126.6</v>
      </c>
      <c r="G465" s="34">
        <f t="shared" si="7"/>
        <v>9</v>
      </c>
    </row>
    <row r="466" spans="1:7" ht="30" x14ac:dyDescent="0.25">
      <c r="A466" s="36" t="s">
        <v>10546</v>
      </c>
      <c r="B466" s="37" t="s">
        <v>3978</v>
      </c>
      <c r="C466" s="38" t="s">
        <v>969</v>
      </c>
      <c r="D466" s="39">
        <v>109.66</v>
      </c>
      <c r="E466" s="39">
        <v>12.86</v>
      </c>
      <c r="F466" s="39">
        <v>122.52</v>
      </c>
      <c r="G466" s="34">
        <f t="shared" si="7"/>
        <v>9</v>
      </c>
    </row>
    <row r="467" spans="1:7" ht="30" x14ac:dyDescent="0.25">
      <c r="A467" s="36" t="s">
        <v>13424</v>
      </c>
      <c r="B467" s="37" t="s">
        <v>13425</v>
      </c>
      <c r="C467" s="38" t="s">
        <v>2562</v>
      </c>
      <c r="D467" s="39">
        <v>263.83</v>
      </c>
      <c r="E467" s="39">
        <v>1.07</v>
      </c>
      <c r="F467" s="39">
        <v>264.89999999999998</v>
      </c>
      <c r="G467" s="34">
        <f t="shared" si="7"/>
        <v>9</v>
      </c>
    </row>
    <row r="468" spans="1:7" x14ac:dyDescent="0.25">
      <c r="A468" s="36" t="s">
        <v>10927</v>
      </c>
      <c r="B468" s="37" t="s">
        <v>3979</v>
      </c>
      <c r="C468" s="38"/>
      <c r="D468" s="39"/>
      <c r="E468" s="39"/>
      <c r="F468" s="39"/>
      <c r="G468" s="34">
        <f t="shared" si="7"/>
        <v>5</v>
      </c>
    </row>
    <row r="469" spans="1:7" ht="30" x14ac:dyDescent="0.25">
      <c r="A469" s="36" t="s">
        <v>10547</v>
      </c>
      <c r="B469" s="37" t="s">
        <v>3980</v>
      </c>
      <c r="C469" s="38" t="s">
        <v>969</v>
      </c>
      <c r="D469" s="39">
        <v>20.22</v>
      </c>
      <c r="E469" s="39"/>
      <c r="F469" s="39">
        <v>20.22</v>
      </c>
      <c r="G469" s="34">
        <f t="shared" si="7"/>
        <v>9</v>
      </c>
    </row>
    <row r="470" spans="1:7" ht="30" x14ac:dyDescent="0.25">
      <c r="A470" s="36" t="s">
        <v>10548</v>
      </c>
      <c r="B470" s="37" t="s">
        <v>3981</v>
      </c>
      <c r="C470" s="38" t="s">
        <v>969</v>
      </c>
      <c r="D470" s="39">
        <v>37.909999999999997</v>
      </c>
      <c r="E470" s="39"/>
      <c r="F470" s="39">
        <v>37.909999999999997</v>
      </c>
      <c r="G470" s="34">
        <f t="shared" si="7"/>
        <v>9</v>
      </c>
    </row>
    <row r="471" spans="1:7" ht="30" x14ac:dyDescent="0.25">
      <c r="A471" s="36" t="s">
        <v>10549</v>
      </c>
      <c r="B471" s="37" t="s">
        <v>3982</v>
      </c>
      <c r="C471" s="38" t="s">
        <v>969</v>
      </c>
      <c r="D471" s="39">
        <v>47.08</v>
      </c>
      <c r="E471" s="39"/>
      <c r="F471" s="39">
        <v>47.08</v>
      </c>
      <c r="G471" s="34">
        <f t="shared" si="7"/>
        <v>9</v>
      </c>
    </row>
    <row r="472" spans="1:7" ht="30" x14ac:dyDescent="0.25">
      <c r="A472" s="36" t="s">
        <v>10550</v>
      </c>
      <c r="B472" s="37" t="s">
        <v>3983</v>
      </c>
      <c r="C472" s="38" t="s">
        <v>969</v>
      </c>
      <c r="D472" s="39">
        <v>53.54</v>
      </c>
      <c r="E472" s="39"/>
      <c r="F472" s="39">
        <v>53.54</v>
      </c>
      <c r="G472" s="34">
        <f t="shared" si="7"/>
        <v>9</v>
      </c>
    </row>
    <row r="473" spans="1:7" x14ac:dyDescent="0.25">
      <c r="A473" s="36" t="s">
        <v>10551</v>
      </c>
      <c r="B473" s="37" t="s">
        <v>3984</v>
      </c>
      <c r="C473" s="38" t="s">
        <v>2888</v>
      </c>
      <c r="D473" s="39">
        <v>2.68</v>
      </c>
      <c r="E473" s="39"/>
      <c r="F473" s="39">
        <v>2.68</v>
      </c>
      <c r="G473" s="34">
        <f t="shared" si="7"/>
        <v>9</v>
      </c>
    </row>
    <row r="474" spans="1:7" ht="30" x14ac:dyDescent="0.25">
      <c r="A474" s="36" t="s">
        <v>10552</v>
      </c>
      <c r="B474" s="37" t="s">
        <v>3985</v>
      </c>
      <c r="C474" s="38" t="s">
        <v>969</v>
      </c>
      <c r="D474" s="39">
        <v>17.3</v>
      </c>
      <c r="E474" s="39"/>
      <c r="F474" s="39">
        <v>17.3</v>
      </c>
      <c r="G474" s="34">
        <f t="shared" si="7"/>
        <v>9</v>
      </c>
    </row>
    <row r="475" spans="1:7" x14ac:dyDescent="0.25">
      <c r="A475" s="36" t="s">
        <v>10928</v>
      </c>
      <c r="B475" s="37" t="s">
        <v>3986</v>
      </c>
      <c r="C475" s="38"/>
      <c r="D475" s="39"/>
      <c r="E475" s="39"/>
      <c r="F475" s="39"/>
      <c r="G475" s="34">
        <f t="shared" si="7"/>
        <v>5</v>
      </c>
    </row>
    <row r="476" spans="1:7" x14ac:dyDescent="0.25">
      <c r="A476" s="36" t="s">
        <v>10553</v>
      </c>
      <c r="B476" s="37" t="s">
        <v>3987</v>
      </c>
      <c r="C476" s="38" t="s">
        <v>2562</v>
      </c>
      <c r="D476" s="39">
        <v>39.9</v>
      </c>
      <c r="E476" s="39"/>
      <c r="F476" s="39">
        <v>39.9</v>
      </c>
      <c r="G476" s="34">
        <f t="shared" si="7"/>
        <v>9</v>
      </c>
    </row>
    <row r="477" spans="1:7" ht="30" x14ac:dyDescent="0.25">
      <c r="A477" s="36" t="s">
        <v>10554</v>
      </c>
      <c r="B477" s="37" t="s">
        <v>3988</v>
      </c>
      <c r="C477" s="38" t="s">
        <v>969</v>
      </c>
      <c r="D477" s="39">
        <v>30.55</v>
      </c>
      <c r="E477" s="39"/>
      <c r="F477" s="39">
        <v>30.55</v>
      </c>
      <c r="G477" s="34">
        <f t="shared" si="7"/>
        <v>9</v>
      </c>
    </row>
    <row r="478" spans="1:7" ht="30" x14ac:dyDescent="0.25">
      <c r="A478" s="36" t="s">
        <v>10555</v>
      </c>
      <c r="B478" s="37" t="s">
        <v>13426</v>
      </c>
      <c r="C478" s="38" t="s">
        <v>2562</v>
      </c>
      <c r="D478" s="39">
        <v>780.7</v>
      </c>
      <c r="E478" s="39"/>
      <c r="F478" s="39">
        <v>780.7</v>
      </c>
      <c r="G478" s="34">
        <f t="shared" si="7"/>
        <v>9</v>
      </c>
    </row>
    <row r="479" spans="1:7" x14ac:dyDescent="0.25">
      <c r="A479" s="36" t="s">
        <v>10929</v>
      </c>
      <c r="B479" s="37" t="s">
        <v>3989</v>
      </c>
      <c r="C479" s="38"/>
      <c r="D479" s="39"/>
      <c r="E479" s="39"/>
      <c r="F479" s="39"/>
      <c r="G479" s="34">
        <f t="shared" si="7"/>
        <v>5</v>
      </c>
    </row>
    <row r="480" spans="1:7" x14ac:dyDescent="0.25">
      <c r="A480" s="36" t="s">
        <v>10556</v>
      </c>
      <c r="B480" s="37" t="s">
        <v>3990</v>
      </c>
      <c r="C480" s="38" t="s">
        <v>969</v>
      </c>
      <c r="D480" s="39">
        <v>6.37</v>
      </c>
      <c r="E480" s="39"/>
      <c r="F480" s="39">
        <v>6.37</v>
      </c>
      <c r="G480" s="34">
        <f t="shared" si="7"/>
        <v>9</v>
      </c>
    </row>
    <row r="481" spans="1:7" ht="30" x14ac:dyDescent="0.25">
      <c r="A481" s="36" t="s">
        <v>10557</v>
      </c>
      <c r="B481" s="37" t="s">
        <v>3991</v>
      </c>
      <c r="C481" s="38" t="s">
        <v>969</v>
      </c>
      <c r="D481" s="39">
        <v>8.43</v>
      </c>
      <c r="E481" s="39"/>
      <c r="F481" s="39">
        <v>8.43</v>
      </c>
      <c r="G481" s="34">
        <f t="shared" si="7"/>
        <v>9</v>
      </c>
    </row>
    <row r="482" spans="1:7" ht="30" x14ac:dyDescent="0.25">
      <c r="A482" s="36" t="s">
        <v>10558</v>
      </c>
      <c r="B482" s="37" t="s">
        <v>3992</v>
      </c>
      <c r="C482" s="38" t="s">
        <v>969</v>
      </c>
      <c r="D482" s="39">
        <v>12.58</v>
      </c>
      <c r="E482" s="39"/>
      <c r="F482" s="39">
        <v>12.58</v>
      </c>
      <c r="G482" s="34">
        <f t="shared" si="7"/>
        <v>9</v>
      </c>
    </row>
    <row r="483" spans="1:7" ht="30" x14ac:dyDescent="0.25">
      <c r="A483" s="36" t="s">
        <v>10559</v>
      </c>
      <c r="B483" s="37" t="s">
        <v>3993</v>
      </c>
      <c r="C483" s="38" t="s">
        <v>969</v>
      </c>
      <c r="D483" s="39">
        <v>13.91</v>
      </c>
      <c r="E483" s="39"/>
      <c r="F483" s="39">
        <v>13.91</v>
      </c>
      <c r="G483" s="34">
        <f t="shared" si="7"/>
        <v>9</v>
      </c>
    </row>
    <row r="484" spans="1:7" ht="30" x14ac:dyDescent="0.25">
      <c r="A484" s="36" t="s">
        <v>10560</v>
      </c>
      <c r="B484" s="37" t="s">
        <v>3994</v>
      </c>
      <c r="C484" s="38" t="s">
        <v>969</v>
      </c>
      <c r="D484" s="39">
        <v>18.59</v>
      </c>
      <c r="E484" s="39"/>
      <c r="F484" s="39">
        <v>18.59</v>
      </c>
      <c r="G484" s="34">
        <f t="shared" si="7"/>
        <v>9</v>
      </c>
    </row>
    <row r="485" spans="1:7" ht="30" x14ac:dyDescent="0.25">
      <c r="A485" s="36" t="s">
        <v>10561</v>
      </c>
      <c r="B485" s="37" t="s">
        <v>3995</v>
      </c>
      <c r="C485" s="38" t="s">
        <v>969</v>
      </c>
      <c r="D485" s="39">
        <v>27.85</v>
      </c>
      <c r="E485" s="39"/>
      <c r="F485" s="39">
        <v>27.85</v>
      </c>
      <c r="G485" s="34">
        <f t="shared" si="7"/>
        <v>9</v>
      </c>
    </row>
    <row r="486" spans="1:7" ht="30" x14ac:dyDescent="0.25">
      <c r="A486" s="36" t="s">
        <v>10562</v>
      </c>
      <c r="B486" s="37" t="s">
        <v>3996</v>
      </c>
      <c r="C486" s="38" t="s">
        <v>969</v>
      </c>
      <c r="D486" s="39">
        <v>37.090000000000003</v>
      </c>
      <c r="E486" s="39"/>
      <c r="F486" s="39">
        <v>37.090000000000003</v>
      </c>
      <c r="G486" s="34">
        <f t="shared" si="7"/>
        <v>9</v>
      </c>
    </row>
    <row r="487" spans="1:7" ht="30" x14ac:dyDescent="0.25">
      <c r="A487" s="36" t="s">
        <v>10563</v>
      </c>
      <c r="B487" s="37" t="s">
        <v>3997</v>
      </c>
      <c r="C487" s="38" t="s">
        <v>2888</v>
      </c>
      <c r="D487" s="39">
        <v>1.79</v>
      </c>
      <c r="E487" s="39"/>
      <c r="F487" s="39">
        <v>1.79</v>
      </c>
      <c r="G487" s="34">
        <f t="shared" si="7"/>
        <v>9</v>
      </c>
    </row>
    <row r="488" spans="1:7" x14ac:dyDescent="0.25">
      <c r="A488" s="36" t="s">
        <v>10564</v>
      </c>
      <c r="B488" s="37" t="s">
        <v>3998</v>
      </c>
      <c r="C488" s="38" t="s">
        <v>969</v>
      </c>
      <c r="D488" s="39">
        <v>14.5</v>
      </c>
      <c r="E488" s="39"/>
      <c r="F488" s="39">
        <v>14.5</v>
      </c>
      <c r="G488" s="34">
        <f t="shared" si="7"/>
        <v>9</v>
      </c>
    </row>
    <row r="489" spans="1:7" ht="30" x14ac:dyDescent="0.25">
      <c r="A489" s="36" t="s">
        <v>10565</v>
      </c>
      <c r="B489" s="37" t="s">
        <v>3999</v>
      </c>
      <c r="C489" s="38" t="s">
        <v>969</v>
      </c>
      <c r="D489" s="39">
        <v>19.989999999999998</v>
      </c>
      <c r="E489" s="39"/>
      <c r="F489" s="39">
        <v>19.989999999999998</v>
      </c>
      <c r="G489" s="34">
        <f t="shared" si="7"/>
        <v>9</v>
      </c>
    </row>
    <row r="490" spans="1:7" ht="30" x14ac:dyDescent="0.25">
      <c r="A490" s="36" t="s">
        <v>10566</v>
      </c>
      <c r="B490" s="37" t="s">
        <v>4000</v>
      </c>
      <c r="C490" s="38" t="s">
        <v>969</v>
      </c>
      <c r="D490" s="39">
        <v>20.87</v>
      </c>
      <c r="E490" s="39"/>
      <c r="F490" s="39">
        <v>20.87</v>
      </c>
      <c r="G490" s="34">
        <f t="shared" si="7"/>
        <v>9</v>
      </c>
    </row>
    <row r="491" spans="1:7" ht="30" x14ac:dyDescent="0.25">
      <c r="A491" s="36" t="s">
        <v>10567</v>
      </c>
      <c r="B491" s="37" t="s">
        <v>4001</v>
      </c>
      <c r="C491" s="38" t="s">
        <v>969</v>
      </c>
      <c r="D491" s="39">
        <v>26.67</v>
      </c>
      <c r="E491" s="39"/>
      <c r="F491" s="39">
        <v>26.67</v>
      </c>
      <c r="G491" s="34">
        <f t="shared" si="7"/>
        <v>9</v>
      </c>
    </row>
    <row r="492" spans="1:7" ht="30" x14ac:dyDescent="0.25">
      <c r="A492" s="36" t="s">
        <v>10568</v>
      </c>
      <c r="B492" s="37" t="s">
        <v>4002</v>
      </c>
      <c r="C492" s="38" t="s">
        <v>969</v>
      </c>
      <c r="D492" s="39">
        <v>39.99</v>
      </c>
      <c r="E492" s="39"/>
      <c r="F492" s="39">
        <v>39.99</v>
      </c>
      <c r="G492" s="34">
        <f t="shared" si="7"/>
        <v>9</v>
      </c>
    </row>
    <row r="493" spans="1:7" ht="30" x14ac:dyDescent="0.25">
      <c r="A493" s="36" t="s">
        <v>10569</v>
      </c>
      <c r="B493" s="37" t="s">
        <v>4003</v>
      </c>
      <c r="C493" s="38" t="s">
        <v>969</v>
      </c>
      <c r="D493" s="39">
        <v>53.3</v>
      </c>
      <c r="E493" s="39"/>
      <c r="F493" s="39">
        <v>53.3</v>
      </c>
      <c r="G493" s="34">
        <f t="shared" si="7"/>
        <v>9</v>
      </c>
    </row>
    <row r="494" spans="1:7" ht="30" x14ac:dyDescent="0.25">
      <c r="A494" s="36" t="s">
        <v>10570</v>
      </c>
      <c r="B494" s="37" t="s">
        <v>4004</v>
      </c>
      <c r="C494" s="38" t="s">
        <v>2888</v>
      </c>
      <c r="D494" s="39">
        <v>2.59</v>
      </c>
      <c r="E494" s="39"/>
      <c r="F494" s="39">
        <v>2.59</v>
      </c>
      <c r="G494" s="34">
        <f t="shared" si="7"/>
        <v>9</v>
      </c>
    </row>
    <row r="495" spans="1:7" x14ac:dyDescent="0.25">
      <c r="A495" s="36" t="s">
        <v>10930</v>
      </c>
      <c r="B495" s="37" t="s">
        <v>4005</v>
      </c>
      <c r="C495" s="38"/>
      <c r="D495" s="39"/>
      <c r="E495" s="39"/>
      <c r="F495" s="39"/>
      <c r="G495" s="34">
        <f t="shared" si="7"/>
        <v>2</v>
      </c>
    </row>
    <row r="496" spans="1:7" x14ac:dyDescent="0.25">
      <c r="A496" s="36" t="s">
        <v>10931</v>
      </c>
      <c r="B496" s="37" t="s">
        <v>4006</v>
      </c>
      <c r="C496" s="38"/>
      <c r="D496" s="39"/>
      <c r="E496" s="39"/>
      <c r="F496" s="39"/>
      <c r="G496" s="34">
        <f t="shared" si="7"/>
        <v>5</v>
      </c>
    </row>
    <row r="497" spans="1:7" ht="30" x14ac:dyDescent="0.25">
      <c r="A497" s="36" t="s">
        <v>10571</v>
      </c>
      <c r="B497" s="37" t="s">
        <v>4007</v>
      </c>
      <c r="C497" s="38" t="s">
        <v>969</v>
      </c>
      <c r="D497" s="39"/>
      <c r="E497" s="39">
        <v>53.58</v>
      </c>
      <c r="F497" s="39">
        <v>53.58</v>
      </c>
      <c r="G497" s="34">
        <f t="shared" si="7"/>
        <v>9</v>
      </c>
    </row>
    <row r="498" spans="1:7" x14ac:dyDescent="0.25">
      <c r="A498" s="36" t="s">
        <v>10572</v>
      </c>
      <c r="B498" s="37" t="s">
        <v>4008</v>
      </c>
      <c r="C498" s="38" t="s">
        <v>969</v>
      </c>
      <c r="D498" s="39"/>
      <c r="E498" s="39">
        <v>66.86</v>
      </c>
      <c r="F498" s="39">
        <v>66.86</v>
      </c>
      <c r="G498" s="34">
        <f t="shared" si="7"/>
        <v>9</v>
      </c>
    </row>
    <row r="499" spans="1:7" x14ac:dyDescent="0.25">
      <c r="A499" s="36" t="s">
        <v>10932</v>
      </c>
      <c r="B499" s="37" t="s">
        <v>4009</v>
      </c>
      <c r="C499" s="38"/>
      <c r="D499" s="39"/>
      <c r="E499" s="39"/>
      <c r="F499" s="39"/>
      <c r="G499" s="34">
        <f t="shared" si="7"/>
        <v>5</v>
      </c>
    </row>
    <row r="500" spans="1:7" ht="30" x14ac:dyDescent="0.25">
      <c r="A500" s="36" t="s">
        <v>10573</v>
      </c>
      <c r="B500" s="37" t="s">
        <v>4010</v>
      </c>
      <c r="C500" s="38" t="s">
        <v>969</v>
      </c>
      <c r="D500" s="39"/>
      <c r="E500" s="39">
        <v>64.290000000000006</v>
      </c>
      <c r="F500" s="39">
        <v>64.290000000000006</v>
      </c>
      <c r="G500" s="34">
        <f t="shared" si="7"/>
        <v>9</v>
      </c>
    </row>
    <row r="501" spans="1:7" ht="30" x14ac:dyDescent="0.25">
      <c r="A501" s="36" t="s">
        <v>10574</v>
      </c>
      <c r="B501" s="37" t="s">
        <v>4011</v>
      </c>
      <c r="C501" s="38" t="s">
        <v>969</v>
      </c>
      <c r="D501" s="39"/>
      <c r="E501" s="39">
        <v>83.15</v>
      </c>
      <c r="F501" s="39">
        <v>83.15</v>
      </c>
      <c r="G501" s="34">
        <f t="shared" si="7"/>
        <v>9</v>
      </c>
    </row>
    <row r="502" spans="1:7" x14ac:dyDescent="0.25">
      <c r="A502" s="36" t="s">
        <v>10933</v>
      </c>
      <c r="B502" s="37" t="s">
        <v>4012</v>
      </c>
      <c r="C502" s="38"/>
      <c r="D502" s="39"/>
      <c r="E502" s="39"/>
      <c r="F502" s="39"/>
      <c r="G502" s="34">
        <f t="shared" si="7"/>
        <v>5</v>
      </c>
    </row>
    <row r="503" spans="1:7" x14ac:dyDescent="0.25">
      <c r="A503" s="36" t="s">
        <v>10575</v>
      </c>
      <c r="B503" s="37" t="s">
        <v>4013</v>
      </c>
      <c r="C503" s="38" t="s">
        <v>969</v>
      </c>
      <c r="D503" s="39"/>
      <c r="E503" s="39">
        <v>9.2100000000000009</v>
      </c>
      <c r="F503" s="39">
        <v>9.2100000000000009</v>
      </c>
      <c r="G503" s="34">
        <f t="shared" si="7"/>
        <v>9</v>
      </c>
    </row>
    <row r="504" spans="1:7" x14ac:dyDescent="0.25">
      <c r="A504" s="36" t="s">
        <v>10576</v>
      </c>
      <c r="B504" s="37" t="s">
        <v>4014</v>
      </c>
      <c r="C504" s="38" t="s">
        <v>969</v>
      </c>
      <c r="D504" s="39"/>
      <c r="E504" s="39">
        <v>19.989999999999998</v>
      </c>
      <c r="F504" s="39">
        <v>19.989999999999998</v>
      </c>
      <c r="G504" s="34">
        <f t="shared" si="7"/>
        <v>9</v>
      </c>
    </row>
    <row r="505" spans="1:7" x14ac:dyDescent="0.25">
      <c r="A505" s="36" t="s">
        <v>10577</v>
      </c>
      <c r="B505" s="37" t="s">
        <v>4015</v>
      </c>
      <c r="C505" s="38" t="s">
        <v>969</v>
      </c>
      <c r="D505" s="39">
        <v>17.61</v>
      </c>
      <c r="E505" s="39">
        <v>72</v>
      </c>
      <c r="F505" s="39">
        <v>89.61</v>
      </c>
      <c r="G505" s="34">
        <f t="shared" si="7"/>
        <v>9</v>
      </c>
    </row>
    <row r="506" spans="1:7" x14ac:dyDescent="0.25">
      <c r="A506" s="36" t="s">
        <v>10934</v>
      </c>
      <c r="B506" s="37" t="s">
        <v>4016</v>
      </c>
      <c r="C506" s="38"/>
      <c r="D506" s="39"/>
      <c r="E506" s="39"/>
      <c r="F506" s="39"/>
      <c r="G506" s="34">
        <f t="shared" si="7"/>
        <v>5</v>
      </c>
    </row>
    <row r="507" spans="1:7" x14ac:dyDescent="0.25">
      <c r="A507" s="36" t="s">
        <v>10578</v>
      </c>
      <c r="B507" s="37" t="s">
        <v>4017</v>
      </c>
      <c r="C507" s="38" t="s">
        <v>969</v>
      </c>
      <c r="D507" s="39"/>
      <c r="E507" s="39">
        <v>66.19</v>
      </c>
      <c r="F507" s="39">
        <v>66.19</v>
      </c>
      <c r="G507" s="34">
        <f t="shared" si="7"/>
        <v>9</v>
      </c>
    </row>
    <row r="508" spans="1:7" x14ac:dyDescent="0.25">
      <c r="A508" s="36" t="s">
        <v>10935</v>
      </c>
      <c r="B508" s="37" t="s">
        <v>4018</v>
      </c>
      <c r="C508" s="38"/>
      <c r="D508" s="39"/>
      <c r="E508" s="39"/>
      <c r="F508" s="39"/>
      <c r="G508" s="34">
        <f t="shared" si="7"/>
        <v>5</v>
      </c>
    </row>
    <row r="509" spans="1:7" x14ac:dyDescent="0.25">
      <c r="A509" s="36" t="s">
        <v>10579</v>
      </c>
      <c r="B509" s="37" t="s">
        <v>4019</v>
      </c>
      <c r="C509" s="38" t="s">
        <v>969</v>
      </c>
      <c r="D509" s="39"/>
      <c r="E509" s="39">
        <v>12.86</v>
      </c>
      <c r="F509" s="39">
        <v>12.86</v>
      </c>
      <c r="G509" s="34">
        <f t="shared" si="7"/>
        <v>9</v>
      </c>
    </row>
    <row r="510" spans="1:7" x14ac:dyDescent="0.25">
      <c r="A510" s="36" t="s">
        <v>10936</v>
      </c>
      <c r="B510" s="37" t="s">
        <v>4020</v>
      </c>
      <c r="C510" s="38"/>
      <c r="D510" s="39"/>
      <c r="E510" s="39"/>
      <c r="F510" s="39"/>
      <c r="G510" s="34">
        <f t="shared" si="7"/>
        <v>2</v>
      </c>
    </row>
    <row r="511" spans="1:7" ht="30" x14ac:dyDescent="0.25">
      <c r="A511" s="36" t="s">
        <v>10937</v>
      </c>
      <c r="B511" s="37" t="s">
        <v>4021</v>
      </c>
      <c r="C511" s="38"/>
      <c r="D511" s="39"/>
      <c r="E511" s="39"/>
      <c r="F511" s="39"/>
      <c r="G511" s="34">
        <f t="shared" si="7"/>
        <v>5</v>
      </c>
    </row>
    <row r="512" spans="1:7" ht="30" x14ac:dyDescent="0.25">
      <c r="A512" s="36" t="s">
        <v>10580</v>
      </c>
      <c r="B512" s="37" t="s">
        <v>4022</v>
      </c>
      <c r="C512" s="38" t="s">
        <v>969</v>
      </c>
      <c r="D512" s="39">
        <v>15.54</v>
      </c>
      <c r="E512" s="39">
        <v>0.3</v>
      </c>
      <c r="F512" s="39">
        <v>15.84</v>
      </c>
      <c r="G512" s="34">
        <f t="shared" si="7"/>
        <v>9</v>
      </c>
    </row>
    <row r="513" spans="1:7" ht="30" x14ac:dyDescent="0.25">
      <c r="A513" s="36" t="s">
        <v>10581</v>
      </c>
      <c r="B513" s="37" t="s">
        <v>4023</v>
      </c>
      <c r="C513" s="38" t="s">
        <v>969</v>
      </c>
      <c r="D513" s="39">
        <v>15.96</v>
      </c>
      <c r="E513" s="39">
        <v>0.3</v>
      </c>
      <c r="F513" s="39">
        <v>16.260000000000002</v>
      </c>
      <c r="G513" s="34">
        <f t="shared" si="7"/>
        <v>9</v>
      </c>
    </row>
    <row r="514" spans="1:7" ht="30" x14ac:dyDescent="0.25">
      <c r="A514" s="36" t="s">
        <v>10582</v>
      </c>
      <c r="B514" s="37" t="s">
        <v>4024</v>
      </c>
      <c r="C514" s="38" t="s">
        <v>969</v>
      </c>
      <c r="D514" s="39">
        <v>32.92</v>
      </c>
      <c r="E514" s="39">
        <v>1</v>
      </c>
      <c r="F514" s="39">
        <v>33.92</v>
      </c>
      <c r="G514" s="34">
        <f t="shared" si="7"/>
        <v>9</v>
      </c>
    </row>
    <row r="515" spans="1:7" x14ac:dyDescent="0.25">
      <c r="A515" s="36" t="s">
        <v>10583</v>
      </c>
      <c r="B515" s="37" t="s">
        <v>4025</v>
      </c>
      <c r="C515" s="38" t="s">
        <v>969</v>
      </c>
      <c r="D515" s="39">
        <v>15.46</v>
      </c>
      <c r="E515" s="39"/>
      <c r="F515" s="39">
        <v>15.46</v>
      </c>
      <c r="G515" s="34">
        <f t="shared" ref="G515:G578" si="8">LEN(A515)</f>
        <v>9</v>
      </c>
    </row>
    <row r="516" spans="1:7" ht="30" x14ac:dyDescent="0.25">
      <c r="A516" s="36" t="s">
        <v>10938</v>
      </c>
      <c r="B516" s="37" t="s">
        <v>4026</v>
      </c>
      <c r="C516" s="38"/>
      <c r="D516" s="39"/>
      <c r="E516" s="39"/>
      <c r="F516" s="39"/>
      <c r="G516" s="34">
        <f t="shared" si="8"/>
        <v>5</v>
      </c>
    </row>
    <row r="517" spans="1:7" ht="30" x14ac:dyDescent="0.25">
      <c r="A517" s="36" t="s">
        <v>10584</v>
      </c>
      <c r="B517" s="37" t="s">
        <v>4027</v>
      </c>
      <c r="C517" s="38" t="s">
        <v>969</v>
      </c>
      <c r="D517" s="39">
        <v>9.77</v>
      </c>
      <c r="E517" s="39">
        <v>1.38</v>
      </c>
      <c r="F517" s="39">
        <v>11.15</v>
      </c>
      <c r="G517" s="34">
        <f t="shared" si="8"/>
        <v>9</v>
      </c>
    </row>
    <row r="518" spans="1:7" ht="30" x14ac:dyDescent="0.25">
      <c r="A518" s="36" t="s">
        <v>10585</v>
      </c>
      <c r="B518" s="37" t="s">
        <v>4028</v>
      </c>
      <c r="C518" s="38" t="s">
        <v>969</v>
      </c>
      <c r="D518" s="39">
        <v>11.02</v>
      </c>
      <c r="E518" s="39">
        <v>1.56</v>
      </c>
      <c r="F518" s="39">
        <v>12.58</v>
      </c>
      <c r="G518" s="34">
        <f t="shared" si="8"/>
        <v>9</v>
      </c>
    </row>
    <row r="519" spans="1:7" ht="30" x14ac:dyDescent="0.25">
      <c r="A519" s="36" t="s">
        <v>10586</v>
      </c>
      <c r="B519" s="37" t="s">
        <v>4029</v>
      </c>
      <c r="C519" s="38" t="s">
        <v>969</v>
      </c>
      <c r="D519" s="39">
        <v>19.66</v>
      </c>
      <c r="E519" s="39">
        <v>0.89</v>
      </c>
      <c r="F519" s="39">
        <v>20.55</v>
      </c>
      <c r="G519" s="34">
        <f t="shared" si="8"/>
        <v>9</v>
      </c>
    </row>
    <row r="520" spans="1:7" ht="30" x14ac:dyDescent="0.25">
      <c r="A520" s="36" t="s">
        <v>10587</v>
      </c>
      <c r="B520" s="37" t="s">
        <v>4030</v>
      </c>
      <c r="C520" s="38" t="s">
        <v>969</v>
      </c>
      <c r="D520" s="39">
        <v>20.84</v>
      </c>
      <c r="E520" s="39">
        <v>0.85</v>
      </c>
      <c r="F520" s="39">
        <v>21.69</v>
      </c>
      <c r="G520" s="34">
        <f t="shared" si="8"/>
        <v>9</v>
      </c>
    </row>
    <row r="521" spans="1:7" x14ac:dyDescent="0.25">
      <c r="A521" s="36" t="s">
        <v>10939</v>
      </c>
      <c r="B521" s="37" t="s">
        <v>4031</v>
      </c>
      <c r="C521" s="38"/>
      <c r="D521" s="39"/>
      <c r="E521" s="39"/>
      <c r="F521" s="39"/>
      <c r="G521" s="34">
        <f t="shared" si="8"/>
        <v>5</v>
      </c>
    </row>
    <row r="522" spans="1:7" x14ac:dyDescent="0.25">
      <c r="A522" s="36" t="s">
        <v>10588</v>
      </c>
      <c r="B522" s="37" t="s">
        <v>4032</v>
      </c>
      <c r="C522" s="38" t="s">
        <v>969</v>
      </c>
      <c r="D522" s="39">
        <v>36.26</v>
      </c>
      <c r="E522" s="39">
        <v>2</v>
      </c>
      <c r="F522" s="39">
        <v>38.26</v>
      </c>
      <c r="G522" s="34">
        <f t="shared" si="8"/>
        <v>9</v>
      </c>
    </row>
    <row r="523" spans="1:7" x14ac:dyDescent="0.25">
      <c r="A523" s="36" t="s">
        <v>10589</v>
      </c>
      <c r="B523" s="37" t="s">
        <v>4033</v>
      </c>
      <c r="C523" s="38" t="s">
        <v>969</v>
      </c>
      <c r="D523" s="39">
        <v>31.11</v>
      </c>
      <c r="E523" s="39">
        <v>1.61</v>
      </c>
      <c r="F523" s="39">
        <v>32.72</v>
      </c>
      <c r="G523" s="34">
        <f t="shared" si="8"/>
        <v>9</v>
      </c>
    </row>
    <row r="524" spans="1:7" x14ac:dyDescent="0.25">
      <c r="A524" s="36" t="s">
        <v>10940</v>
      </c>
      <c r="B524" s="37" t="s">
        <v>4034</v>
      </c>
      <c r="C524" s="38"/>
      <c r="D524" s="39"/>
      <c r="E524" s="39"/>
      <c r="F524" s="39"/>
      <c r="G524" s="34">
        <f t="shared" si="8"/>
        <v>5</v>
      </c>
    </row>
    <row r="525" spans="1:7" ht="30" x14ac:dyDescent="0.25">
      <c r="A525" s="36" t="s">
        <v>10590</v>
      </c>
      <c r="B525" s="37" t="s">
        <v>4035</v>
      </c>
      <c r="C525" s="38" t="s">
        <v>969</v>
      </c>
      <c r="D525" s="39">
        <v>285.58999999999997</v>
      </c>
      <c r="E525" s="39"/>
      <c r="F525" s="39">
        <v>285.58999999999997</v>
      </c>
      <c r="G525" s="34">
        <f t="shared" si="8"/>
        <v>9</v>
      </c>
    </row>
    <row r="526" spans="1:7" x14ac:dyDescent="0.25">
      <c r="A526" s="36" t="s">
        <v>10941</v>
      </c>
      <c r="B526" s="37" t="s">
        <v>4036</v>
      </c>
      <c r="C526" s="38"/>
      <c r="D526" s="39"/>
      <c r="E526" s="39"/>
      <c r="F526" s="39"/>
      <c r="G526" s="34">
        <f t="shared" si="8"/>
        <v>5</v>
      </c>
    </row>
    <row r="527" spans="1:7" ht="30" x14ac:dyDescent="0.25">
      <c r="A527" s="36" t="s">
        <v>10591</v>
      </c>
      <c r="B527" s="37" t="s">
        <v>4037</v>
      </c>
      <c r="C527" s="38" t="s">
        <v>969</v>
      </c>
      <c r="D527" s="39">
        <v>5.32</v>
      </c>
      <c r="E527" s="39">
        <v>0.12</v>
      </c>
      <c r="F527" s="39">
        <v>5.44</v>
      </c>
      <c r="G527" s="34">
        <f t="shared" si="8"/>
        <v>9</v>
      </c>
    </row>
    <row r="528" spans="1:7" x14ac:dyDescent="0.25">
      <c r="A528" s="36" t="s">
        <v>10942</v>
      </c>
      <c r="B528" s="37" t="s">
        <v>4038</v>
      </c>
      <c r="C528" s="38"/>
      <c r="D528" s="39"/>
      <c r="E528" s="39"/>
      <c r="F528" s="39"/>
      <c r="G528" s="34">
        <f t="shared" si="8"/>
        <v>5</v>
      </c>
    </row>
    <row r="529" spans="1:7" ht="30" x14ac:dyDescent="0.25">
      <c r="A529" s="36" t="s">
        <v>10592</v>
      </c>
      <c r="B529" s="37" t="s">
        <v>4039</v>
      </c>
      <c r="C529" s="38" t="s">
        <v>969</v>
      </c>
      <c r="D529" s="39">
        <v>4.05</v>
      </c>
      <c r="E529" s="39">
        <v>2.99</v>
      </c>
      <c r="F529" s="39">
        <v>7.04</v>
      </c>
      <c r="G529" s="34">
        <f t="shared" si="8"/>
        <v>9</v>
      </c>
    </row>
    <row r="530" spans="1:7" ht="30" x14ac:dyDescent="0.25">
      <c r="A530" s="36" t="s">
        <v>10593</v>
      </c>
      <c r="B530" s="37" t="s">
        <v>4040</v>
      </c>
      <c r="C530" s="38" t="s">
        <v>969</v>
      </c>
      <c r="D530" s="39">
        <v>20.79</v>
      </c>
      <c r="E530" s="39">
        <v>2.75</v>
      </c>
      <c r="F530" s="39">
        <v>23.54</v>
      </c>
      <c r="G530" s="34">
        <f t="shared" si="8"/>
        <v>9</v>
      </c>
    </row>
    <row r="531" spans="1:7" x14ac:dyDescent="0.25">
      <c r="A531" s="36" t="s">
        <v>10943</v>
      </c>
      <c r="B531" s="37" t="s">
        <v>4041</v>
      </c>
      <c r="C531" s="38"/>
      <c r="D531" s="39"/>
      <c r="E531" s="39"/>
      <c r="F531" s="39"/>
      <c r="G531" s="34">
        <f t="shared" si="8"/>
        <v>5</v>
      </c>
    </row>
    <row r="532" spans="1:7" ht="30" x14ac:dyDescent="0.25">
      <c r="A532" s="36" t="s">
        <v>10594</v>
      </c>
      <c r="B532" s="37" t="s">
        <v>4042</v>
      </c>
      <c r="C532" s="38" t="s">
        <v>969</v>
      </c>
      <c r="D532" s="39">
        <v>16.52</v>
      </c>
      <c r="E532" s="39">
        <v>0.45</v>
      </c>
      <c r="F532" s="39">
        <v>16.97</v>
      </c>
      <c r="G532" s="34">
        <f t="shared" si="8"/>
        <v>9</v>
      </c>
    </row>
    <row r="533" spans="1:7" ht="30" x14ac:dyDescent="0.25">
      <c r="A533" s="36" t="s">
        <v>10595</v>
      </c>
      <c r="B533" s="37" t="s">
        <v>4043</v>
      </c>
      <c r="C533" s="38" t="s">
        <v>969</v>
      </c>
      <c r="D533" s="39">
        <v>11.75</v>
      </c>
      <c r="E533" s="39">
        <v>0.32</v>
      </c>
      <c r="F533" s="39">
        <v>12.07</v>
      </c>
      <c r="G533" s="34">
        <f t="shared" si="8"/>
        <v>9</v>
      </c>
    </row>
    <row r="534" spans="1:7" ht="30" x14ac:dyDescent="0.25">
      <c r="A534" s="36" t="s">
        <v>10596</v>
      </c>
      <c r="B534" s="37" t="s">
        <v>4044</v>
      </c>
      <c r="C534" s="38" t="s">
        <v>969</v>
      </c>
      <c r="D534" s="39">
        <v>11.94</v>
      </c>
      <c r="E534" s="39">
        <v>0.14000000000000001</v>
      </c>
      <c r="F534" s="39">
        <v>12.08</v>
      </c>
      <c r="G534" s="34">
        <f t="shared" si="8"/>
        <v>9</v>
      </c>
    </row>
    <row r="535" spans="1:7" ht="30" x14ac:dyDescent="0.25">
      <c r="A535" s="36" t="s">
        <v>10597</v>
      </c>
      <c r="B535" s="37" t="s">
        <v>4045</v>
      </c>
      <c r="C535" s="38" t="s">
        <v>969</v>
      </c>
      <c r="D535" s="39">
        <v>19.989999999999998</v>
      </c>
      <c r="E535" s="39">
        <v>0.43</v>
      </c>
      <c r="F535" s="39">
        <v>20.420000000000002</v>
      </c>
      <c r="G535" s="34">
        <f t="shared" si="8"/>
        <v>9</v>
      </c>
    </row>
    <row r="536" spans="1:7" x14ac:dyDescent="0.25">
      <c r="A536" s="36" t="s">
        <v>10944</v>
      </c>
      <c r="B536" s="37" t="s">
        <v>4046</v>
      </c>
      <c r="C536" s="38"/>
      <c r="D536" s="39"/>
      <c r="E536" s="39"/>
      <c r="F536" s="39"/>
      <c r="G536" s="34">
        <f t="shared" si="8"/>
        <v>2</v>
      </c>
    </row>
    <row r="537" spans="1:7" x14ac:dyDescent="0.25">
      <c r="A537" s="36" t="s">
        <v>10945</v>
      </c>
      <c r="B537" s="37" t="s">
        <v>4047</v>
      </c>
      <c r="C537" s="38"/>
      <c r="D537" s="39"/>
      <c r="E537" s="39"/>
      <c r="F537" s="39"/>
      <c r="G537" s="34">
        <f t="shared" si="8"/>
        <v>5</v>
      </c>
    </row>
    <row r="538" spans="1:7" x14ac:dyDescent="0.25">
      <c r="A538" s="36" t="s">
        <v>10598</v>
      </c>
      <c r="B538" s="37" t="s">
        <v>4048</v>
      </c>
      <c r="C538" s="38" t="s">
        <v>129</v>
      </c>
      <c r="D538" s="39">
        <v>35.69</v>
      </c>
      <c r="E538" s="39">
        <v>63.2</v>
      </c>
      <c r="F538" s="39">
        <v>98.89</v>
      </c>
      <c r="G538" s="34">
        <f t="shared" si="8"/>
        <v>9</v>
      </c>
    </row>
    <row r="539" spans="1:7" x14ac:dyDescent="0.25">
      <c r="A539" s="36" t="s">
        <v>10599</v>
      </c>
      <c r="B539" s="37" t="s">
        <v>4049</v>
      </c>
      <c r="C539" s="38" t="s">
        <v>129</v>
      </c>
      <c r="D539" s="39">
        <v>19.579999999999998</v>
      </c>
      <c r="E539" s="39">
        <v>38.01</v>
      </c>
      <c r="F539" s="39">
        <v>57.59</v>
      </c>
      <c r="G539" s="34">
        <f t="shared" si="8"/>
        <v>9</v>
      </c>
    </row>
    <row r="540" spans="1:7" x14ac:dyDescent="0.25">
      <c r="A540" s="36" t="s">
        <v>10600</v>
      </c>
      <c r="B540" s="37" t="s">
        <v>4050</v>
      </c>
      <c r="C540" s="38" t="s">
        <v>129</v>
      </c>
      <c r="D540" s="39">
        <v>13.19</v>
      </c>
      <c r="E540" s="39">
        <v>9.19</v>
      </c>
      <c r="F540" s="39">
        <v>22.38</v>
      </c>
      <c r="G540" s="34">
        <f t="shared" si="8"/>
        <v>9</v>
      </c>
    </row>
    <row r="541" spans="1:7" x14ac:dyDescent="0.25">
      <c r="A541" s="36" t="s">
        <v>10601</v>
      </c>
      <c r="B541" s="37" t="s">
        <v>4051</v>
      </c>
      <c r="C541" s="38" t="s">
        <v>129</v>
      </c>
      <c r="D541" s="39">
        <v>45.88</v>
      </c>
      <c r="E541" s="39">
        <v>73.55</v>
      </c>
      <c r="F541" s="39">
        <v>119.43</v>
      </c>
      <c r="G541" s="34">
        <f t="shared" si="8"/>
        <v>9</v>
      </c>
    </row>
    <row r="542" spans="1:7" ht="30" x14ac:dyDescent="0.25">
      <c r="A542" s="36" t="s">
        <v>10602</v>
      </c>
      <c r="B542" s="37" t="s">
        <v>4052</v>
      </c>
      <c r="C542" s="38" t="s">
        <v>129</v>
      </c>
      <c r="D542" s="39">
        <v>383.59</v>
      </c>
      <c r="E542" s="39"/>
      <c r="F542" s="39">
        <v>383.59</v>
      </c>
      <c r="G542" s="34">
        <f t="shared" si="8"/>
        <v>9</v>
      </c>
    </row>
    <row r="543" spans="1:7" ht="30" x14ac:dyDescent="0.25">
      <c r="A543" s="36" t="s">
        <v>10603</v>
      </c>
      <c r="B543" s="37" t="s">
        <v>4053</v>
      </c>
      <c r="C543" s="38" t="s">
        <v>129</v>
      </c>
      <c r="D543" s="39">
        <v>419.04</v>
      </c>
      <c r="E543" s="39"/>
      <c r="F543" s="39">
        <v>419.04</v>
      </c>
      <c r="G543" s="34">
        <f t="shared" si="8"/>
        <v>9</v>
      </c>
    </row>
    <row r="544" spans="1:7" ht="30" x14ac:dyDescent="0.25">
      <c r="A544" s="36" t="s">
        <v>10604</v>
      </c>
      <c r="B544" s="37" t="s">
        <v>4054</v>
      </c>
      <c r="C544" s="38" t="s">
        <v>129</v>
      </c>
      <c r="D544" s="39">
        <v>463.69</v>
      </c>
      <c r="E544" s="39"/>
      <c r="F544" s="39">
        <v>463.69</v>
      </c>
      <c r="G544" s="34">
        <f t="shared" si="8"/>
        <v>9</v>
      </c>
    </row>
    <row r="545" spans="1:7" x14ac:dyDescent="0.25">
      <c r="A545" s="36" t="s">
        <v>10946</v>
      </c>
      <c r="B545" s="37" t="s">
        <v>4055</v>
      </c>
      <c r="C545" s="38"/>
      <c r="D545" s="39"/>
      <c r="E545" s="39"/>
      <c r="F545" s="39"/>
      <c r="G545" s="34">
        <f t="shared" si="8"/>
        <v>5</v>
      </c>
    </row>
    <row r="546" spans="1:7" x14ac:dyDescent="0.25">
      <c r="A546" s="36" t="s">
        <v>10605</v>
      </c>
      <c r="B546" s="37" t="s">
        <v>4056</v>
      </c>
      <c r="C546" s="38" t="s">
        <v>969</v>
      </c>
      <c r="D546" s="39">
        <v>19.920000000000002</v>
      </c>
      <c r="E546" s="39">
        <v>34.479999999999997</v>
      </c>
      <c r="F546" s="39">
        <v>54.4</v>
      </c>
      <c r="G546" s="34">
        <f t="shared" si="8"/>
        <v>9</v>
      </c>
    </row>
    <row r="547" spans="1:7" x14ac:dyDescent="0.25">
      <c r="A547" s="36" t="s">
        <v>10606</v>
      </c>
      <c r="B547" s="37" t="s">
        <v>4057</v>
      </c>
      <c r="C547" s="38" t="s">
        <v>918</v>
      </c>
      <c r="D547" s="39">
        <v>9.4600000000000009</v>
      </c>
      <c r="E547" s="39">
        <v>2.37</v>
      </c>
      <c r="F547" s="39">
        <v>11.83</v>
      </c>
      <c r="G547" s="34">
        <f t="shared" si="8"/>
        <v>9</v>
      </c>
    </row>
    <row r="548" spans="1:7" x14ac:dyDescent="0.25">
      <c r="A548" s="36" t="s">
        <v>10607</v>
      </c>
      <c r="B548" s="37" t="s">
        <v>4058</v>
      </c>
      <c r="C548" s="38" t="s">
        <v>4059</v>
      </c>
      <c r="D548" s="39">
        <v>9.5399999999999991</v>
      </c>
      <c r="E548" s="39">
        <v>2.14</v>
      </c>
      <c r="F548" s="39">
        <v>11.68</v>
      </c>
      <c r="G548" s="34">
        <f t="shared" si="8"/>
        <v>9</v>
      </c>
    </row>
    <row r="549" spans="1:7" x14ac:dyDescent="0.25">
      <c r="A549" s="36" t="s">
        <v>10608</v>
      </c>
      <c r="B549" s="37" t="s">
        <v>4060</v>
      </c>
      <c r="C549" s="38" t="s">
        <v>969</v>
      </c>
      <c r="D549" s="39"/>
      <c r="E549" s="39">
        <v>16.3</v>
      </c>
      <c r="F549" s="39">
        <v>16.3</v>
      </c>
      <c r="G549" s="34">
        <f t="shared" si="8"/>
        <v>9</v>
      </c>
    </row>
    <row r="550" spans="1:7" x14ac:dyDescent="0.25">
      <c r="A550" s="36" t="s">
        <v>10947</v>
      </c>
      <c r="B550" s="37" t="s">
        <v>4061</v>
      </c>
      <c r="C550" s="38"/>
      <c r="D550" s="39"/>
      <c r="E550" s="39"/>
      <c r="F550" s="39"/>
      <c r="G550" s="34">
        <f t="shared" si="8"/>
        <v>5</v>
      </c>
    </row>
    <row r="551" spans="1:7" x14ac:dyDescent="0.25">
      <c r="A551" s="36" t="s">
        <v>10609</v>
      </c>
      <c r="B551" s="37" t="s">
        <v>4062</v>
      </c>
      <c r="C551" s="38" t="s">
        <v>969</v>
      </c>
      <c r="D551" s="39"/>
      <c r="E551" s="39">
        <v>9.51</v>
      </c>
      <c r="F551" s="39">
        <v>9.51</v>
      </c>
      <c r="G551" s="34">
        <f t="shared" si="8"/>
        <v>9</v>
      </c>
    </row>
    <row r="552" spans="1:7" x14ac:dyDescent="0.25">
      <c r="A552" s="36" t="s">
        <v>10948</v>
      </c>
      <c r="B552" s="37" t="s">
        <v>4063</v>
      </c>
      <c r="C552" s="38"/>
      <c r="D552" s="39"/>
      <c r="E552" s="39"/>
      <c r="F552" s="39"/>
      <c r="G552" s="34">
        <f t="shared" si="8"/>
        <v>5</v>
      </c>
    </row>
    <row r="553" spans="1:7" ht="30" x14ac:dyDescent="0.25">
      <c r="A553" s="36" t="s">
        <v>10610</v>
      </c>
      <c r="B553" s="37" t="s">
        <v>4064</v>
      </c>
      <c r="C553" s="38" t="s">
        <v>129</v>
      </c>
      <c r="D553" s="39">
        <v>30.29</v>
      </c>
      <c r="E553" s="39">
        <v>0.81</v>
      </c>
      <c r="F553" s="39">
        <v>31.1</v>
      </c>
      <c r="G553" s="34">
        <f t="shared" si="8"/>
        <v>9</v>
      </c>
    </row>
    <row r="554" spans="1:7" x14ac:dyDescent="0.25">
      <c r="A554" s="36" t="s">
        <v>10611</v>
      </c>
      <c r="B554" s="37" t="s">
        <v>4065</v>
      </c>
      <c r="C554" s="38" t="s">
        <v>969</v>
      </c>
      <c r="D554" s="39">
        <v>150.62</v>
      </c>
      <c r="E554" s="39">
        <v>23.77</v>
      </c>
      <c r="F554" s="39">
        <v>174.39</v>
      </c>
      <c r="G554" s="34">
        <f t="shared" si="8"/>
        <v>9</v>
      </c>
    </row>
    <row r="555" spans="1:7" x14ac:dyDescent="0.25">
      <c r="A555" s="36" t="s">
        <v>10612</v>
      </c>
      <c r="B555" s="37" t="s">
        <v>4066</v>
      </c>
      <c r="C555" s="38" t="s">
        <v>969</v>
      </c>
      <c r="D555" s="39">
        <v>173.98</v>
      </c>
      <c r="E555" s="39">
        <v>14.26</v>
      </c>
      <c r="F555" s="39">
        <v>188.24</v>
      </c>
      <c r="G555" s="34">
        <f t="shared" si="8"/>
        <v>9</v>
      </c>
    </row>
    <row r="556" spans="1:7" ht="30" x14ac:dyDescent="0.25">
      <c r="A556" s="36" t="s">
        <v>10613</v>
      </c>
      <c r="B556" s="37" t="s">
        <v>4067</v>
      </c>
      <c r="C556" s="38" t="s">
        <v>129</v>
      </c>
      <c r="D556" s="39">
        <v>6.3</v>
      </c>
      <c r="E556" s="39">
        <v>14.26</v>
      </c>
      <c r="F556" s="39">
        <v>20.56</v>
      </c>
      <c r="G556" s="34">
        <f t="shared" si="8"/>
        <v>9</v>
      </c>
    </row>
    <row r="557" spans="1:7" ht="30" x14ac:dyDescent="0.25">
      <c r="A557" s="36" t="s">
        <v>10614</v>
      </c>
      <c r="B557" s="37" t="s">
        <v>4068</v>
      </c>
      <c r="C557" s="38" t="s">
        <v>129</v>
      </c>
      <c r="D557" s="39">
        <v>8.8699999999999992</v>
      </c>
      <c r="E557" s="39">
        <v>14.26</v>
      </c>
      <c r="F557" s="39">
        <v>23.13</v>
      </c>
      <c r="G557" s="34">
        <f t="shared" si="8"/>
        <v>9</v>
      </c>
    </row>
    <row r="558" spans="1:7" ht="30" x14ac:dyDescent="0.25">
      <c r="A558" s="36" t="s">
        <v>10615</v>
      </c>
      <c r="B558" s="37" t="s">
        <v>4069</v>
      </c>
      <c r="C558" s="38" t="s">
        <v>129</v>
      </c>
      <c r="D558" s="39">
        <v>17.399999999999999</v>
      </c>
      <c r="E558" s="39">
        <v>14.26</v>
      </c>
      <c r="F558" s="39">
        <v>31.66</v>
      </c>
      <c r="G558" s="34">
        <f t="shared" si="8"/>
        <v>9</v>
      </c>
    </row>
    <row r="559" spans="1:7" x14ac:dyDescent="0.25">
      <c r="A559" s="36" t="s">
        <v>10949</v>
      </c>
      <c r="B559" s="37" t="s">
        <v>4070</v>
      </c>
      <c r="C559" s="38"/>
      <c r="D559" s="39"/>
      <c r="E559" s="39"/>
      <c r="F559" s="39"/>
      <c r="G559" s="34">
        <f t="shared" si="8"/>
        <v>5</v>
      </c>
    </row>
    <row r="560" spans="1:7" x14ac:dyDescent="0.25">
      <c r="A560" s="36" t="s">
        <v>10616</v>
      </c>
      <c r="B560" s="37" t="s">
        <v>4071</v>
      </c>
      <c r="C560" s="38" t="s">
        <v>7</v>
      </c>
      <c r="D560" s="39">
        <v>12.33</v>
      </c>
      <c r="E560" s="39">
        <v>16.63</v>
      </c>
      <c r="F560" s="39">
        <v>28.96</v>
      </c>
      <c r="G560" s="34">
        <f t="shared" si="8"/>
        <v>9</v>
      </c>
    </row>
    <row r="561" spans="1:7" x14ac:dyDescent="0.25">
      <c r="A561" s="36" t="s">
        <v>10617</v>
      </c>
      <c r="B561" s="37" t="s">
        <v>4072</v>
      </c>
      <c r="C561" s="38" t="s">
        <v>7</v>
      </c>
      <c r="D561" s="39">
        <v>17.39</v>
      </c>
      <c r="E561" s="39">
        <v>19.010000000000002</v>
      </c>
      <c r="F561" s="39">
        <v>36.4</v>
      </c>
      <c r="G561" s="34">
        <f t="shared" si="8"/>
        <v>9</v>
      </c>
    </row>
    <row r="562" spans="1:7" x14ac:dyDescent="0.25">
      <c r="A562" s="36" t="s">
        <v>10618</v>
      </c>
      <c r="B562" s="37" t="s">
        <v>4073</v>
      </c>
      <c r="C562" s="38" t="s">
        <v>7</v>
      </c>
      <c r="D562" s="39">
        <v>16.91</v>
      </c>
      <c r="E562" s="39">
        <v>23.77</v>
      </c>
      <c r="F562" s="39">
        <v>40.68</v>
      </c>
      <c r="G562" s="34">
        <f t="shared" si="8"/>
        <v>9</v>
      </c>
    </row>
    <row r="563" spans="1:7" x14ac:dyDescent="0.25">
      <c r="A563" s="36" t="s">
        <v>10950</v>
      </c>
      <c r="B563" s="37" t="s">
        <v>4074</v>
      </c>
      <c r="C563" s="38"/>
      <c r="D563" s="39"/>
      <c r="E563" s="39"/>
      <c r="F563" s="39"/>
      <c r="G563" s="34">
        <f t="shared" si="8"/>
        <v>5</v>
      </c>
    </row>
    <row r="564" spans="1:7" ht="30" x14ac:dyDescent="0.25">
      <c r="A564" s="36" t="s">
        <v>10619</v>
      </c>
      <c r="B564" s="37" t="s">
        <v>4075</v>
      </c>
      <c r="C564" s="38" t="s">
        <v>3542</v>
      </c>
      <c r="D564" s="39">
        <v>11427.79</v>
      </c>
      <c r="E564" s="39"/>
      <c r="F564" s="39">
        <v>11427.79</v>
      </c>
      <c r="G564" s="34">
        <f t="shared" si="8"/>
        <v>9</v>
      </c>
    </row>
    <row r="565" spans="1:7" ht="45" x14ac:dyDescent="0.25">
      <c r="A565" s="36" t="s">
        <v>10620</v>
      </c>
      <c r="B565" s="37" t="s">
        <v>4076</v>
      </c>
      <c r="C565" s="38" t="s">
        <v>4077</v>
      </c>
      <c r="D565" s="39">
        <v>780.06</v>
      </c>
      <c r="E565" s="39"/>
      <c r="F565" s="39">
        <v>780.06</v>
      </c>
      <c r="G565" s="34">
        <f t="shared" si="8"/>
        <v>9</v>
      </c>
    </row>
    <row r="566" spans="1:7" x14ac:dyDescent="0.25">
      <c r="A566" s="36" t="s">
        <v>10621</v>
      </c>
      <c r="B566" s="37" t="s">
        <v>4078</v>
      </c>
      <c r="C566" s="38" t="s">
        <v>23</v>
      </c>
      <c r="D566" s="39">
        <v>473.86</v>
      </c>
      <c r="E566" s="39"/>
      <c r="F566" s="39">
        <v>473.86</v>
      </c>
      <c r="G566" s="34">
        <f t="shared" si="8"/>
        <v>9</v>
      </c>
    </row>
    <row r="567" spans="1:7" ht="30" x14ac:dyDescent="0.25">
      <c r="A567" s="36" t="s">
        <v>10622</v>
      </c>
      <c r="B567" s="37" t="s">
        <v>4079</v>
      </c>
      <c r="C567" s="38" t="s">
        <v>4080</v>
      </c>
      <c r="D567" s="39">
        <v>2.68</v>
      </c>
      <c r="E567" s="39">
        <v>4.29</v>
      </c>
      <c r="F567" s="39">
        <v>6.97</v>
      </c>
      <c r="G567" s="34">
        <f t="shared" si="8"/>
        <v>9</v>
      </c>
    </row>
    <row r="568" spans="1:7" x14ac:dyDescent="0.25">
      <c r="A568" s="36" t="s">
        <v>10951</v>
      </c>
      <c r="B568" s="37" t="s">
        <v>4081</v>
      </c>
      <c r="C568" s="38"/>
      <c r="D568" s="39"/>
      <c r="E568" s="39"/>
      <c r="F568" s="39"/>
      <c r="G568" s="34">
        <f t="shared" si="8"/>
        <v>5</v>
      </c>
    </row>
    <row r="569" spans="1:7" x14ac:dyDescent="0.25">
      <c r="A569" s="36" t="s">
        <v>10623</v>
      </c>
      <c r="B569" s="37" t="s">
        <v>4082</v>
      </c>
      <c r="C569" s="38" t="s">
        <v>969</v>
      </c>
      <c r="D569" s="39">
        <v>186.48</v>
      </c>
      <c r="E569" s="39">
        <v>142.56</v>
      </c>
      <c r="F569" s="39">
        <v>329.04</v>
      </c>
      <c r="G569" s="34">
        <f t="shared" si="8"/>
        <v>9</v>
      </c>
    </row>
    <row r="570" spans="1:7" x14ac:dyDescent="0.25">
      <c r="A570" s="36" t="s">
        <v>10624</v>
      </c>
      <c r="B570" s="37" t="s">
        <v>4083</v>
      </c>
      <c r="C570" s="38" t="s">
        <v>969</v>
      </c>
      <c r="D570" s="39">
        <v>323.20999999999998</v>
      </c>
      <c r="E570" s="39">
        <v>275.8</v>
      </c>
      <c r="F570" s="39">
        <v>599.01</v>
      </c>
      <c r="G570" s="34">
        <f t="shared" si="8"/>
        <v>9</v>
      </c>
    </row>
    <row r="571" spans="1:7" ht="45" x14ac:dyDescent="0.25">
      <c r="A571" s="36" t="s">
        <v>10625</v>
      </c>
      <c r="B571" s="37" t="s">
        <v>4084</v>
      </c>
      <c r="C571" s="38" t="s">
        <v>969</v>
      </c>
      <c r="D571" s="39">
        <v>805.11</v>
      </c>
      <c r="E571" s="39">
        <v>128.25</v>
      </c>
      <c r="F571" s="39">
        <v>933.36</v>
      </c>
      <c r="G571" s="34">
        <f t="shared" si="8"/>
        <v>9</v>
      </c>
    </row>
    <row r="572" spans="1:7" ht="45" x14ac:dyDescent="0.25">
      <c r="A572" s="36" t="s">
        <v>10626</v>
      </c>
      <c r="B572" s="37" t="s">
        <v>4085</v>
      </c>
      <c r="C572" s="38" t="s">
        <v>969</v>
      </c>
      <c r="D572" s="39">
        <v>630.1</v>
      </c>
      <c r="E572" s="39">
        <v>157.5</v>
      </c>
      <c r="F572" s="39">
        <v>787.6</v>
      </c>
      <c r="G572" s="34">
        <f t="shared" si="8"/>
        <v>9</v>
      </c>
    </row>
    <row r="573" spans="1:7" x14ac:dyDescent="0.25">
      <c r="A573" s="36" t="s">
        <v>10952</v>
      </c>
      <c r="B573" s="37" t="s">
        <v>4086</v>
      </c>
      <c r="C573" s="38"/>
      <c r="D573" s="39"/>
      <c r="E573" s="39"/>
      <c r="F573" s="39"/>
      <c r="G573" s="34">
        <f t="shared" si="8"/>
        <v>2</v>
      </c>
    </row>
    <row r="574" spans="1:7" x14ac:dyDescent="0.25">
      <c r="A574" s="36" t="s">
        <v>10953</v>
      </c>
      <c r="B574" s="37" t="s">
        <v>4087</v>
      </c>
      <c r="C574" s="38"/>
      <c r="D574" s="39"/>
      <c r="E574" s="39"/>
      <c r="F574" s="39"/>
      <c r="G574" s="34">
        <f t="shared" si="8"/>
        <v>5</v>
      </c>
    </row>
    <row r="575" spans="1:7" x14ac:dyDescent="0.25">
      <c r="A575" s="36" t="s">
        <v>10627</v>
      </c>
      <c r="B575" s="37" t="s">
        <v>4088</v>
      </c>
      <c r="C575" s="38" t="s">
        <v>129</v>
      </c>
      <c r="D575" s="39">
        <v>44.09</v>
      </c>
      <c r="E575" s="39">
        <v>61.78</v>
      </c>
      <c r="F575" s="39">
        <v>105.87</v>
      </c>
      <c r="G575" s="34">
        <f t="shared" si="8"/>
        <v>9</v>
      </c>
    </row>
    <row r="576" spans="1:7" x14ac:dyDescent="0.25">
      <c r="A576" s="36" t="s">
        <v>10628</v>
      </c>
      <c r="B576" s="37" t="s">
        <v>4089</v>
      </c>
      <c r="C576" s="38" t="s">
        <v>129</v>
      </c>
      <c r="D576" s="39">
        <v>189.11</v>
      </c>
      <c r="E576" s="39">
        <v>71.290000000000006</v>
      </c>
      <c r="F576" s="39">
        <v>260.39999999999998</v>
      </c>
      <c r="G576" s="34">
        <f t="shared" si="8"/>
        <v>9</v>
      </c>
    </row>
    <row r="577" spans="1:7" x14ac:dyDescent="0.25">
      <c r="A577" s="36" t="s">
        <v>10629</v>
      </c>
      <c r="B577" s="37" t="s">
        <v>4090</v>
      </c>
      <c r="C577" s="38" t="s">
        <v>129</v>
      </c>
      <c r="D577" s="39">
        <v>64.89</v>
      </c>
      <c r="E577" s="39">
        <v>57.03</v>
      </c>
      <c r="F577" s="39">
        <v>121.92</v>
      </c>
      <c r="G577" s="34">
        <f t="shared" si="8"/>
        <v>9</v>
      </c>
    </row>
    <row r="578" spans="1:7" ht="30" x14ac:dyDescent="0.25">
      <c r="A578" s="36" t="s">
        <v>10630</v>
      </c>
      <c r="B578" s="37" t="s">
        <v>4091</v>
      </c>
      <c r="C578" s="38" t="s">
        <v>129</v>
      </c>
      <c r="D578" s="39"/>
      <c r="E578" s="39">
        <v>7.32</v>
      </c>
      <c r="F578" s="39">
        <v>7.32</v>
      </c>
      <c r="G578" s="34">
        <f t="shared" si="8"/>
        <v>9</v>
      </c>
    </row>
    <row r="579" spans="1:7" ht="30" x14ac:dyDescent="0.25">
      <c r="A579" s="36" t="s">
        <v>10631</v>
      </c>
      <c r="B579" s="37" t="s">
        <v>4092</v>
      </c>
      <c r="C579" s="38" t="s">
        <v>129</v>
      </c>
      <c r="D579" s="39"/>
      <c r="E579" s="39">
        <v>8.7100000000000009</v>
      </c>
      <c r="F579" s="39">
        <v>8.7100000000000009</v>
      </c>
      <c r="G579" s="34">
        <f t="shared" ref="G579:G642" si="9">LEN(A579)</f>
        <v>9</v>
      </c>
    </row>
    <row r="580" spans="1:7" x14ac:dyDescent="0.25">
      <c r="A580" s="36" t="s">
        <v>10954</v>
      </c>
      <c r="B580" s="37" t="s">
        <v>4093</v>
      </c>
      <c r="C580" s="38"/>
      <c r="D580" s="39"/>
      <c r="E580" s="39"/>
      <c r="F580" s="39"/>
      <c r="G580" s="34">
        <f t="shared" si="9"/>
        <v>5</v>
      </c>
    </row>
    <row r="581" spans="1:7" x14ac:dyDescent="0.25">
      <c r="A581" s="36" t="s">
        <v>10632</v>
      </c>
      <c r="B581" s="37" t="s">
        <v>4094</v>
      </c>
      <c r="C581" s="38" t="s">
        <v>129</v>
      </c>
      <c r="D581" s="39">
        <v>132.1</v>
      </c>
      <c r="E581" s="39">
        <v>66.53</v>
      </c>
      <c r="F581" s="39">
        <v>198.63</v>
      </c>
      <c r="G581" s="34">
        <f t="shared" si="9"/>
        <v>9</v>
      </c>
    </row>
    <row r="582" spans="1:7" x14ac:dyDescent="0.25">
      <c r="A582" s="36" t="s">
        <v>10633</v>
      </c>
      <c r="B582" s="37" t="s">
        <v>4095</v>
      </c>
      <c r="C582" s="38" t="s">
        <v>129</v>
      </c>
      <c r="D582" s="39">
        <v>137.97999999999999</v>
      </c>
      <c r="E582" s="39">
        <v>66.53</v>
      </c>
      <c r="F582" s="39">
        <v>204.51</v>
      </c>
      <c r="G582" s="34">
        <f t="shared" si="9"/>
        <v>9</v>
      </c>
    </row>
    <row r="583" spans="1:7" x14ac:dyDescent="0.25">
      <c r="A583" s="36" t="s">
        <v>10634</v>
      </c>
      <c r="B583" s="37" t="s">
        <v>4096</v>
      </c>
      <c r="C583" s="38" t="s">
        <v>129</v>
      </c>
      <c r="D583" s="39">
        <v>126.8</v>
      </c>
      <c r="E583" s="39">
        <v>118.81</v>
      </c>
      <c r="F583" s="39">
        <v>245.61</v>
      </c>
      <c r="G583" s="34">
        <f t="shared" si="9"/>
        <v>9</v>
      </c>
    </row>
    <row r="584" spans="1:7" ht="30" x14ac:dyDescent="0.25">
      <c r="A584" s="36" t="s">
        <v>10635</v>
      </c>
      <c r="B584" s="37" t="s">
        <v>4097</v>
      </c>
      <c r="C584" s="38" t="s">
        <v>129</v>
      </c>
      <c r="D584" s="39">
        <v>80.459999999999994</v>
      </c>
      <c r="E584" s="39">
        <v>64.150000000000006</v>
      </c>
      <c r="F584" s="39">
        <v>144.61000000000001</v>
      </c>
      <c r="G584" s="34">
        <f t="shared" si="9"/>
        <v>9</v>
      </c>
    </row>
    <row r="585" spans="1:7" x14ac:dyDescent="0.25">
      <c r="A585" s="36" t="s">
        <v>10636</v>
      </c>
      <c r="B585" s="37" t="s">
        <v>4098</v>
      </c>
      <c r="C585" s="38" t="s">
        <v>129</v>
      </c>
      <c r="D585" s="39">
        <v>42.38</v>
      </c>
      <c r="E585" s="39">
        <v>52.27</v>
      </c>
      <c r="F585" s="39">
        <v>94.65</v>
      </c>
      <c r="G585" s="34">
        <f t="shared" si="9"/>
        <v>9</v>
      </c>
    </row>
    <row r="586" spans="1:7" x14ac:dyDescent="0.25">
      <c r="A586" s="36" t="s">
        <v>10637</v>
      </c>
      <c r="B586" s="37" t="s">
        <v>4099</v>
      </c>
      <c r="C586" s="38" t="s">
        <v>129</v>
      </c>
      <c r="D586" s="39">
        <v>99.78</v>
      </c>
      <c r="E586" s="39">
        <v>103.99</v>
      </c>
      <c r="F586" s="39">
        <v>203.77</v>
      </c>
      <c r="G586" s="34">
        <f t="shared" si="9"/>
        <v>9</v>
      </c>
    </row>
    <row r="587" spans="1:7" ht="30" x14ac:dyDescent="0.25">
      <c r="A587" s="36" t="s">
        <v>10638</v>
      </c>
      <c r="B587" s="37" t="s">
        <v>4100</v>
      </c>
      <c r="C587" s="38" t="s">
        <v>129</v>
      </c>
      <c r="D587" s="39">
        <v>108.92</v>
      </c>
      <c r="E587" s="39">
        <v>40.909999999999997</v>
      </c>
      <c r="F587" s="39">
        <v>149.83000000000001</v>
      </c>
      <c r="G587" s="34">
        <f t="shared" si="9"/>
        <v>9</v>
      </c>
    </row>
    <row r="588" spans="1:7" ht="30" x14ac:dyDescent="0.25">
      <c r="A588" s="36" t="s">
        <v>10639</v>
      </c>
      <c r="B588" s="37" t="s">
        <v>4101</v>
      </c>
      <c r="C588" s="38" t="s">
        <v>129</v>
      </c>
      <c r="D588" s="39">
        <v>108.92</v>
      </c>
      <c r="E588" s="39">
        <v>72.959999999999994</v>
      </c>
      <c r="F588" s="39">
        <v>181.88</v>
      </c>
      <c r="G588" s="34">
        <f t="shared" si="9"/>
        <v>9</v>
      </c>
    </row>
    <row r="589" spans="1:7" ht="30" x14ac:dyDescent="0.25">
      <c r="A589" s="36" t="s">
        <v>10640</v>
      </c>
      <c r="B589" s="37" t="s">
        <v>4102</v>
      </c>
      <c r="C589" s="38" t="s">
        <v>129</v>
      </c>
      <c r="D589" s="39">
        <v>71.709999999999994</v>
      </c>
      <c r="E589" s="39">
        <v>125.24</v>
      </c>
      <c r="F589" s="39">
        <v>196.95</v>
      </c>
      <c r="G589" s="34">
        <f t="shared" si="9"/>
        <v>9</v>
      </c>
    </row>
    <row r="590" spans="1:7" x14ac:dyDescent="0.25">
      <c r="A590" s="36" t="s">
        <v>10955</v>
      </c>
      <c r="B590" s="37" t="s">
        <v>4103</v>
      </c>
      <c r="C590" s="38"/>
      <c r="D590" s="39"/>
      <c r="E590" s="39"/>
      <c r="F590" s="39"/>
      <c r="G590" s="34">
        <f t="shared" si="9"/>
        <v>5</v>
      </c>
    </row>
    <row r="591" spans="1:7" x14ac:dyDescent="0.25">
      <c r="A591" s="36" t="s">
        <v>10641</v>
      </c>
      <c r="B591" s="37" t="s">
        <v>4104</v>
      </c>
      <c r="C591" s="38" t="s">
        <v>7</v>
      </c>
      <c r="D591" s="39">
        <v>99.42</v>
      </c>
      <c r="E591" s="39">
        <v>11.28</v>
      </c>
      <c r="F591" s="39">
        <v>110.7</v>
      </c>
      <c r="G591" s="34">
        <f t="shared" si="9"/>
        <v>9</v>
      </c>
    </row>
    <row r="592" spans="1:7" x14ac:dyDescent="0.25">
      <c r="A592" s="36" t="s">
        <v>10642</v>
      </c>
      <c r="B592" s="37" t="s">
        <v>4105</v>
      </c>
      <c r="C592" s="38" t="s">
        <v>7</v>
      </c>
      <c r="D592" s="39">
        <v>157.5</v>
      </c>
      <c r="E592" s="39">
        <v>11.28</v>
      </c>
      <c r="F592" s="39">
        <v>168.78</v>
      </c>
      <c r="G592" s="34">
        <f t="shared" si="9"/>
        <v>9</v>
      </c>
    </row>
    <row r="593" spans="1:7" x14ac:dyDescent="0.25">
      <c r="A593" s="36" t="s">
        <v>10643</v>
      </c>
      <c r="B593" s="37" t="s">
        <v>4106</v>
      </c>
      <c r="C593" s="38" t="s">
        <v>7</v>
      </c>
      <c r="D593" s="39">
        <v>189.62</v>
      </c>
      <c r="E593" s="39">
        <v>11.28</v>
      </c>
      <c r="F593" s="39">
        <v>200.9</v>
      </c>
      <c r="G593" s="34">
        <f t="shared" si="9"/>
        <v>9</v>
      </c>
    </row>
    <row r="594" spans="1:7" x14ac:dyDescent="0.25">
      <c r="A594" s="36" t="s">
        <v>10644</v>
      </c>
      <c r="B594" s="37" t="s">
        <v>4107</v>
      </c>
      <c r="C594" s="38" t="s">
        <v>7</v>
      </c>
      <c r="D594" s="39">
        <v>221.12</v>
      </c>
      <c r="E594" s="39">
        <v>11.28</v>
      </c>
      <c r="F594" s="39">
        <v>232.4</v>
      </c>
      <c r="G594" s="34">
        <f t="shared" si="9"/>
        <v>9</v>
      </c>
    </row>
    <row r="595" spans="1:7" x14ac:dyDescent="0.25">
      <c r="A595" s="36" t="s">
        <v>10645</v>
      </c>
      <c r="B595" s="37" t="s">
        <v>4108</v>
      </c>
      <c r="C595" s="38" t="s">
        <v>7</v>
      </c>
      <c r="D595" s="39">
        <v>246.71</v>
      </c>
      <c r="E595" s="39">
        <v>11.28</v>
      </c>
      <c r="F595" s="39">
        <v>257.99</v>
      </c>
      <c r="G595" s="34">
        <f t="shared" si="9"/>
        <v>9</v>
      </c>
    </row>
    <row r="596" spans="1:7" x14ac:dyDescent="0.25">
      <c r="A596" s="36" t="s">
        <v>11441</v>
      </c>
      <c r="B596" s="37" t="s">
        <v>11442</v>
      </c>
      <c r="C596" s="38" t="s">
        <v>7</v>
      </c>
      <c r="D596" s="39">
        <v>221.29</v>
      </c>
      <c r="E596" s="39">
        <v>11.28</v>
      </c>
      <c r="F596" s="39">
        <v>232.57</v>
      </c>
      <c r="G596" s="34">
        <f t="shared" si="9"/>
        <v>9</v>
      </c>
    </row>
    <row r="597" spans="1:7" x14ac:dyDescent="0.25">
      <c r="A597" s="36" t="s">
        <v>10956</v>
      </c>
      <c r="B597" s="37" t="s">
        <v>4109</v>
      </c>
      <c r="C597" s="38"/>
      <c r="D597" s="39"/>
      <c r="E597" s="39"/>
      <c r="F597" s="39"/>
      <c r="G597" s="34">
        <f t="shared" si="9"/>
        <v>5</v>
      </c>
    </row>
    <row r="598" spans="1:7" ht="30" x14ac:dyDescent="0.25">
      <c r="A598" s="36" t="s">
        <v>10646</v>
      </c>
      <c r="B598" s="37" t="s">
        <v>4110</v>
      </c>
      <c r="C598" s="38" t="s">
        <v>969</v>
      </c>
      <c r="D598" s="39">
        <v>416.55</v>
      </c>
      <c r="E598" s="39">
        <v>83.17</v>
      </c>
      <c r="F598" s="39">
        <v>499.72</v>
      </c>
      <c r="G598" s="34">
        <f t="shared" si="9"/>
        <v>9</v>
      </c>
    </row>
    <row r="599" spans="1:7" x14ac:dyDescent="0.25">
      <c r="A599" s="36" t="s">
        <v>10957</v>
      </c>
      <c r="B599" s="37" t="s">
        <v>4111</v>
      </c>
      <c r="C599" s="38"/>
      <c r="D599" s="39"/>
      <c r="E599" s="39"/>
      <c r="F599" s="39"/>
      <c r="G599" s="34">
        <f t="shared" si="9"/>
        <v>2</v>
      </c>
    </row>
    <row r="600" spans="1:7" x14ac:dyDescent="0.25">
      <c r="A600" s="36" t="s">
        <v>10958</v>
      </c>
      <c r="B600" s="37" t="s">
        <v>4112</v>
      </c>
      <c r="C600" s="38"/>
      <c r="D600" s="39"/>
      <c r="E600" s="39"/>
      <c r="F600" s="39"/>
      <c r="G600" s="34">
        <f t="shared" si="9"/>
        <v>5</v>
      </c>
    </row>
    <row r="601" spans="1:7" x14ac:dyDescent="0.25">
      <c r="A601" s="36" t="s">
        <v>10647</v>
      </c>
      <c r="B601" s="37" t="s">
        <v>4113</v>
      </c>
      <c r="C601" s="38" t="s">
        <v>918</v>
      </c>
      <c r="D601" s="39">
        <v>8.99</v>
      </c>
      <c r="E601" s="39">
        <v>2.75</v>
      </c>
      <c r="F601" s="39">
        <v>11.74</v>
      </c>
      <c r="G601" s="34">
        <f t="shared" si="9"/>
        <v>9</v>
      </c>
    </row>
    <row r="602" spans="1:7" x14ac:dyDescent="0.25">
      <c r="A602" s="36" t="s">
        <v>10648</v>
      </c>
      <c r="B602" s="37" t="s">
        <v>4114</v>
      </c>
      <c r="C602" s="38" t="s">
        <v>918</v>
      </c>
      <c r="D602" s="39">
        <v>8.1199999999999992</v>
      </c>
      <c r="E602" s="39">
        <v>2.75</v>
      </c>
      <c r="F602" s="39">
        <v>10.87</v>
      </c>
      <c r="G602" s="34">
        <f t="shared" si="9"/>
        <v>9</v>
      </c>
    </row>
    <row r="603" spans="1:7" x14ac:dyDescent="0.25">
      <c r="A603" s="36" t="s">
        <v>10649</v>
      </c>
      <c r="B603" s="37" t="s">
        <v>4115</v>
      </c>
      <c r="C603" s="38" t="s">
        <v>918</v>
      </c>
      <c r="D603" s="39">
        <v>8.48</v>
      </c>
      <c r="E603" s="39">
        <v>2.75</v>
      </c>
      <c r="F603" s="39">
        <v>11.23</v>
      </c>
      <c r="G603" s="34">
        <f t="shared" si="9"/>
        <v>9</v>
      </c>
    </row>
    <row r="604" spans="1:7" x14ac:dyDescent="0.25">
      <c r="A604" s="36" t="s">
        <v>10959</v>
      </c>
      <c r="B604" s="37" t="s">
        <v>4116</v>
      </c>
      <c r="C604" s="38"/>
      <c r="D604" s="39"/>
      <c r="E604" s="39"/>
      <c r="F604" s="39"/>
      <c r="G604" s="34">
        <f t="shared" si="9"/>
        <v>5</v>
      </c>
    </row>
    <row r="605" spans="1:7" x14ac:dyDescent="0.25">
      <c r="A605" s="36" t="s">
        <v>10650</v>
      </c>
      <c r="B605" s="37" t="s">
        <v>4117</v>
      </c>
      <c r="C605" s="38" t="s">
        <v>918</v>
      </c>
      <c r="D605" s="39">
        <v>8.89</v>
      </c>
      <c r="E605" s="39">
        <v>1.38</v>
      </c>
      <c r="F605" s="39">
        <v>10.27</v>
      </c>
      <c r="G605" s="34">
        <f t="shared" si="9"/>
        <v>9</v>
      </c>
    </row>
    <row r="606" spans="1:7" x14ac:dyDescent="0.25">
      <c r="A606" s="36" t="s">
        <v>13374</v>
      </c>
      <c r="B606" s="37" t="s">
        <v>13375</v>
      </c>
      <c r="C606" s="38"/>
      <c r="D606" s="39"/>
      <c r="E606" s="39"/>
      <c r="F606" s="39"/>
      <c r="G606" s="34">
        <f t="shared" si="9"/>
        <v>5</v>
      </c>
    </row>
    <row r="607" spans="1:7" ht="30" x14ac:dyDescent="0.25">
      <c r="A607" s="36" t="s">
        <v>13376</v>
      </c>
      <c r="B607" s="37" t="s">
        <v>13377</v>
      </c>
      <c r="C607" s="38" t="s">
        <v>918</v>
      </c>
      <c r="D607" s="39">
        <v>61.73</v>
      </c>
      <c r="E607" s="39">
        <v>13.85</v>
      </c>
      <c r="F607" s="39">
        <v>75.58</v>
      </c>
      <c r="G607" s="34">
        <f t="shared" si="9"/>
        <v>9</v>
      </c>
    </row>
    <row r="608" spans="1:7" x14ac:dyDescent="0.25">
      <c r="A608" s="36" t="s">
        <v>10960</v>
      </c>
      <c r="B608" s="37" t="s">
        <v>4118</v>
      </c>
      <c r="C608" s="38"/>
      <c r="D608" s="39"/>
      <c r="E608" s="39"/>
      <c r="F608" s="39"/>
      <c r="G608" s="34">
        <f t="shared" si="9"/>
        <v>2</v>
      </c>
    </row>
    <row r="609" spans="1:7" x14ac:dyDescent="0.25">
      <c r="A609" s="36" t="s">
        <v>10961</v>
      </c>
      <c r="B609" s="37" t="s">
        <v>4119</v>
      </c>
      <c r="C609" s="38"/>
      <c r="D609" s="39"/>
      <c r="E609" s="39"/>
      <c r="F609" s="39"/>
      <c r="G609" s="34">
        <f t="shared" si="9"/>
        <v>5</v>
      </c>
    </row>
    <row r="610" spans="1:7" x14ac:dyDescent="0.25">
      <c r="A610" s="36" t="s">
        <v>10651</v>
      </c>
      <c r="B610" s="37" t="s">
        <v>4120</v>
      </c>
      <c r="C610" s="38" t="s">
        <v>969</v>
      </c>
      <c r="D610" s="39">
        <v>479.85</v>
      </c>
      <c r="E610" s="39"/>
      <c r="F610" s="39">
        <v>479.85</v>
      </c>
      <c r="G610" s="34">
        <f t="shared" si="9"/>
        <v>9</v>
      </c>
    </row>
    <row r="611" spans="1:7" x14ac:dyDescent="0.25">
      <c r="A611" s="36" t="s">
        <v>10652</v>
      </c>
      <c r="B611" s="37" t="s">
        <v>4121</v>
      </c>
      <c r="C611" s="38" t="s">
        <v>969</v>
      </c>
      <c r="D611" s="39">
        <v>503.12</v>
      </c>
      <c r="E611" s="39"/>
      <c r="F611" s="39">
        <v>503.12</v>
      </c>
      <c r="G611" s="34">
        <f t="shared" si="9"/>
        <v>9</v>
      </c>
    </row>
    <row r="612" spans="1:7" x14ac:dyDescent="0.25">
      <c r="A612" s="36" t="s">
        <v>10653</v>
      </c>
      <c r="B612" s="37" t="s">
        <v>4122</v>
      </c>
      <c r="C612" s="38" t="s">
        <v>969</v>
      </c>
      <c r="D612" s="39">
        <v>527.5</v>
      </c>
      <c r="E612" s="39"/>
      <c r="F612" s="39">
        <v>527.5</v>
      </c>
      <c r="G612" s="34">
        <f t="shared" si="9"/>
        <v>9</v>
      </c>
    </row>
    <row r="613" spans="1:7" x14ac:dyDescent="0.25">
      <c r="A613" s="36" t="s">
        <v>10654</v>
      </c>
      <c r="B613" s="37" t="s">
        <v>4123</v>
      </c>
      <c r="C613" s="38" t="s">
        <v>969</v>
      </c>
      <c r="D613" s="39">
        <v>553.08000000000004</v>
      </c>
      <c r="E613" s="39"/>
      <c r="F613" s="39">
        <v>553.08000000000004</v>
      </c>
      <c r="G613" s="34">
        <f t="shared" si="9"/>
        <v>9</v>
      </c>
    </row>
    <row r="614" spans="1:7" x14ac:dyDescent="0.25">
      <c r="A614" s="36" t="s">
        <v>10655</v>
      </c>
      <c r="B614" s="37" t="s">
        <v>4124</v>
      </c>
      <c r="C614" s="38" t="s">
        <v>969</v>
      </c>
      <c r="D614" s="39">
        <v>579.88</v>
      </c>
      <c r="E614" s="39"/>
      <c r="F614" s="39">
        <v>579.88</v>
      </c>
      <c r="G614" s="34">
        <f t="shared" si="9"/>
        <v>9</v>
      </c>
    </row>
    <row r="615" spans="1:7" x14ac:dyDescent="0.25">
      <c r="A615" s="36" t="s">
        <v>10656</v>
      </c>
      <c r="B615" s="37" t="s">
        <v>4125</v>
      </c>
      <c r="C615" s="38" t="s">
        <v>969</v>
      </c>
      <c r="D615" s="39">
        <v>538.53</v>
      </c>
      <c r="E615" s="39"/>
      <c r="F615" s="39">
        <v>538.53</v>
      </c>
      <c r="G615" s="34">
        <f t="shared" si="9"/>
        <v>9</v>
      </c>
    </row>
    <row r="616" spans="1:7" x14ac:dyDescent="0.25">
      <c r="A616" s="36" t="s">
        <v>10657</v>
      </c>
      <c r="B616" s="37" t="s">
        <v>4126</v>
      </c>
      <c r="C616" s="38" t="s">
        <v>969</v>
      </c>
      <c r="D616" s="39">
        <v>559.78</v>
      </c>
      <c r="E616" s="39"/>
      <c r="F616" s="39">
        <v>559.78</v>
      </c>
      <c r="G616" s="34">
        <f t="shared" si="9"/>
        <v>9</v>
      </c>
    </row>
    <row r="617" spans="1:7" x14ac:dyDescent="0.25">
      <c r="A617" s="36" t="s">
        <v>10658</v>
      </c>
      <c r="B617" s="37" t="s">
        <v>4127</v>
      </c>
      <c r="C617" s="38" t="s">
        <v>969</v>
      </c>
      <c r="D617" s="39">
        <v>583.88</v>
      </c>
      <c r="E617" s="39"/>
      <c r="F617" s="39">
        <v>583.88</v>
      </c>
      <c r="G617" s="34">
        <f t="shared" si="9"/>
        <v>9</v>
      </c>
    </row>
    <row r="618" spans="1:7" x14ac:dyDescent="0.25">
      <c r="A618" s="36" t="s">
        <v>10659</v>
      </c>
      <c r="B618" s="37" t="s">
        <v>4128</v>
      </c>
      <c r="C618" s="38" t="s">
        <v>969</v>
      </c>
      <c r="D618" s="39">
        <v>609.14</v>
      </c>
      <c r="E618" s="39"/>
      <c r="F618" s="39">
        <v>609.14</v>
      </c>
      <c r="G618" s="34">
        <f t="shared" si="9"/>
        <v>9</v>
      </c>
    </row>
    <row r="619" spans="1:7" x14ac:dyDescent="0.25">
      <c r="A619" s="36" t="s">
        <v>10660</v>
      </c>
      <c r="B619" s="37" t="s">
        <v>4129</v>
      </c>
      <c r="C619" s="38" t="s">
        <v>969</v>
      </c>
      <c r="D619" s="39">
        <v>637.72</v>
      </c>
      <c r="E619" s="39"/>
      <c r="F619" s="39">
        <v>637.72</v>
      </c>
      <c r="G619" s="34">
        <f t="shared" si="9"/>
        <v>9</v>
      </c>
    </row>
    <row r="620" spans="1:7" ht="30" x14ac:dyDescent="0.25">
      <c r="A620" s="36" t="s">
        <v>10661</v>
      </c>
      <c r="B620" s="37" t="s">
        <v>4130</v>
      </c>
      <c r="C620" s="38" t="s">
        <v>969</v>
      </c>
      <c r="D620" s="39">
        <v>620.16999999999996</v>
      </c>
      <c r="E620" s="39"/>
      <c r="F620" s="39">
        <v>620.16999999999996</v>
      </c>
      <c r="G620" s="34">
        <f t="shared" si="9"/>
        <v>9</v>
      </c>
    </row>
    <row r="621" spans="1:7" x14ac:dyDescent="0.25">
      <c r="A621" s="36" t="s">
        <v>13378</v>
      </c>
      <c r="B621" s="37" t="s">
        <v>13379</v>
      </c>
      <c r="C621" s="38" t="s">
        <v>969</v>
      </c>
      <c r="D621" s="39">
        <v>498.83</v>
      </c>
      <c r="E621" s="39"/>
      <c r="F621" s="39">
        <v>498.83</v>
      </c>
      <c r="G621" s="34">
        <f t="shared" si="9"/>
        <v>9</v>
      </c>
    </row>
    <row r="622" spans="1:7" x14ac:dyDescent="0.25">
      <c r="A622" s="36" t="s">
        <v>10662</v>
      </c>
      <c r="B622" s="37" t="s">
        <v>4131</v>
      </c>
      <c r="C622" s="38" t="s">
        <v>969</v>
      </c>
      <c r="D622" s="39">
        <v>595.28</v>
      </c>
      <c r="E622" s="39"/>
      <c r="F622" s="39">
        <v>595.28</v>
      </c>
      <c r="G622" s="34">
        <f t="shared" si="9"/>
        <v>9</v>
      </c>
    </row>
    <row r="623" spans="1:7" x14ac:dyDescent="0.25">
      <c r="A623" s="36" t="s">
        <v>10962</v>
      </c>
      <c r="B623" s="37" t="s">
        <v>4132</v>
      </c>
      <c r="C623" s="38"/>
      <c r="D623" s="39"/>
      <c r="E623" s="39"/>
      <c r="F623" s="39"/>
      <c r="G623" s="34">
        <f t="shared" si="9"/>
        <v>5</v>
      </c>
    </row>
    <row r="624" spans="1:7" x14ac:dyDescent="0.25">
      <c r="A624" s="36" t="s">
        <v>10663</v>
      </c>
      <c r="B624" s="37" t="s">
        <v>4133</v>
      </c>
      <c r="C624" s="38" t="s">
        <v>969</v>
      </c>
      <c r="D624" s="39">
        <v>638.4</v>
      </c>
      <c r="E624" s="39"/>
      <c r="F624" s="39">
        <v>638.4</v>
      </c>
      <c r="G624" s="34">
        <f t="shared" si="9"/>
        <v>9</v>
      </c>
    </row>
    <row r="625" spans="1:7" x14ac:dyDescent="0.25">
      <c r="A625" s="36" t="s">
        <v>10664</v>
      </c>
      <c r="B625" s="37" t="s">
        <v>4134</v>
      </c>
      <c r="C625" s="38" t="s">
        <v>969</v>
      </c>
      <c r="D625" s="39">
        <v>662.55</v>
      </c>
      <c r="E625" s="39"/>
      <c r="F625" s="39">
        <v>662.55</v>
      </c>
      <c r="G625" s="34">
        <f t="shared" si="9"/>
        <v>9</v>
      </c>
    </row>
    <row r="626" spans="1:7" x14ac:dyDescent="0.25">
      <c r="A626" s="36" t="s">
        <v>10665</v>
      </c>
      <c r="B626" s="37" t="s">
        <v>4135</v>
      </c>
      <c r="C626" s="38" t="s">
        <v>969</v>
      </c>
      <c r="D626" s="39">
        <v>583.47</v>
      </c>
      <c r="E626" s="39"/>
      <c r="F626" s="39">
        <v>583.47</v>
      </c>
      <c r="G626" s="34">
        <f t="shared" si="9"/>
        <v>9</v>
      </c>
    </row>
    <row r="627" spans="1:7" ht="30" x14ac:dyDescent="0.25">
      <c r="A627" s="36" t="s">
        <v>10963</v>
      </c>
      <c r="B627" s="37" t="s">
        <v>4136</v>
      </c>
      <c r="C627" s="38"/>
      <c r="D627" s="39"/>
      <c r="E627" s="39"/>
      <c r="F627" s="39"/>
      <c r="G627" s="34">
        <f t="shared" si="9"/>
        <v>5</v>
      </c>
    </row>
    <row r="628" spans="1:7" x14ac:dyDescent="0.25">
      <c r="A628" s="36" t="s">
        <v>10666</v>
      </c>
      <c r="B628" s="37" t="s">
        <v>4137</v>
      </c>
      <c r="C628" s="38" t="s">
        <v>969</v>
      </c>
      <c r="D628" s="39">
        <v>408.26</v>
      </c>
      <c r="E628" s="39">
        <v>128.58000000000001</v>
      </c>
      <c r="F628" s="39">
        <v>536.84</v>
      </c>
      <c r="G628" s="34">
        <f t="shared" si="9"/>
        <v>9</v>
      </c>
    </row>
    <row r="629" spans="1:7" ht="30" x14ac:dyDescent="0.25">
      <c r="A629" s="36" t="s">
        <v>10964</v>
      </c>
      <c r="B629" s="37" t="s">
        <v>4138</v>
      </c>
      <c r="C629" s="38"/>
      <c r="D629" s="39"/>
      <c r="E629" s="39"/>
      <c r="F629" s="39"/>
      <c r="G629" s="34">
        <f t="shared" si="9"/>
        <v>5</v>
      </c>
    </row>
    <row r="630" spans="1:7" ht="30" x14ac:dyDescent="0.25">
      <c r="A630" s="36" t="s">
        <v>10667</v>
      </c>
      <c r="B630" s="37" t="s">
        <v>4139</v>
      </c>
      <c r="C630" s="38" t="s">
        <v>969</v>
      </c>
      <c r="D630" s="39">
        <v>338.58</v>
      </c>
      <c r="E630" s="39">
        <v>53.58</v>
      </c>
      <c r="F630" s="39">
        <v>392.16</v>
      </c>
      <c r="G630" s="34">
        <f t="shared" si="9"/>
        <v>9</v>
      </c>
    </row>
    <row r="631" spans="1:7" ht="30" x14ac:dyDescent="0.25">
      <c r="A631" s="36" t="s">
        <v>10668</v>
      </c>
      <c r="B631" s="37" t="s">
        <v>4140</v>
      </c>
      <c r="C631" s="38" t="s">
        <v>969</v>
      </c>
      <c r="D631" s="39">
        <v>369.58</v>
      </c>
      <c r="E631" s="39">
        <v>53.58</v>
      </c>
      <c r="F631" s="39">
        <v>423.16</v>
      </c>
      <c r="G631" s="34">
        <f t="shared" si="9"/>
        <v>9</v>
      </c>
    </row>
    <row r="632" spans="1:7" ht="30" x14ac:dyDescent="0.25">
      <c r="A632" s="36" t="s">
        <v>10669</v>
      </c>
      <c r="B632" s="37" t="s">
        <v>4141</v>
      </c>
      <c r="C632" s="38" t="s">
        <v>969</v>
      </c>
      <c r="D632" s="39">
        <v>435.56</v>
      </c>
      <c r="E632" s="39">
        <v>53.58</v>
      </c>
      <c r="F632" s="39">
        <v>489.14</v>
      </c>
      <c r="G632" s="34">
        <f t="shared" si="9"/>
        <v>9</v>
      </c>
    </row>
    <row r="633" spans="1:7" x14ac:dyDescent="0.25">
      <c r="A633" s="36" t="s">
        <v>10965</v>
      </c>
      <c r="B633" s="37" t="s">
        <v>4142</v>
      </c>
      <c r="C633" s="38"/>
      <c r="D633" s="39"/>
      <c r="E633" s="39"/>
      <c r="F633" s="39"/>
      <c r="G633" s="34">
        <f t="shared" si="9"/>
        <v>5</v>
      </c>
    </row>
    <row r="634" spans="1:7" x14ac:dyDescent="0.25">
      <c r="A634" s="36" t="s">
        <v>10670</v>
      </c>
      <c r="B634" s="37" t="s">
        <v>4143</v>
      </c>
      <c r="C634" s="38" t="s">
        <v>969</v>
      </c>
      <c r="D634" s="39">
        <v>76.88</v>
      </c>
      <c r="E634" s="39">
        <v>53.58</v>
      </c>
      <c r="F634" s="39">
        <v>130.46</v>
      </c>
      <c r="G634" s="34">
        <f t="shared" si="9"/>
        <v>9</v>
      </c>
    </row>
    <row r="635" spans="1:7" x14ac:dyDescent="0.25">
      <c r="A635" s="36" t="s">
        <v>10671</v>
      </c>
      <c r="B635" s="37" t="s">
        <v>16087</v>
      </c>
      <c r="C635" s="38" t="s">
        <v>969</v>
      </c>
      <c r="D635" s="39">
        <v>3665.78</v>
      </c>
      <c r="E635" s="39">
        <v>60.1</v>
      </c>
      <c r="F635" s="39">
        <v>3725.88</v>
      </c>
      <c r="G635" s="34">
        <f t="shared" si="9"/>
        <v>9</v>
      </c>
    </row>
    <row r="636" spans="1:7" x14ac:dyDescent="0.25">
      <c r="A636" s="36" t="s">
        <v>10672</v>
      </c>
      <c r="B636" s="37" t="s">
        <v>4144</v>
      </c>
      <c r="C636" s="38" t="s">
        <v>969</v>
      </c>
      <c r="D636" s="39">
        <v>375.82</v>
      </c>
      <c r="E636" s="39">
        <v>60.1</v>
      </c>
      <c r="F636" s="39">
        <v>435.92</v>
      </c>
      <c r="G636" s="34">
        <f t="shared" si="9"/>
        <v>9</v>
      </c>
    </row>
    <row r="637" spans="1:7" ht="30" x14ac:dyDescent="0.25">
      <c r="A637" s="36" t="s">
        <v>10673</v>
      </c>
      <c r="B637" s="37" t="s">
        <v>4145</v>
      </c>
      <c r="C637" s="38" t="s">
        <v>969</v>
      </c>
      <c r="D637" s="39">
        <v>393.98</v>
      </c>
      <c r="E637" s="39">
        <v>395.06</v>
      </c>
      <c r="F637" s="39">
        <v>789.04</v>
      </c>
      <c r="G637" s="34">
        <f t="shared" si="9"/>
        <v>9</v>
      </c>
    </row>
    <row r="638" spans="1:7" ht="30" x14ac:dyDescent="0.25">
      <c r="A638" s="36" t="s">
        <v>10674</v>
      </c>
      <c r="B638" s="37" t="s">
        <v>4146</v>
      </c>
      <c r="C638" s="38" t="s">
        <v>969</v>
      </c>
      <c r="D638" s="39">
        <v>2337.63</v>
      </c>
      <c r="E638" s="39">
        <v>723.04</v>
      </c>
      <c r="F638" s="39">
        <v>3060.67</v>
      </c>
      <c r="G638" s="34">
        <f t="shared" si="9"/>
        <v>9</v>
      </c>
    </row>
    <row r="639" spans="1:7" x14ac:dyDescent="0.25">
      <c r="A639" s="36" t="s">
        <v>10966</v>
      </c>
      <c r="B639" s="37" t="s">
        <v>4147</v>
      </c>
      <c r="C639" s="38"/>
      <c r="D639" s="39"/>
      <c r="E639" s="39"/>
      <c r="F639" s="39"/>
      <c r="G639" s="34">
        <f t="shared" si="9"/>
        <v>5</v>
      </c>
    </row>
    <row r="640" spans="1:7" ht="30" x14ac:dyDescent="0.25">
      <c r="A640" s="36" t="s">
        <v>10675</v>
      </c>
      <c r="B640" s="37" t="s">
        <v>4148</v>
      </c>
      <c r="C640" s="38" t="s">
        <v>969</v>
      </c>
      <c r="D640" s="39">
        <v>519.48</v>
      </c>
      <c r="E640" s="39">
        <v>53.58</v>
      </c>
      <c r="F640" s="39">
        <v>573.05999999999995</v>
      </c>
      <c r="G640" s="34">
        <f t="shared" si="9"/>
        <v>9</v>
      </c>
    </row>
    <row r="641" spans="1:7" x14ac:dyDescent="0.25">
      <c r="A641" s="36" t="s">
        <v>10967</v>
      </c>
      <c r="B641" s="37" t="s">
        <v>4149</v>
      </c>
      <c r="C641" s="38"/>
      <c r="D641" s="39"/>
      <c r="E641" s="39"/>
      <c r="F641" s="39"/>
      <c r="G641" s="34">
        <f t="shared" si="9"/>
        <v>5</v>
      </c>
    </row>
    <row r="642" spans="1:7" ht="30" x14ac:dyDescent="0.25">
      <c r="A642" s="36" t="s">
        <v>10676</v>
      </c>
      <c r="B642" s="37" t="s">
        <v>4150</v>
      </c>
      <c r="C642" s="38" t="s">
        <v>969</v>
      </c>
      <c r="D642" s="39"/>
      <c r="E642" s="39">
        <v>90.38</v>
      </c>
      <c r="F642" s="39">
        <v>90.38</v>
      </c>
      <c r="G642" s="34">
        <f t="shared" si="9"/>
        <v>9</v>
      </c>
    </row>
    <row r="643" spans="1:7" ht="30" x14ac:dyDescent="0.25">
      <c r="A643" s="36" t="s">
        <v>10677</v>
      </c>
      <c r="B643" s="37" t="s">
        <v>4151</v>
      </c>
      <c r="C643" s="38" t="s">
        <v>969</v>
      </c>
      <c r="D643" s="39"/>
      <c r="E643" s="39">
        <v>180.76</v>
      </c>
      <c r="F643" s="39">
        <v>180.76</v>
      </c>
      <c r="G643" s="34">
        <f t="shared" ref="G643:G706" si="10">LEN(A643)</f>
        <v>9</v>
      </c>
    </row>
    <row r="644" spans="1:7" ht="30" x14ac:dyDescent="0.25">
      <c r="A644" s="36" t="s">
        <v>10678</v>
      </c>
      <c r="B644" s="37" t="s">
        <v>4152</v>
      </c>
      <c r="C644" s="38" t="s">
        <v>969</v>
      </c>
      <c r="D644" s="39"/>
      <c r="E644" s="39">
        <v>124.86</v>
      </c>
      <c r="F644" s="39">
        <v>124.86</v>
      </c>
      <c r="G644" s="34">
        <f t="shared" si="10"/>
        <v>9</v>
      </c>
    </row>
    <row r="645" spans="1:7" ht="30" x14ac:dyDescent="0.25">
      <c r="A645" s="36" t="s">
        <v>10679</v>
      </c>
      <c r="B645" s="37" t="s">
        <v>4153</v>
      </c>
      <c r="C645" s="38" t="s">
        <v>969</v>
      </c>
      <c r="D645" s="39">
        <v>60.88</v>
      </c>
      <c r="E645" s="39">
        <v>68.95</v>
      </c>
      <c r="F645" s="39">
        <v>129.83000000000001</v>
      </c>
      <c r="G645" s="34">
        <f t="shared" si="10"/>
        <v>9</v>
      </c>
    </row>
    <row r="646" spans="1:7" ht="30" x14ac:dyDescent="0.25">
      <c r="A646" s="36" t="s">
        <v>10680</v>
      </c>
      <c r="B646" s="37" t="s">
        <v>4154</v>
      </c>
      <c r="C646" s="38" t="s">
        <v>129</v>
      </c>
      <c r="D646" s="39">
        <v>16.47</v>
      </c>
      <c r="E646" s="39"/>
      <c r="F646" s="39">
        <v>16.47</v>
      </c>
      <c r="G646" s="34">
        <f t="shared" si="10"/>
        <v>9</v>
      </c>
    </row>
    <row r="647" spans="1:7" x14ac:dyDescent="0.25">
      <c r="A647" s="36" t="s">
        <v>10968</v>
      </c>
      <c r="B647" s="37" t="s">
        <v>4155</v>
      </c>
      <c r="C647" s="38"/>
      <c r="D647" s="39"/>
      <c r="E647" s="39"/>
      <c r="F647" s="39"/>
      <c r="G647" s="34">
        <f t="shared" si="10"/>
        <v>5</v>
      </c>
    </row>
    <row r="648" spans="1:7" x14ac:dyDescent="0.25">
      <c r="A648" s="36" t="s">
        <v>10681</v>
      </c>
      <c r="B648" s="37" t="s">
        <v>4156</v>
      </c>
      <c r="C648" s="38" t="s">
        <v>969</v>
      </c>
      <c r="D648" s="39">
        <v>194.66</v>
      </c>
      <c r="E648" s="39">
        <v>75.010000000000005</v>
      </c>
      <c r="F648" s="39">
        <v>269.67</v>
      </c>
      <c r="G648" s="34">
        <f t="shared" si="10"/>
        <v>9</v>
      </c>
    </row>
    <row r="649" spans="1:7" x14ac:dyDescent="0.25">
      <c r="A649" s="36" t="s">
        <v>10682</v>
      </c>
      <c r="B649" s="37" t="s">
        <v>4157</v>
      </c>
      <c r="C649" s="38" t="s">
        <v>969</v>
      </c>
      <c r="D649" s="39">
        <v>180.74</v>
      </c>
      <c r="E649" s="39">
        <v>32.15</v>
      </c>
      <c r="F649" s="39">
        <v>212.89</v>
      </c>
      <c r="G649" s="34">
        <f t="shared" si="10"/>
        <v>9</v>
      </c>
    </row>
    <row r="650" spans="1:7" x14ac:dyDescent="0.25">
      <c r="A650" s="36" t="s">
        <v>10683</v>
      </c>
      <c r="B650" s="37" t="s">
        <v>13450</v>
      </c>
      <c r="C650" s="38" t="s">
        <v>129</v>
      </c>
      <c r="D650" s="39">
        <v>0.85</v>
      </c>
      <c r="E650" s="39">
        <v>0.64</v>
      </c>
      <c r="F650" s="39">
        <v>1.49</v>
      </c>
      <c r="G650" s="34">
        <f t="shared" si="10"/>
        <v>9</v>
      </c>
    </row>
    <row r="651" spans="1:7" ht="30" x14ac:dyDescent="0.25">
      <c r="A651" s="36" t="s">
        <v>10684</v>
      </c>
      <c r="B651" s="37" t="s">
        <v>4158</v>
      </c>
      <c r="C651" s="38" t="s">
        <v>969</v>
      </c>
      <c r="D651" s="39">
        <v>1061.76</v>
      </c>
      <c r="E651" s="39">
        <v>98.77</v>
      </c>
      <c r="F651" s="39">
        <v>1160.53</v>
      </c>
      <c r="G651" s="34">
        <f t="shared" si="10"/>
        <v>9</v>
      </c>
    </row>
    <row r="652" spans="1:7" x14ac:dyDescent="0.25">
      <c r="A652" s="36" t="s">
        <v>10685</v>
      </c>
      <c r="B652" s="37" t="s">
        <v>4159</v>
      </c>
      <c r="C652" s="38" t="s">
        <v>969</v>
      </c>
      <c r="D652" s="39">
        <v>330.75</v>
      </c>
      <c r="E652" s="39">
        <v>42.86</v>
      </c>
      <c r="F652" s="39">
        <v>373.61</v>
      </c>
      <c r="G652" s="34">
        <f t="shared" si="10"/>
        <v>9</v>
      </c>
    </row>
    <row r="653" spans="1:7" ht="30" x14ac:dyDescent="0.25">
      <c r="A653" s="36" t="s">
        <v>10686</v>
      </c>
      <c r="B653" s="37" t="s">
        <v>4160</v>
      </c>
      <c r="C653" s="38" t="s">
        <v>969</v>
      </c>
      <c r="D653" s="39"/>
      <c r="E653" s="39">
        <v>42.86</v>
      </c>
      <c r="F653" s="39">
        <v>42.86</v>
      </c>
      <c r="G653" s="34">
        <f t="shared" si="10"/>
        <v>9</v>
      </c>
    </row>
    <row r="654" spans="1:7" x14ac:dyDescent="0.25">
      <c r="A654" s="36" t="s">
        <v>10687</v>
      </c>
      <c r="B654" s="37" t="s">
        <v>4161</v>
      </c>
      <c r="C654" s="38" t="s">
        <v>969</v>
      </c>
      <c r="D654" s="39">
        <v>234.02</v>
      </c>
      <c r="E654" s="39">
        <v>21.43</v>
      </c>
      <c r="F654" s="39">
        <v>255.45</v>
      </c>
      <c r="G654" s="34">
        <f t="shared" si="10"/>
        <v>9</v>
      </c>
    </row>
    <row r="655" spans="1:7" x14ac:dyDescent="0.25">
      <c r="A655" s="36" t="s">
        <v>10688</v>
      </c>
      <c r="B655" s="37" t="s">
        <v>4162</v>
      </c>
      <c r="C655" s="38" t="s">
        <v>969</v>
      </c>
      <c r="D655" s="39">
        <v>200.58</v>
      </c>
      <c r="E655" s="39">
        <v>64.290000000000006</v>
      </c>
      <c r="F655" s="39">
        <v>264.87</v>
      </c>
      <c r="G655" s="34">
        <f t="shared" si="10"/>
        <v>9</v>
      </c>
    </row>
    <row r="656" spans="1:7" x14ac:dyDescent="0.25">
      <c r="A656" s="36" t="s">
        <v>10689</v>
      </c>
      <c r="B656" s="37" t="s">
        <v>4163</v>
      </c>
      <c r="C656" s="38" t="s">
        <v>969</v>
      </c>
      <c r="D656" s="39">
        <v>194.66</v>
      </c>
      <c r="E656" s="39">
        <v>101.1</v>
      </c>
      <c r="F656" s="39">
        <v>295.76</v>
      </c>
      <c r="G656" s="34">
        <f t="shared" si="10"/>
        <v>9</v>
      </c>
    </row>
    <row r="657" spans="1:7" x14ac:dyDescent="0.25">
      <c r="A657" s="36" t="s">
        <v>10690</v>
      </c>
      <c r="B657" s="37" t="s">
        <v>4164</v>
      </c>
      <c r="C657" s="38" t="s">
        <v>969</v>
      </c>
      <c r="D657" s="39">
        <v>213.67</v>
      </c>
      <c r="E657" s="39">
        <v>0.21</v>
      </c>
      <c r="F657" s="39">
        <v>213.88</v>
      </c>
      <c r="G657" s="34">
        <f t="shared" si="10"/>
        <v>9</v>
      </c>
    </row>
    <row r="658" spans="1:7" x14ac:dyDescent="0.25">
      <c r="A658" s="36" t="s">
        <v>10691</v>
      </c>
      <c r="B658" s="37" t="s">
        <v>4165</v>
      </c>
      <c r="C658" s="38" t="s">
        <v>969</v>
      </c>
      <c r="D658" s="39">
        <v>311.17</v>
      </c>
      <c r="E658" s="39">
        <v>17.14</v>
      </c>
      <c r="F658" s="39">
        <v>328.31</v>
      </c>
      <c r="G658" s="34">
        <f t="shared" si="10"/>
        <v>9</v>
      </c>
    </row>
    <row r="659" spans="1:7" ht="30" x14ac:dyDescent="0.25">
      <c r="A659" s="36" t="s">
        <v>10692</v>
      </c>
      <c r="B659" s="37" t="s">
        <v>4166</v>
      </c>
      <c r="C659" s="38" t="s">
        <v>969</v>
      </c>
      <c r="D659" s="39">
        <v>1222.97</v>
      </c>
      <c r="E659" s="39">
        <v>17.14</v>
      </c>
      <c r="F659" s="39">
        <v>1240.1099999999999</v>
      </c>
      <c r="G659" s="34">
        <f t="shared" si="10"/>
        <v>9</v>
      </c>
    </row>
    <row r="660" spans="1:7" x14ac:dyDescent="0.25">
      <c r="A660" s="36" t="s">
        <v>10969</v>
      </c>
      <c r="B660" s="37" t="s">
        <v>4167</v>
      </c>
      <c r="C660" s="38"/>
      <c r="D660" s="39"/>
      <c r="E660" s="39"/>
      <c r="F660" s="39"/>
      <c r="G660" s="34">
        <f t="shared" si="10"/>
        <v>5</v>
      </c>
    </row>
    <row r="661" spans="1:7" x14ac:dyDescent="0.25">
      <c r="A661" s="36" t="s">
        <v>10693</v>
      </c>
      <c r="B661" s="37" t="s">
        <v>13380</v>
      </c>
      <c r="C661" s="38" t="s">
        <v>129</v>
      </c>
      <c r="D661" s="39">
        <v>2.66</v>
      </c>
      <c r="E661" s="39">
        <v>5.36</v>
      </c>
      <c r="F661" s="39">
        <v>8.02</v>
      </c>
      <c r="G661" s="34">
        <f t="shared" si="10"/>
        <v>9</v>
      </c>
    </row>
    <row r="662" spans="1:7" ht="30" x14ac:dyDescent="0.25">
      <c r="A662" s="36" t="s">
        <v>10694</v>
      </c>
      <c r="B662" s="37" t="s">
        <v>4168</v>
      </c>
      <c r="C662" s="38" t="s">
        <v>7</v>
      </c>
      <c r="D662" s="39">
        <v>11.9</v>
      </c>
      <c r="E662" s="39"/>
      <c r="F662" s="39">
        <v>11.9</v>
      </c>
      <c r="G662" s="34">
        <f t="shared" si="10"/>
        <v>9</v>
      </c>
    </row>
    <row r="663" spans="1:7" x14ac:dyDescent="0.25">
      <c r="A663" s="36" t="s">
        <v>10695</v>
      </c>
      <c r="B663" s="37" t="s">
        <v>4169</v>
      </c>
      <c r="C663" s="38" t="s">
        <v>129</v>
      </c>
      <c r="D663" s="39">
        <v>3.77</v>
      </c>
      <c r="E663" s="39">
        <v>5.36</v>
      </c>
      <c r="F663" s="39">
        <v>9.1300000000000008</v>
      </c>
      <c r="G663" s="34">
        <f t="shared" si="10"/>
        <v>9</v>
      </c>
    </row>
    <row r="664" spans="1:7" ht="30" x14ac:dyDescent="0.25">
      <c r="A664" s="36" t="s">
        <v>10696</v>
      </c>
      <c r="B664" s="37" t="s">
        <v>4170</v>
      </c>
      <c r="C664" s="38" t="s">
        <v>969</v>
      </c>
      <c r="D664" s="39">
        <v>9660.9599999999991</v>
      </c>
      <c r="E664" s="39">
        <v>1861.68</v>
      </c>
      <c r="F664" s="39">
        <v>11522.64</v>
      </c>
      <c r="G664" s="34">
        <f t="shared" si="10"/>
        <v>9</v>
      </c>
    </row>
    <row r="665" spans="1:7" ht="30" x14ac:dyDescent="0.25">
      <c r="A665" s="36" t="s">
        <v>10697</v>
      </c>
      <c r="B665" s="37" t="s">
        <v>4171</v>
      </c>
      <c r="C665" s="38" t="s">
        <v>7</v>
      </c>
      <c r="D665" s="39">
        <v>193.65</v>
      </c>
      <c r="E665" s="39">
        <v>142.56</v>
      </c>
      <c r="F665" s="39">
        <v>336.21</v>
      </c>
      <c r="G665" s="34">
        <f t="shared" si="10"/>
        <v>9</v>
      </c>
    </row>
    <row r="666" spans="1:7" x14ac:dyDescent="0.25">
      <c r="A666" s="36" t="s">
        <v>13451</v>
      </c>
      <c r="B666" s="37" t="s">
        <v>13452</v>
      </c>
      <c r="C666" s="38" t="s">
        <v>918</v>
      </c>
      <c r="D666" s="39">
        <v>5.52</v>
      </c>
      <c r="E666" s="39">
        <v>0.36</v>
      </c>
      <c r="F666" s="39">
        <v>5.88</v>
      </c>
      <c r="G666" s="34">
        <f t="shared" si="10"/>
        <v>9</v>
      </c>
    </row>
    <row r="667" spans="1:7" x14ac:dyDescent="0.25">
      <c r="A667" s="36" t="s">
        <v>10970</v>
      </c>
      <c r="B667" s="37" t="s">
        <v>4172</v>
      </c>
      <c r="C667" s="38"/>
      <c r="D667" s="39"/>
      <c r="E667" s="39"/>
      <c r="F667" s="39"/>
      <c r="G667" s="34">
        <f t="shared" si="10"/>
        <v>2</v>
      </c>
    </row>
    <row r="668" spans="1:7" x14ac:dyDescent="0.25">
      <c r="A668" s="36" t="s">
        <v>10971</v>
      </c>
      <c r="B668" s="37" t="s">
        <v>4173</v>
      </c>
      <c r="C668" s="38"/>
      <c r="D668" s="39"/>
      <c r="E668" s="39"/>
      <c r="F668" s="39"/>
      <c r="G668" s="34">
        <f t="shared" si="10"/>
        <v>5</v>
      </c>
    </row>
    <row r="669" spans="1:7" x14ac:dyDescent="0.25">
      <c r="A669" s="36" t="s">
        <v>10698</v>
      </c>
      <c r="B669" s="37" t="s">
        <v>4174</v>
      </c>
      <c r="C669" s="38" t="s">
        <v>7</v>
      </c>
      <c r="D669" s="39">
        <v>18.91</v>
      </c>
      <c r="E669" s="39">
        <v>50.01</v>
      </c>
      <c r="F669" s="39">
        <v>68.92</v>
      </c>
      <c r="G669" s="34">
        <f t="shared" si="10"/>
        <v>9</v>
      </c>
    </row>
    <row r="670" spans="1:7" x14ac:dyDescent="0.25">
      <c r="A670" s="36" t="s">
        <v>10699</v>
      </c>
      <c r="B670" s="37" t="s">
        <v>4175</v>
      </c>
      <c r="C670" s="38" t="s">
        <v>7</v>
      </c>
      <c r="D670" s="39">
        <v>30.56</v>
      </c>
      <c r="E670" s="39">
        <v>52.03</v>
      </c>
      <c r="F670" s="39">
        <v>82.59</v>
      </c>
      <c r="G670" s="34">
        <f t="shared" si="10"/>
        <v>9</v>
      </c>
    </row>
    <row r="671" spans="1:7" x14ac:dyDescent="0.25">
      <c r="A671" s="36" t="s">
        <v>10700</v>
      </c>
      <c r="B671" s="37" t="s">
        <v>4176</v>
      </c>
      <c r="C671" s="38" t="s">
        <v>7</v>
      </c>
      <c r="D671" s="39">
        <v>45.75</v>
      </c>
      <c r="E671" s="39">
        <v>82.81</v>
      </c>
      <c r="F671" s="39">
        <v>128.56</v>
      </c>
      <c r="G671" s="34">
        <f t="shared" si="10"/>
        <v>9</v>
      </c>
    </row>
    <row r="672" spans="1:7" x14ac:dyDescent="0.25">
      <c r="A672" s="36" t="s">
        <v>10972</v>
      </c>
      <c r="B672" s="37" t="s">
        <v>4177</v>
      </c>
      <c r="C672" s="38"/>
      <c r="D672" s="39"/>
      <c r="E672" s="39"/>
      <c r="F672" s="39"/>
      <c r="G672" s="34">
        <f t="shared" si="10"/>
        <v>5</v>
      </c>
    </row>
    <row r="673" spans="1:7" ht="30" x14ac:dyDescent="0.25">
      <c r="A673" s="36" t="s">
        <v>13381</v>
      </c>
      <c r="B673" s="37" t="s">
        <v>4178</v>
      </c>
      <c r="C673" s="38" t="s">
        <v>3542</v>
      </c>
      <c r="D673" s="39">
        <v>29200.67</v>
      </c>
      <c r="E673" s="39"/>
      <c r="F673" s="39">
        <v>29200.67</v>
      </c>
      <c r="G673" s="34">
        <f t="shared" si="10"/>
        <v>9</v>
      </c>
    </row>
    <row r="674" spans="1:7" x14ac:dyDescent="0.25">
      <c r="A674" s="36" t="s">
        <v>13382</v>
      </c>
      <c r="B674" s="37" t="s">
        <v>13383</v>
      </c>
      <c r="C674" s="38" t="s">
        <v>7</v>
      </c>
      <c r="D674" s="39">
        <v>182.46</v>
      </c>
      <c r="E674" s="39">
        <v>2.14</v>
      </c>
      <c r="F674" s="39">
        <v>184.6</v>
      </c>
      <c r="G674" s="34">
        <f t="shared" si="10"/>
        <v>9</v>
      </c>
    </row>
    <row r="675" spans="1:7" x14ac:dyDescent="0.25">
      <c r="A675" s="36" t="s">
        <v>13384</v>
      </c>
      <c r="B675" s="37" t="s">
        <v>13385</v>
      </c>
      <c r="C675" s="38" t="s">
        <v>7</v>
      </c>
      <c r="D675" s="39">
        <v>200.12</v>
      </c>
      <c r="E675" s="39">
        <v>2.14</v>
      </c>
      <c r="F675" s="39">
        <v>202.26</v>
      </c>
      <c r="G675" s="34">
        <f t="shared" si="10"/>
        <v>9</v>
      </c>
    </row>
    <row r="676" spans="1:7" x14ac:dyDescent="0.25">
      <c r="A676" s="36" t="s">
        <v>13386</v>
      </c>
      <c r="B676" s="37" t="s">
        <v>13387</v>
      </c>
      <c r="C676" s="38" t="s">
        <v>7</v>
      </c>
      <c r="D676" s="39">
        <v>206.3</v>
      </c>
      <c r="E676" s="39">
        <v>2.14</v>
      </c>
      <c r="F676" s="39">
        <v>208.44</v>
      </c>
      <c r="G676" s="34">
        <f t="shared" si="10"/>
        <v>9</v>
      </c>
    </row>
    <row r="677" spans="1:7" x14ac:dyDescent="0.25">
      <c r="A677" s="36" t="s">
        <v>13388</v>
      </c>
      <c r="B677" s="37" t="s">
        <v>13389</v>
      </c>
      <c r="C677" s="38" t="s">
        <v>7</v>
      </c>
      <c r="D677" s="39">
        <v>217.61</v>
      </c>
      <c r="E677" s="39">
        <v>2.14</v>
      </c>
      <c r="F677" s="39">
        <v>219.75</v>
      </c>
      <c r="G677" s="34">
        <f t="shared" si="10"/>
        <v>9</v>
      </c>
    </row>
    <row r="678" spans="1:7" x14ac:dyDescent="0.25">
      <c r="A678" s="36" t="s">
        <v>13390</v>
      </c>
      <c r="B678" s="37" t="s">
        <v>13391</v>
      </c>
      <c r="C678" s="38" t="s">
        <v>7</v>
      </c>
      <c r="D678" s="39">
        <v>247.74</v>
      </c>
      <c r="E678" s="39">
        <v>2.14</v>
      </c>
      <c r="F678" s="39">
        <v>249.88</v>
      </c>
      <c r="G678" s="34">
        <f t="shared" si="10"/>
        <v>9</v>
      </c>
    </row>
    <row r="679" spans="1:7" x14ac:dyDescent="0.25">
      <c r="A679" s="36" t="s">
        <v>10973</v>
      </c>
      <c r="B679" s="37" t="s">
        <v>4179</v>
      </c>
      <c r="C679" s="38"/>
      <c r="D679" s="39"/>
      <c r="E679" s="39"/>
      <c r="F679" s="39"/>
      <c r="G679" s="34">
        <f t="shared" si="10"/>
        <v>5</v>
      </c>
    </row>
    <row r="680" spans="1:7" ht="30" x14ac:dyDescent="0.25">
      <c r="A680" s="36" t="s">
        <v>10701</v>
      </c>
      <c r="B680" s="37" t="s">
        <v>4180</v>
      </c>
      <c r="C680" s="38" t="s">
        <v>3542</v>
      </c>
      <c r="D680" s="39">
        <v>2409.98</v>
      </c>
      <c r="E680" s="39"/>
      <c r="F680" s="39">
        <v>2409.98</v>
      </c>
      <c r="G680" s="34">
        <f t="shared" si="10"/>
        <v>9</v>
      </c>
    </row>
    <row r="681" spans="1:7" x14ac:dyDescent="0.25">
      <c r="A681" s="36" t="s">
        <v>10702</v>
      </c>
      <c r="B681" s="37" t="s">
        <v>4181</v>
      </c>
      <c r="C681" s="38" t="s">
        <v>7</v>
      </c>
      <c r="D681" s="39">
        <v>42.15</v>
      </c>
      <c r="E681" s="39">
        <v>15.85</v>
      </c>
      <c r="F681" s="39">
        <v>58</v>
      </c>
      <c r="G681" s="34">
        <f t="shared" si="10"/>
        <v>9</v>
      </c>
    </row>
    <row r="682" spans="1:7" x14ac:dyDescent="0.25">
      <c r="A682" s="36" t="s">
        <v>10703</v>
      </c>
      <c r="B682" s="37" t="s">
        <v>4182</v>
      </c>
      <c r="C682" s="38" t="s">
        <v>7</v>
      </c>
      <c r="D682" s="39">
        <v>57.09</v>
      </c>
      <c r="E682" s="39">
        <v>22.89</v>
      </c>
      <c r="F682" s="39">
        <v>79.98</v>
      </c>
      <c r="G682" s="34">
        <f t="shared" si="10"/>
        <v>9</v>
      </c>
    </row>
    <row r="683" spans="1:7" x14ac:dyDescent="0.25">
      <c r="A683" s="36" t="s">
        <v>10704</v>
      </c>
      <c r="B683" s="37" t="s">
        <v>4183</v>
      </c>
      <c r="C683" s="38" t="s">
        <v>7</v>
      </c>
      <c r="D683" s="39">
        <v>75.56</v>
      </c>
      <c r="E683" s="39">
        <v>31.36</v>
      </c>
      <c r="F683" s="39">
        <v>106.92</v>
      </c>
      <c r="G683" s="34">
        <f t="shared" si="10"/>
        <v>9</v>
      </c>
    </row>
    <row r="684" spans="1:7" x14ac:dyDescent="0.25">
      <c r="A684" s="36" t="s">
        <v>10705</v>
      </c>
      <c r="B684" s="37" t="s">
        <v>4184</v>
      </c>
      <c r="C684" s="38" t="s">
        <v>7</v>
      </c>
      <c r="D684" s="39">
        <v>98.08</v>
      </c>
      <c r="E684" s="39">
        <v>41.49</v>
      </c>
      <c r="F684" s="39">
        <v>139.57</v>
      </c>
      <c r="G684" s="34">
        <f t="shared" si="10"/>
        <v>9</v>
      </c>
    </row>
    <row r="685" spans="1:7" x14ac:dyDescent="0.25">
      <c r="A685" s="36" t="s">
        <v>10974</v>
      </c>
      <c r="B685" s="37" t="s">
        <v>4185</v>
      </c>
      <c r="C685" s="38"/>
      <c r="D685" s="39"/>
      <c r="E685" s="39"/>
      <c r="F685" s="39"/>
      <c r="G685" s="34">
        <f t="shared" si="10"/>
        <v>5</v>
      </c>
    </row>
    <row r="686" spans="1:7" ht="30" x14ac:dyDescent="0.25">
      <c r="A686" s="36" t="s">
        <v>10706</v>
      </c>
      <c r="B686" s="37" t="s">
        <v>4186</v>
      </c>
      <c r="C686" s="38" t="s">
        <v>3542</v>
      </c>
      <c r="D686" s="39">
        <v>3032.88</v>
      </c>
      <c r="E686" s="39"/>
      <c r="F686" s="39">
        <v>3032.88</v>
      </c>
      <c r="G686" s="34">
        <f t="shared" si="10"/>
        <v>9</v>
      </c>
    </row>
    <row r="687" spans="1:7" x14ac:dyDescent="0.25">
      <c r="A687" s="36" t="s">
        <v>10707</v>
      </c>
      <c r="B687" s="37" t="s">
        <v>4187</v>
      </c>
      <c r="C687" s="38" t="s">
        <v>7</v>
      </c>
      <c r="D687" s="39">
        <v>67.38</v>
      </c>
      <c r="E687" s="39">
        <v>13.33</v>
      </c>
      <c r="F687" s="39">
        <v>80.709999999999994</v>
      </c>
      <c r="G687" s="34">
        <f t="shared" si="10"/>
        <v>9</v>
      </c>
    </row>
    <row r="688" spans="1:7" x14ac:dyDescent="0.25">
      <c r="A688" s="36" t="s">
        <v>10708</v>
      </c>
      <c r="B688" s="37" t="s">
        <v>4188</v>
      </c>
      <c r="C688" s="38" t="s">
        <v>7</v>
      </c>
      <c r="D688" s="39">
        <v>85.88</v>
      </c>
      <c r="E688" s="39">
        <v>19.25</v>
      </c>
      <c r="F688" s="39">
        <v>105.13</v>
      </c>
      <c r="G688" s="34">
        <f t="shared" si="10"/>
        <v>9</v>
      </c>
    </row>
    <row r="689" spans="1:7" x14ac:dyDescent="0.25">
      <c r="A689" s="36" t="s">
        <v>10709</v>
      </c>
      <c r="B689" s="37" t="s">
        <v>4189</v>
      </c>
      <c r="C689" s="38" t="s">
        <v>7</v>
      </c>
      <c r="D689" s="39">
        <v>106.65</v>
      </c>
      <c r="E689" s="39">
        <v>26.23</v>
      </c>
      <c r="F689" s="39">
        <v>132.88</v>
      </c>
      <c r="G689" s="34">
        <f t="shared" si="10"/>
        <v>9</v>
      </c>
    </row>
    <row r="690" spans="1:7" x14ac:dyDescent="0.25">
      <c r="A690" s="36" t="s">
        <v>10710</v>
      </c>
      <c r="B690" s="37" t="s">
        <v>4190</v>
      </c>
      <c r="C690" s="38" t="s">
        <v>7</v>
      </c>
      <c r="D690" s="39">
        <v>160.63999999999999</v>
      </c>
      <c r="E690" s="39">
        <v>34.22</v>
      </c>
      <c r="F690" s="39">
        <v>194.86</v>
      </c>
      <c r="G690" s="34">
        <f t="shared" si="10"/>
        <v>9</v>
      </c>
    </row>
    <row r="691" spans="1:7" x14ac:dyDescent="0.25">
      <c r="A691" s="36" t="s">
        <v>10975</v>
      </c>
      <c r="B691" s="37" t="s">
        <v>4191</v>
      </c>
      <c r="C691" s="38"/>
      <c r="D691" s="39"/>
      <c r="E691" s="39"/>
      <c r="F691" s="39"/>
      <c r="G691" s="34">
        <f t="shared" si="10"/>
        <v>5</v>
      </c>
    </row>
    <row r="692" spans="1:7" ht="30" x14ac:dyDescent="0.25">
      <c r="A692" s="36" t="s">
        <v>10711</v>
      </c>
      <c r="B692" s="37" t="s">
        <v>4192</v>
      </c>
      <c r="C692" s="38" t="s">
        <v>3542</v>
      </c>
      <c r="D692" s="39">
        <v>26526.799999999999</v>
      </c>
      <c r="E692" s="39"/>
      <c r="F692" s="39">
        <v>26526.799999999999</v>
      </c>
      <c r="G692" s="34">
        <f t="shared" si="10"/>
        <v>9</v>
      </c>
    </row>
    <row r="693" spans="1:7" x14ac:dyDescent="0.25">
      <c r="A693" s="36" t="s">
        <v>10712</v>
      </c>
      <c r="B693" s="37" t="s">
        <v>4193</v>
      </c>
      <c r="C693" s="38" t="s">
        <v>7</v>
      </c>
      <c r="D693" s="39">
        <v>227.47</v>
      </c>
      <c r="E693" s="39">
        <v>9.6999999999999993</v>
      </c>
      <c r="F693" s="39">
        <v>237.17</v>
      </c>
      <c r="G693" s="34">
        <f t="shared" si="10"/>
        <v>9</v>
      </c>
    </row>
    <row r="694" spans="1:7" x14ac:dyDescent="0.25">
      <c r="A694" s="36" t="s">
        <v>10713</v>
      </c>
      <c r="B694" s="37" t="s">
        <v>4194</v>
      </c>
      <c r="C694" s="38" t="s">
        <v>7</v>
      </c>
      <c r="D694" s="39">
        <v>271.54000000000002</v>
      </c>
      <c r="E694" s="39">
        <v>12.16</v>
      </c>
      <c r="F694" s="39">
        <v>283.7</v>
      </c>
      <c r="G694" s="34">
        <f t="shared" si="10"/>
        <v>9</v>
      </c>
    </row>
    <row r="695" spans="1:7" x14ac:dyDescent="0.25">
      <c r="A695" s="36" t="s">
        <v>10714</v>
      </c>
      <c r="B695" s="37" t="s">
        <v>4195</v>
      </c>
      <c r="C695" s="38" t="s">
        <v>7</v>
      </c>
      <c r="D695" s="39">
        <v>293.25</v>
      </c>
      <c r="E695" s="39">
        <v>18.41</v>
      </c>
      <c r="F695" s="39">
        <v>311.66000000000003</v>
      </c>
      <c r="G695" s="34">
        <f t="shared" si="10"/>
        <v>9</v>
      </c>
    </row>
    <row r="696" spans="1:7" x14ac:dyDescent="0.25">
      <c r="A696" s="36" t="s">
        <v>10715</v>
      </c>
      <c r="B696" s="37" t="s">
        <v>4196</v>
      </c>
      <c r="C696" s="38" t="s">
        <v>7</v>
      </c>
      <c r="D696" s="39">
        <v>325.35000000000002</v>
      </c>
      <c r="E696" s="39">
        <v>25.76</v>
      </c>
      <c r="F696" s="39">
        <v>351.11</v>
      </c>
      <c r="G696" s="34">
        <f t="shared" si="10"/>
        <v>9</v>
      </c>
    </row>
    <row r="697" spans="1:7" x14ac:dyDescent="0.25">
      <c r="A697" s="36" t="s">
        <v>10716</v>
      </c>
      <c r="B697" s="37" t="s">
        <v>4197</v>
      </c>
      <c r="C697" s="38" t="s">
        <v>7</v>
      </c>
      <c r="D697" s="39">
        <v>397.59</v>
      </c>
      <c r="E697" s="39">
        <v>39.35</v>
      </c>
      <c r="F697" s="39">
        <v>436.94</v>
      </c>
      <c r="G697" s="34">
        <f t="shared" si="10"/>
        <v>9</v>
      </c>
    </row>
    <row r="698" spans="1:7" x14ac:dyDescent="0.25">
      <c r="A698" s="36" t="s">
        <v>10717</v>
      </c>
      <c r="B698" s="37" t="s">
        <v>4198</v>
      </c>
      <c r="C698" s="38" t="s">
        <v>7</v>
      </c>
      <c r="D698" s="39">
        <v>456.45</v>
      </c>
      <c r="E698" s="39">
        <v>46.16</v>
      </c>
      <c r="F698" s="39">
        <v>502.61</v>
      </c>
      <c r="G698" s="34">
        <f t="shared" si="10"/>
        <v>9</v>
      </c>
    </row>
    <row r="699" spans="1:7" x14ac:dyDescent="0.25">
      <c r="A699" s="36" t="s">
        <v>10718</v>
      </c>
      <c r="B699" s="37" t="s">
        <v>4199</v>
      </c>
      <c r="C699" s="38" t="s">
        <v>7</v>
      </c>
      <c r="D699" s="39">
        <v>557.64</v>
      </c>
      <c r="E699" s="39">
        <v>54.59</v>
      </c>
      <c r="F699" s="39">
        <v>612.23</v>
      </c>
      <c r="G699" s="34">
        <f t="shared" si="10"/>
        <v>9</v>
      </c>
    </row>
    <row r="700" spans="1:7" x14ac:dyDescent="0.25">
      <c r="A700" s="36" t="s">
        <v>10719</v>
      </c>
      <c r="B700" s="37" t="s">
        <v>4200</v>
      </c>
      <c r="C700" s="38" t="s">
        <v>7</v>
      </c>
      <c r="D700" s="39">
        <v>654.53</v>
      </c>
      <c r="E700" s="39">
        <v>46.16</v>
      </c>
      <c r="F700" s="39">
        <v>700.69</v>
      </c>
      <c r="G700" s="34">
        <f t="shared" si="10"/>
        <v>9</v>
      </c>
    </row>
    <row r="701" spans="1:7" x14ac:dyDescent="0.25">
      <c r="A701" s="36" t="s">
        <v>10720</v>
      </c>
      <c r="B701" s="37" t="s">
        <v>4201</v>
      </c>
      <c r="C701" s="38" t="s">
        <v>7</v>
      </c>
      <c r="D701" s="39">
        <v>349.42</v>
      </c>
      <c r="E701" s="39"/>
      <c r="F701" s="39">
        <v>349.42</v>
      </c>
      <c r="G701" s="34">
        <f t="shared" si="10"/>
        <v>9</v>
      </c>
    </row>
    <row r="702" spans="1:7" x14ac:dyDescent="0.25">
      <c r="A702" s="36" t="s">
        <v>10721</v>
      </c>
      <c r="B702" s="37" t="s">
        <v>4202</v>
      </c>
      <c r="C702" s="38" t="s">
        <v>7</v>
      </c>
      <c r="D702" s="39">
        <v>511.06</v>
      </c>
      <c r="E702" s="39"/>
      <c r="F702" s="39">
        <v>511.06</v>
      </c>
      <c r="G702" s="34">
        <f t="shared" si="10"/>
        <v>9</v>
      </c>
    </row>
    <row r="703" spans="1:7" ht="30" x14ac:dyDescent="0.25">
      <c r="A703" s="36" t="s">
        <v>10722</v>
      </c>
      <c r="B703" s="37" t="s">
        <v>4203</v>
      </c>
      <c r="C703" s="38" t="s">
        <v>3542</v>
      </c>
      <c r="D703" s="39">
        <v>26526.799999999999</v>
      </c>
      <c r="E703" s="39"/>
      <c r="F703" s="39">
        <v>26526.799999999999</v>
      </c>
      <c r="G703" s="34">
        <f t="shared" si="10"/>
        <v>9</v>
      </c>
    </row>
    <row r="704" spans="1:7" x14ac:dyDescent="0.25">
      <c r="A704" s="36" t="s">
        <v>10723</v>
      </c>
      <c r="B704" s="37" t="s">
        <v>4204</v>
      </c>
      <c r="C704" s="38" t="s">
        <v>7</v>
      </c>
      <c r="D704" s="39">
        <v>1084.58</v>
      </c>
      <c r="E704" s="39"/>
      <c r="F704" s="39">
        <v>1084.58</v>
      </c>
      <c r="G704" s="34">
        <f t="shared" si="10"/>
        <v>9</v>
      </c>
    </row>
    <row r="705" spans="1:7" x14ac:dyDescent="0.25">
      <c r="A705" s="36" t="s">
        <v>10724</v>
      </c>
      <c r="B705" s="37" t="s">
        <v>4205</v>
      </c>
      <c r="C705" s="38" t="s">
        <v>7</v>
      </c>
      <c r="D705" s="39">
        <v>1270.42</v>
      </c>
      <c r="E705" s="39"/>
      <c r="F705" s="39">
        <v>1270.42</v>
      </c>
      <c r="G705" s="34">
        <f t="shared" si="10"/>
        <v>9</v>
      </c>
    </row>
    <row r="706" spans="1:7" x14ac:dyDescent="0.25">
      <c r="A706" s="36" t="s">
        <v>10725</v>
      </c>
      <c r="B706" s="37" t="s">
        <v>4206</v>
      </c>
      <c r="C706" s="38" t="s">
        <v>7</v>
      </c>
      <c r="D706" s="39">
        <v>1534.57</v>
      </c>
      <c r="E706" s="39"/>
      <c r="F706" s="39">
        <v>1534.57</v>
      </c>
      <c r="G706" s="34">
        <f t="shared" si="10"/>
        <v>9</v>
      </c>
    </row>
    <row r="707" spans="1:7" ht="30" x14ac:dyDescent="0.25">
      <c r="A707" s="36" t="s">
        <v>10726</v>
      </c>
      <c r="B707" s="37" t="s">
        <v>4207</v>
      </c>
      <c r="C707" s="38" t="s">
        <v>7</v>
      </c>
      <c r="D707" s="39">
        <v>691.19</v>
      </c>
      <c r="E707" s="39"/>
      <c r="F707" s="39">
        <v>691.19</v>
      </c>
      <c r="G707" s="34">
        <f t="shared" ref="G707:G770" si="11">LEN(A707)</f>
        <v>9</v>
      </c>
    </row>
    <row r="708" spans="1:7" ht="30" x14ac:dyDescent="0.25">
      <c r="A708" s="36" t="s">
        <v>11443</v>
      </c>
      <c r="B708" s="37" t="s">
        <v>11444</v>
      </c>
      <c r="C708" s="38" t="s">
        <v>7</v>
      </c>
      <c r="D708" s="39">
        <v>809.56</v>
      </c>
      <c r="E708" s="39"/>
      <c r="F708" s="39">
        <v>809.56</v>
      </c>
      <c r="G708" s="34">
        <f t="shared" si="11"/>
        <v>9</v>
      </c>
    </row>
    <row r="709" spans="1:7" ht="30" x14ac:dyDescent="0.25">
      <c r="A709" s="36" t="s">
        <v>10727</v>
      </c>
      <c r="B709" s="37" t="s">
        <v>4208</v>
      </c>
      <c r="C709" s="38" t="s">
        <v>969</v>
      </c>
      <c r="D709" s="39">
        <v>699.85</v>
      </c>
      <c r="E709" s="39"/>
      <c r="F709" s="39">
        <v>699.85</v>
      </c>
      <c r="G709" s="34">
        <f t="shared" si="11"/>
        <v>9</v>
      </c>
    </row>
    <row r="710" spans="1:7" x14ac:dyDescent="0.25">
      <c r="A710" s="36" t="s">
        <v>10976</v>
      </c>
      <c r="B710" s="37" t="s">
        <v>4209</v>
      </c>
      <c r="C710" s="38"/>
      <c r="D710" s="39"/>
      <c r="E710" s="39"/>
      <c r="F710" s="39"/>
      <c r="G710" s="34">
        <f t="shared" si="11"/>
        <v>5</v>
      </c>
    </row>
    <row r="711" spans="1:7" ht="30" x14ac:dyDescent="0.25">
      <c r="A711" s="36" t="s">
        <v>10728</v>
      </c>
      <c r="B711" s="37" t="s">
        <v>4210</v>
      </c>
      <c r="C711" s="38" t="s">
        <v>3542</v>
      </c>
      <c r="D711" s="39">
        <v>2034.57</v>
      </c>
      <c r="E711" s="39"/>
      <c r="F711" s="39">
        <v>2034.57</v>
      </c>
      <c r="G711" s="34">
        <f t="shared" si="11"/>
        <v>9</v>
      </c>
    </row>
    <row r="712" spans="1:7" x14ac:dyDescent="0.25">
      <c r="A712" s="36" t="s">
        <v>10729</v>
      </c>
      <c r="B712" s="37" t="s">
        <v>4211</v>
      </c>
      <c r="C712" s="38" t="s">
        <v>7</v>
      </c>
      <c r="D712" s="39">
        <v>38.15</v>
      </c>
      <c r="E712" s="39"/>
      <c r="F712" s="39">
        <v>38.15</v>
      </c>
      <c r="G712" s="34">
        <f t="shared" si="11"/>
        <v>9</v>
      </c>
    </row>
    <row r="713" spans="1:7" x14ac:dyDescent="0.25">
      <c r="A713" s="36" t="s">
        <v>10730</v>
      </c>
      <c r="B713" s="37" t="s">
        <v>4212</v>
      </c>
      <c r="C713" s="38" t="s">
        <v>7</v>
      </c>
      <c r="D713" s="39">
        <v>45.23</v>
      </c>
      <c r="E713" s="39"/>
      <c r="F713" s="39">
        <v>45.23</v>
      </c>
      <c r="G713" s="34">
        <f t="shared" si="11"/>
        <v>9</v>
      </c>
    </row>
    <row r="714" spans="1:7" x14ac:dyDescent="0.25">
      <c r="A714" s="36" t="s">
        <v>10731</v>
      </c>
      <c r="B714" s="37" t="s">
        <v>4213</v>
      </c>
      <c r="C714" s="38" t="s">
        <v>7</v>
      </c>
      <c r="D714" s="39">
        <v>67</v>
      </c>
      <c r="E714" s="39"/>
      <c r="F714" s="39">
        <v>67</v>
      </c>
      <c r="G714" s="34">
        <f t="shared" si="11"/>
        <v>9</v>
      </c>
    </row>
    <row r="715" spans="1:7" ht="30" x14ac:dyDescent="0.25">
      <c r="A715" s="36" t="s">
        <v>10732</v>
      </c>
      <c r="B715" s="37" t="s">
        <v>4214</v>
      </c>
      <c r="C715" s="38" t="s">
        <v>969</v>
      </c>
      <c r="D715" s="39"/>
      <c r="E715" s="39">
        <v>526.70000000000005</v>
      </c>
      <c r="F715" s="39">
        <v>526.70000000000005</v>
      </c>
      <c r="G715" s="34">
        <f t="shared" si="11"/>
        <v>9</v>
      </c>
    </row>
    <row r="716" spans="1:7" x14ac:dyDescent="0.25">
      <c r="A716" s="36" t="s">
        <v>10977</v>
      </c>
      <c r="B716" s="37" t="s">
        <v>4215</v>
      </c>
      <c r="C716" s="38"/>
      <c r="D716" s="39"/>
      <c r="E716" s="39"/>
      <c r="F716" s="39"/>
      <c r="G716" s="34">
        <f t="shared" si="11"/>
        <v>5</v>
      </c>
    </row>
    <row r="717" spans="1:7" ht="30" x14ac:dyDescent="0.25">
      <c r="A717" s="36" t="s">
        <v>10733</v>
      </c>
      <c r="B717" s="37" t="s">
        <v>4216</v>
      </c>
      <c r="C717" s="38" t="s">
        <v>3542</v>
      </c>
      <c r="D717" s="39">
        <v>38747.15</v>
      </c>
      <c r="E717" s="39"/>
      <c r="F717" s="39">
        <v>38747.15</v>
      </c>
      <c r="G717" s="34">
        <f t="shared" si="11"/>
        <v>9</v>
      </c>
    </row>
    <row r="718" spans="1:7" x14ac:dyDescent="0.25">
      <c r="A718" s="36" t="s">
        <v>10734</v>
      </c>
      <c r="B718" s="37" t="s">
        <v>4217</v>
      </c>
      <c r="C718" s="38" t="s">
        <v>7</v>
      </c>
      <c r="D718" s="39">
        <v>42.07</v>
      </c>
      <c r="E718" s="39">
        <v>5.72</v>
      </c>
      <c r="F718" s="39">
        <v>47.79</v>
      </c>
      <c r="G718" s="34">
        <f t="shared" si="11"/>
        <v>9</v>
      </c>
    </row>
    <row r="719" spans="1:7" x14ac:dyDescent="0.25">
      <c r="A719" s="36" t="s">
        <v>10735</v>
      </c>
      <c r="B719" s="37" t="s">
        <v>4218</v>
      </c>
      <c r="C719" s="38" t="s">
        <v>7</v>
      </c>
      <c r="D719" s="39">
        <v>52.45</v>
      </c>
      <c r="E719" s="39">
        <v>5.72</v>
      </c>
      <c r="F719" s="39">
        <v>58.17</v>
      </c>
      <c r="G719" s="34">
        <f t="shared" si="11"/>
        <v>9</v>
      </c>
    </row>
    <row r="720" spans="1:7" x14ac:dyDescent="0.25">
      <c r="A720" s="36" t="s">
        <v>10736</v>
      </c>
      <c r="B720" s="37" t="s">
        <v>4219</v>
      </c>
      <c r="C720" s="38" t="s">
        <v>7</v>
      </c>
      <c r="D720" s="39">
        <v>63.04</v>
      </c>
      <c r="E720" s="39">
        <v>5.72</v>
      </c>
      <c r="F720" s="39">
        <v>68.760000000000005</v>
      </c>
      <c r="G720" s="34">
        <f t="shared" si="11"/>
        <v>9</v>
      </c>
    </row>
    <row r="721" spans="1:7" x14ac:dyDescent="0.25">
      <c r="A721" s="36" t="s">
        <v>10737</v>
      </c>
      <c r="B721" s="37" t="s">
        <v>4220</v>
      </c>
      <c r="C721" s="38" t="s">
        <v>7</v>
      </c>
      <c r="D721" s="39">
        <v>73.47</v>
      </c>
      <c r="E721" s="39">
        <v>5.72</v>
      </c>
      <c r="F721" s="39">
        <v>79.19</v>
      </c>
      <c r="G721" s="34">
        <f t="shared" si="11"/>
        <v>9</v>
      </c>
    </row>
    <row r="722" spans="1:7" x14ac:dyDescent="0.25">
      <c r="A722" s="36" t="s">
        <v>10738</v>
      </c>
      <c r="B722" s="37" t="s">
        <v>4221</v>
      </c>
      <c r="C722" s="38" t="s">
        <v>7</v>
      </c>
      <c r="D722" s="39">
        <v>91.34</v>
      </c>
      <c r="E722" s="39">
        <v>5.72</v>
      </c>
      <c r="F722" s="39">
        <v>97.06</v>
      </c>
      <c r="G722" s="34">
        <f t="shared" si="11"/>
        <v>9</v>
      </c>
    </row>
    <row r="723" spans="1:7" x14ac:dyDescent="0.25">
      <c r="A723" s="36" t="s">
        <v>10739</v>
      </c>
      <c r="B723" s="37" t="s">
        <v>4222</v>
      </c>
      <c r="C723" s="38" t="s">
        <v>7</v>
      </c>
      <c r="D723" s="39">
        <v>114.04</v>
      </c>
      <c r="E723" s="39">
        <v>5.72</v>
      </c>
      <c r="F723" s="39">
        <v>119.76</v>
      </c>
      <c r="G723" s="34">
        <f t="shared" si="11"/>
        <v>9</v>
      </c>
    </row>
    <row r="724" spans="1:7" x14ac:dyDescent="0.25">
      <c r="A724" s="36" t="s">
        <v>10740</v>
      </c>
      <c r="B724" s="37" t="s">
        <v>4223</v>
      </c>
      <c r="C724" s="38" t="s">
        <v>7</v>
      </c>
      <c r="D724" s="39">
        <v>141.44999999999999</v>
      </c>
      <c r="E724" s="39">
        <v>5.72</v>
      </c>
      <c r="F724" s="39">
        <v>147.16999999999999</v>
      </c>
      <c r="G724" s="34">
        <f t="shared" si="11"/>
        <v>9</v>
      </c>
    </row>
    <row r="725" spans="1:7" x14ac:dyDescent="0.25">
      <c r="A725" s="36" t="s">
        <v>10741</v>
      </c>
      <c r="B725" s="37" t="s">
        <v>4224</v>
      </c>
      <c r="C725" s="38" t="s">
        <v>7</v>
      </c>
      <c r="D725" s="39">
        <v>174.84</v>
      </c>
      <c r="E725" s="39">
        <v>5.72</v>
      </c>
      <c r="F725" s="39">
        <v>180.56</v>
      </c>
      <c r="G725" s="34">
        <f t="shared" si="11"/>
        <v>9</v>
      </c>
    </row>
    <row r="726" spans="1:7" x14ac:dyDescent="0.25">
      <c r="A726" s="36" t="s">
        <v>10978</v>
      </c>
      <c r="B726" s="37" t="s">
        <v>4225</v>
      </c>
      <c r="C726" s="38"/>
      <c r="D726" s="39"/>
      <c r="E726" s="39"/>
      <c r="F726" s="39"/>
      <c r="G726" s="34">
        <f t="shared" si="11"/>
        <v>5</v>
      </c>
    </row>
    <row r="727" spans="1:7" ht="30" x14ac:dyDescent="0.25">
      <c r="A727" s="36" t="s">
        <v>10742</v>
      </c>
      <c r="B727" s="37" t="s">
        <v>4226</v>
      </c>
      <c r="C727" s="38" t="s">
        <v>3542</v>
      </c>
      <c r="D727" s="39">
        <v>24767.07</v>
      </c>
      <c r="E727" s="39"/>
      <c r="F727" s="39">
        <v>24767.07</v>
      </c>
      <c r="G727" s="34">
        <f t="shared" si="11"/>
        <v>9</v>
      </c>
    </row>
    <row r="728" spans="1:7" ht="30" x14ac:dyDescent="0.25">
      <c r="A728" s="36" t="s">
        <v>10743</v>
      </c>
      <c r="B728" s="37" t="s">
        <v>4227</v>
      </c>
      <c r="C728" s="38" t="s">
        <v>7</v>
      </c>
      <c r="D728" s="39">
        <v>315.43</v>
      </c>
      <c r="E728" s="39">
        <v>25.76</v>
      </c>
      <c r="F728" s="39">
        <v>341.19</v>
      </c>
      <c r="G728" s="34">
        <f t="shared" si="11"/>
        <v>9</v>
      </c>
    </row>
    <row r="729" spans="1:7" ht="30" x14ac:dyDescent="0.25">
      <c r="A729" s="36" t="s">
        <v>10744</v>
      </c>
      <c r="B729" s="37" t="s">
        <v>4228</v>
      </c>
      <c r="C729" s="38" t="s">
        <v>7</v>
      </c>
      <c r="D729" s="39">
        <v>406.07</v>
      </c>
      <c r="E729" s="39">
        <v>39.35</v>
      </c>
      <c r="F729" s="39">
        <v>445.42</v>
      </c>
      <c r="G729" s="34">
        <f t="shared" si="11"/>
        <v>9</v>
      </c>
    </row>
    <row r="730" spans="1:7" ht="30" x14ac:dyDescent="0.25">
      <c r="A730" s="36" t="s">
        <v>10745</v>
      </c>
      <c r="B730" s="37" t="s">
        <v>4229</v>
      </c>
      <c r="C730" s="38" t="s">
        <v>7</v>
      </c>
      <c r="D730" s="39">
        <v>481.26</v>
      </c>
      <c r="E730" s="39">
        <v>46.16</v>
      </c>
      <c r="F730" s="39">
        <v>527.41999999999996</v>
      </c>
      <c r="G730" s="34">
        <f t="shared" si="11"/>
        <v>9</v>
      </c>
    </row>
    <row r="731" spans="1:7" x14ac:dyDescent="0.25">
      <c r="A731" s="36" t="s">
        <v>10979</v>
      </c>
      <c r="B731" s="37" t="s">
        <v>4230</v>
      </c>
      <c r="C731" s="38"/>
      <c r="D731" s="39"/>
      <c r="E731" s="39"/>
      <c r="F731" s="39"/>
      <c r="G731" s="34">
        <f t="shared" si="11"/>
        <v>2</v>
      </c>
    </row>
    <row r="732" spans="1:7" x14ac:dyDescent="0.25">
      <c r="A732" s="36" t="s">
        <v>10980</v>
      </c>
      <c r="B732" s="37" t="s">
        <v>4231</v>
      </c>
      <c r="C732" s="38"/>
      <c r="D732" s="39"/>
      <c r="E732" s="39"/>
      <c r="F732" s="39"/>
      <c r="G732" s="34">
        <f t="shared" si="11"/>
        <v>5</v>
      </c>
    </row>
    <row r="733" spans="1:7" ht="30" x14ac:dyDescent="0.25">
      <c r="A733" s="36" t="s">
        <v>10746</v>
      </c>
      <c r="B733" s="37" t="s">
        <v>4232</v>
      </c>
      <c r="C733" s="38" t="s">
        <v>129</v>
      </c>
      <c r="D733" s="39">
        <v>124.34</v>
      </c>
      <c r="E733" s="39">
        <v>34.58</v>
      </c>
      <c r="F733" s="39">
        <v>158.91999999999999</v>
      </c>
      <c r="G733" s="34">
        <f t="shared" si="11"/>
        <v>9</v>
      </c>
    </row>
    <row r="734" spans="1:7" ht="30" x14ac:dyDescent="0.25">
      <c r="A734" s="36" t="s">
        <v>10747</v>
      </c>
      <c r="B734" s="37" t="s">
        <v>4233</v>
      </c>
      <c r="C734" s="38" t="s">
        <v>129</v>
      </c>
      <c r="D734" s="39">
        <v>128.57</v>
      </c>
      <c r="E734" s="39">
        <v>38.03</v>
      </c>
      <c r="F734" s="39">
        <v>166.6</v>
      </c>
      <c r="G734" s="34">
        <f t="shared" si="11"/>
        <v>9</v>
      </c>
    </row>
    <row r="735" spans="1:7" ht="30" x14ac:dyDescent="0.25">
      <c r="A735" s="36" t="s">
        <v>10748</v>
      </c>
      <c r="B735" s="37" t="s">
        <v>4234</v>
      </c>
      <c r="C735" s="38" t="s">
        <v>129</v>
      </c>
      <c r="D735" s="39">
        <v>160.61000000000001</v>
      </c>
      <c r="E735" s="39">
        <v>41.48</v>
      </c>
      <c r="F735" s="39">
        <v>202.09</v>
      </c>
      <c r="G735" s="34">
        <f t="shared" si="11"/>
        <v>9</v>
      </c>
    </row>
    <row r="736" spans="1:7" ht="30" x14ac:dyDescent="0.25">
      <c r="A736" s="36" t="s">
        <v>10749</v>
      </c>
      <c r="B736" s="37" t="s">
        <v>4235</v>
      </c>
      <c r="C736" s="38" t="s">
        <v>129</v>
      </c>
      <c r="D736" s="39">
        <v>165.4</v>
      </c>
      <c r="E736" s="39">
        <v>44.93</v>
      </c>
      <c r="F736" s="39">
        <v>210.33</v>
      </c>
      <c r="G736" s="34">
        <f t="shared" si="11"/>
        <v>9</v>
      </c>
    </row>
    <row r="737" spans="1:7" ht="30" x14ac:dyDescent="0.25">
      <c r="A737" s="36" t="s">
        <v>10750</v>
      </c>
      <c r="B737" s="37" t="s">
        <v>4236</v>
      </c>
      <c r="C737" s="38" t="s">
        <v>129</v>
      </c>
      <c r="D737" s="39">
        <v>209.34</v>
      </c>
      <c r="E737" s="39">
        <v>49.32</v>
      </c>
      <c r="F737" s="39">
        <v>258.66000000000003</v>
      </c>
      <c r="G737" s="34">
        <f t="shared" si="11"/>
        <v>9</v>
      </c>
    </row>
    <row r="738" spans="1:7" ht="30" x14ac:dyDescent="0.25">
      <c r="A738" s="36" t="s">
        <v>10751</v>
      </c>
      <c r="B738" s="37" t="s">
        <v>4237</v>
      </c>
      <c r="C738" s="38" t="s">
        <v>129</v>
      </c>
      <c r="D738" s="39">
        <v>141.84</v>
      </c>
      <c r="E738" s="39">
        <v>38.03</v>
      </c>
      <c r="F738" s="39">
        <v>179.87</v>
      </c>
      <c r="G738" s="34">
        <f t="shared" si="11"/>
        <v>9</v>
      </c>
    </row>
    <row r="739" spans="1:7" ht="30" x14ac:dyDescent="0.25">
      <c r="A739" s="36" t="s">
        <v>10752</v>
      </c>
      <c r="B739" s="37" t="s">
        <v>4238</v>
      </c>
      <c r="C739" s="38" t="s">
        <v>129</v>
      </c>
      <c r="D739" s="39">
        <v>162.76</v>
      </c>
      <c r="E739" s="39">
        <v>38.03</v>
      </c>
      <c r="F739" s="39">
        <v>200.79</v>
      </c>
      <c r="G739" s="34">
        <f t="shared" si="11"/>
        <v>9</v>
      </c>
    </row>
    <row r="740" spans="1:7" ht="30" x14ac:dyDescent="0.25">
      <c r="A740" s="36" t="s">
        <v>10753</v>
      </c>
      <c r="B740" s="37" t="s">
        <v>4239</v>
      </c>
      <c r="C740" s="38" t="s">
        <v>129</v>
      </c>
      <c r="D740" s="39">
        <v>201.26</v>
      </c>
      <c r="E740" s="39">
        <v>41.48</v>
      </c>
      <c r="F740" s="39">
        <v>242.74</v>
      </c>
      <c r="G740" s="34">
        <f t="shared" si="11"/>
        <v>9</v>
      </c>
    </row>
    <row r="741" spans="1:7" ht="30" x14ac:dyDescent="0.25">
      <c r="A741" s="36" t="s">
        <v>10754</v>
      </c>
      <c r="B741" s="37" t="s">
        <v>4240</v>
      </c>
      <c r="C741" s="38" t="s">
        <v>129</v>
      </c>
      <c r="D741" s="39">
        <v>221.3</v>
      </c>
      <c r="E741" s="39">
        <v>44.93</v>
      </c>
      <c r="F741" s="39">
        <v>266.23</v>
      </c>
      <c r="G741" s="34">
        <f t="shared" si="11"/>
        <v>9</v>
      </c>
    </row>
    <row r="742" spans="1:7" ht="30" x14ac:dyDescent="0.25">
      <c r="A742" s="36" t="s">
        <v>10755</v>
      </c>
      <c r="B742" s="37" t="s">
        <v>4241</v>
      </c>
      <c r="C742" s="38" t="s">
        <v>129</v>
      </c>
      <c r="D742" s="39">
        <v>252.29</v>
      </c>
      <c r="E742" s="39">
        <v>49.32</v>
      </c>
      <c r="F742" s="39">
        <v>301.61</v>
      </c>
      <c r="G742" s="34">
        <f t="shared" si="11"/>
        <v>9</v>
      </c>
    </row>
    <row r="743" spans="1:7" x14ac:dyDescent="0.25">
      <c r="A743" s="36" t="s">
        <v>10756</v>
      </c>
      <c r="B743" s="37" t="s">
        <v>4242</v>
      </c>
      <c r="C743" s="38"/>
      <c r="D743" s="39"/>
      <c r="E743" s="39"/>
      <c r="F743" s="39"/>
      <c r="G743" s="34">
        <f t="shared" si="11"/>
        <v>5</v>
      </c>
    </row>
    <row r="744" spans="1:7" ht="30" x14ac:dyDescent="0.25">
      <c r="A744" s="36" t="s">
        <v>10757</v>
      </c>
      <c r="B744" s="37" t="s">
        <v>4243</v>
      </c>
      <c r="C744" s="38" t="s">
        <v>129</v>
      </c>
      <c r="D744" s="39">
        <v>165.8</v>
      </c>
      <c r="E744" s="39">
        <v>38.03</v>
      </c>
      <c r="F744" s="39">
        <v>203.83</v>
      </c>
      <c r="G744" s="34">
        <f t="shared" si="11"/>
        <v>9</v>
      </c>
    </row>
    <row r="745" spans="1:7" ht="30" x14ac:dyDescent="0.25">
      <c r="A745" s="36" t="s">
        <v>10758</v>
      </c>
      <c r="B745" s="37" t="s">
        <v>4244</v>
      </c>
      <c r="C745" s="38" t="s">
        <v>129</v>
      </c>
      <c r="D745" s="39">
        <v>184.76</v>
      </c>
      <c r="E745" s="39">
        <v>41.48</v>
      </c>
      <c r="F745" s="39">
        <v>226.24</v>
      </c>
      <c r="G745" s="34">
        <f t="shared" si="11"/>
        <v>9</v>
      </c>
    </row>
    <row r="746" spans="1:7" ht="30" x14ac:dyDescent="0.25">
      <c r="A746" s="36" t="s">
        <v>9566</v>
      </c>
      <c r="B746" s="37" t="s">
        <v>4245</v>
      </c>
      <c r="C746" s="38" t="s">
        <v>129</v>
      </c>
      <c r="D746" s="39">
        <v>199.21</v>
      </c>
      <c r="E746" s="39">
        <v>44.93</v>
      </c>
      <c r="F746" s="39">
        <v>244.14</v>
      </c>
      <c r="G746" s="34">
        <f t="shared" si="11"/>
        <v>9</v>
      </c>
    </row>
    <row r="747" spans="1:7" ht="30" x14ac:dyDescent="0.25">
      <c r="A747" s="36" t="s">
        <v>9567</v>
      </c>
      <c r="B747" s="37" t="s">
        <v>4246</v>
      </c>
      <c r="C747" s="38" t="s">
        <v>129</v>
      </c>
      <c r="D747" s="39">
        <v>210.09</v>
      </c>
      <c r="E747" s="39">
        <v>49.32</v>
      </c>
      <c r="F747" s="39">
        <v>259.41000000000003</v>
      </c>
      <c r="G747" s="34">
        <f t="shared" si="11"/>
        <v>9</v>
      </c>
    </row>
    <row r="748" spans="1:7" x14ac:dyDescent="0.25">
      <c r="A748" s="36" t="s">
        <v>10981</v>
      </c>
      <c r="B748" s="37" t="s">
        <v>4247</v>
      </c>
      <c r="C748" s="38"/>
      <c r="D748" s="39"/>
      <c r="E748" s="39"/>
      <c r="F748" s="39"/>
      <c r="G748" s="34">
        <f t="shared" si="11"/>
        <v>5</v>
      </c>
    </row>
    <row r="749" spans="1:7" x14ac:dyDescent="0.25">
      <c r="A749" s="36" t="s">
        <v>9568</v>
      </c>
      <c r="B749" s="37" t="s">
        <v>4248</v>
      </c>
      <c r="C749" s="38" t="s">
        <v>129</v>
      </c>
      <c r="D749" s="39">
        <v>158.03</v>
      </c>
      <c r="E749" s="39">
        <v>11.59</v>
      </c>
      <c r="F749" s="39">
        <v>169.62</v>
      </c>
      <c r="G749" s="34">
        <f t="shared" si="11"/>
        <v>9</v>
      </c>
    </row>
    <row r="750" spans="1:7" x14ac:dyDescent="0.25">
      <c r="A750" s="36" t="s">
        <v>9569</v>
      </c>
      <c r="B750" s="37" t="s">
        <v>4249</v>
      </c>
      <c r="C750" s="38" t="s">
        <v>129</v>
      </c>
      <c r="D750" s="39">
        <v>179.93</v>
      </c>
      <c r="E750" s="39">
        <v>12.19</v>
      </c>
      <c r="F750" s="39">
        <v>192.12</v>
      </c>
      <c r="G750" s="34">
        <f t="shared" si="11"/>
        <v>9</v>
      </c>
    </row>
    <row r="751" spans="1:7" x14ac:dyDescent="0.25">
      <c r="A751" s="36" t="s">
        <v>9570</v>
      </c>
      <c r="B751" s="37" t="s">
        <v>4250</v>
      </c>
      <c r="C751" s="38" t="s">
        <v>129</v>
      </c>
      <c r="D751" s="39">
        <v>197.36</v>
      </c>
      <c r="E751" s="39">
        <v>12.78</v>
      </c>
      <c r="F751" s="39">
        <v>210.14</v>
      </c>
      <c r="G751" s="34">
        <f t="shared" si="11"/>
        <v>9</v>
      </c>
    </row>
    <row r="752" spans="1:7" x14ac:dyDescent="0.25">
      <c r="A752" s="36" t="s">
        <v>9571</v>
      </c>
      <c r="B752" s="37" t="s">
        <v>4251</v>
      </c>
      <c r="C752" s="38" t="s">
        <v>129</v>
      </c>
      <c r="D752" s="39">
        <v>268.07</v>
      </c>
      <c r="E752" s="39">
        <v>13.02</v>
      </c>
      <c r="F752" s="39">
        <v>281.08999999999997</v>
      </c>
      <c r="G752" s="34">
        <f t="shared" si="11"/>
        <v>9</v>
      </c>
    </row>
    <row r="753" spans="1:7" x14ac:dyDescent="0.25">
      <c r="A753" s="36" t="s">
        <v>9572</v>
      </c>
      <c r="B753" s="37" t="s">
        <v>4252</v>
      </c>
      <c r="C753" s="38" t="s">
        <v>129</v>
      </c>
      <c r="D753" s="39">
        <v>155.30000000000001</v>
      </c>
      <c r="E753" s="39">
        <v>11.59</v>
      </c>
      <c r="F753" s="39">
        <v>166.89</v>
      </c>
      <c r="G753" s="34">
        <f t="shared" si="11"/>
        <v>9</v>
      </c>
    </row>
    <row r="754" spans="1:7" x14ac:dyDescent="0.25">
      <c r="A754" s="36" t="s">
        <v>9573</v>
      </c>
      <c r="B754" s="37" t="s">
        <v>4253</v>
      </c>
      <c r="C754" s="38" t="s">
        <v>129</v>
      </c>
      <c r="D754" s="39">
        <v>168.17</v>
      </c>
      <c r="E754" s="39">
        <v>12.18</v>
      </c>
      <c r="F754" s="39">
        <v>180.35</v>
      </c>
      <c r="G754" s="34">
        <f t="shared" si="11"/>
        <v>9</v>
      </c>
    </row>
    <row r="755" spans="1:7" x14ac:dyDescent="0.25">
      <c r="A755" s="36" t="s">
        <v>10982</v>
      </c>
      <c r="B755" s="37" t="s">
        <v>4254</v>
      </c>
      <c r="C755" s="38"/>
      <c r="D755" s="39"/>
      <c r="E755" s="39"/>
      <c r="F755" s="39"/>
      <c r="G755" s="34">
        <f t="shared" si="11"/>
        <v>2</v>
      </c>
    </row>
    <row r="756" spans="1:7" x14ac:dyDescent="0.25">
      <c r="A756" s="36" t="s">
        <v>10983</v>
      </c>
      <c r="B756" s="37" t="s">
        <v>4255</v>
      </c>
      <c r="C756" s="38"/>
      <c r="D756" s="39"/>
      <c r="E756" s="39"/>
      <c r="F756" s="39"/>
      <c r="G756" s="34">
        <f t="shared" si="11"/>
        <v>5</v>
      </c>
    </row>
    <row r="757" spans="1:7" x14ac:dyDescent="0.25">
      <c r="A757" s="36" t="s">
        <v>9574</v>
      </c>
      <c r="B757" s="37" t="s">
        <v>4256</v>
      </c>
      <c r="C757" s="38" t="s">
        <v>969</v>
      </c>
      <c r="D757" s="39">
        <v>629.42999999999995</v>
      </c>
      <c r="E757" s="39">
        <v>393.72</v>
      </c>
      <c r="F757" s="39">
        <v>1023.15</v>
      </c>
      <c r="G757" s="34">
        <f t="shared" si="11"/>
        <v>9</v>
      </c>
    </row>
    <row r="758" spans="1:7" ht="30" x14ac:dyDescent="0.25">
      <c r="A758" s="36" t="s">
        <v>9575</v>
      </c>
      <c r="B758" s="37" t="s">
        <v>4257</v>
      </c>
      <c r="C758" s="38" t="s">
        <v>129</v>
      </c>
      <c r="D758" s="39">
        <v>71.67</v>
      </c>
      <c r="E758" s="39">
        <v>37.79</v>
      </c>
      <c r="F758" s="39">
        <v>109.46</v>
      </c>
      <c r="G758" s="34">
        <f t="shared" si="11"/>
        <v>9</v>
      </c>
    </row>
    <row r="759" spans="1:7" ht="30" x14ac:dyDescent="0.25">
      <c r="A759" s="36" t="s">
        <v>9576</v>
      </c>
      <c r="B759" s="37" t="s">
        <v>4258</v>
      </c>
      <c r="C759" s="38" t="s">
        <v>129</v>
      </c>
      <c r="D759" s="39">
        <v>94.21</v>
      </c>
      <c r="E759" s="39">
        <v>38.64</v>
      </c>
      <c r="F759" s="39">
        <v>132.85</v>
      </c>
      <c r="G759" s="34">
        <f t="shared" si="11"/>
        <v>9</v>
      </c>
    </row>
    <row r="760" spans="1:7" x14ac:dyDescent="0.25">
      <c r="A760" s="36" t="s">
        <v>10984</v>
      </c>
      <c r="B760" s="37" t="s">
        <v>4259</v>
      </c>
      <c r="C760" s="38"/>
      <c r="D760" s="39"/>
      <c r="E760" s="39"/>
      <c r="F760" s="39"/>
      <c r="G760" s="34">
        <f t="shared" si="11"/>
        <v>5</v>
      </c>
    </row>
    <row r="761" spans="1:7" x14ac:dyDescent="0.25">
      <c r="A761" s="36" t="s">
        <v>9577</v>
      </c>
      <c r="B761" s="37" t="s">
        <v>4260</v>
      </c>
      <c r="C761" s="38" t="s">
        <v>129</v>
      </c>
      <c r="D761" s="39">
        <v>38.89</v>
      </c>
      <c r="E761" s="39">
        <v>48.62</v>
      </c>
      <c r="F761" s="39">
        <v>87.51</v>
      </c>
      <c r="G761" s="34">
        <f t="shared" si="11"/>
        <v>9</v>
      </c>
    </row>
    <row r="762" spans="1:7" x14ac:dyDescent="0.25">
      <c r="A762" s="36" t="s">
        <v>9578</v>
      </c>
      <c r="B762" s="37" t="s">
        <v>4261</v>
      </c>
      <c r="C762" s="38" t="s">
        <v>129</v>
      </c>
      <c r="D762" s="39">
        <v>53.48</v>
      </c>
      <c r="E762" s="39">
        <v>76.95</v>
      </c>
      <c r="F762" s="39">
        <v>130.43</v>
      </c>
      <c r="G762" s="34">
        <f t="shared" si="11"/>
        <v>9</v>
      </c>
    </row>
    <row r="763" spans="1:7" x14ac:dyDescent="0.25">
      <c r="A763" s="36" t="s">
        <v>9579</v>
      </c>
      <c r="B763" s="37" t="s">
        <v>4262</v>
      </c>
      <c r="C763" s="38" t="s">
        <v>129</v>
      </c>
      <c r="D763" s="39">
        <v>118.21</v>
      </c>
      <c r="E763" s="39">
        <v>124.86</v>
      </c>
      <c r="F763" s="39">
        <v>243.07</v>
      </c>
      <c r="G763" s="34">
        <f t="shared" si="11"/>
        <v>9</v>
      </c>
    </row>
    <row r="764" spans="1:7" x14ac:dyDescent="0.25">
      <c r="A764" s="36" t="s">
        <v>9580</v>
      </c>
      <c r="B764" s="37" t="s">
        <v>4263</v>
      </c>
      <c r="C764" s="38" t="s">
        <v>129</v>
      </c>
      <c r="D764" s="39">
        <v>170.8</v>
      </c>
      <c r="E764" s="39">
        <v>153.97</v>
      </c>
      <c r="F764" s="39">
        <v>324.77</v>
      </c>
      <c r="G764" s="34">
        <f t="shared" si="11"/>
        <v>9</v>
      </c>
    </row>
    <row r="765" spans="1:7" x14ac:dyDescent="0.25">
      <c r="A765" s="36" t="s">
        <v>9581</v>
      </c>
      <c r="B765" s="37" t="s">
        <v>4264</v>
      </c>
      <c r="C765" s="38" t="s">
        <v>129</v>
      </c>
      <c r="D765" s="39">
        <v>145.27000000000001</v>
      </c>
      <c r="E765" s="39">
        <v>76.95</v>
      </c>
      <c r="F765" s="39">
        <v>222.22</v>
      </c>
      <c r="G765" s="34">
        <f t="shared" si="11"/>
        <v>9</v>
      </c>
    </row>
    <row r="766" spans="1:7" x14ac:dyDescent="0.25">
      <c r="A766" s="36" t="s">
        <v>9582</v>
      </c>
      <c r="B766" s="37" t="s">
        <v>4265</v>
      </c>
      <c r="C766" s="38" t="s">
        <v>129</v>
      </c>
      <c r="D766" s="39">
        <v>329.19</v>
      </c>
      <c r="E766" s="39">
        <v>124.86</v>
      </c>
      <c r="F766" s="39">
        <v>454.05</v>
      </c>
      <c r="G766" s="34">
        <f t="shared" si="11"/>
        <v>9</v>
      </c>
    </row>
    <row r="767" spans="1:7" x14ac:dyDescent="0.25">
      <c r="A767" s="36" t="s">
        <v>10985</v>
      </c>
      <c r="B767" s="37" t="s">
        <v>4266</v>
      </c>
      <c r="C767" s="38"/>
      <c r="D767" s="39"/>
      <c r="E767" s="39"/>
      <c r="F767" s="39"/>
      <c r="G767" s="34">
        <f t="shared" si="11"/>
        <v>5</v>
      </c>
    </row>
    <row r="768" spans="1:7" x14ac:dyDescent="0.25">
      <c r="A768" s="36" t="s">
        <v>9583</v>
      </c>
      <c r="B768" s="37" t="s">
        <v>4267</v>
      </c>
      <c r="C768" s="38" t="s">
        <v>129</v>
      </c>
      <c r="D768" s="39">
        <v>133.24</v>
      </c>
      <c r="E768" s="39">
        <v>68.569999999999993</v>
      </c>
      <c r="F768" s="39">
        <v>201.81</v>
      </c>
      <c r="G768" s="34">
        <f t="shared" si="11"/>
        <v>9</v>
      </c>
    </row>
    <row r="769" spans="1:7" x14ac:dyDescent="0.25">
      <c r="A769" s="36" t="s">
        <v>9584</v>
      </c>
      <c r="B769" s="37" t="s">
        <v>4268</v>
      </c>
      <c r="C769" s="38" t="s">
        <v>129</v>
      </c>
      <c r="D769" s="39">
        <v>251.41</v>
      </c>
      <c r="E769" s="39">
        <v>129.33000000000001</v>
      </c>
      <c r="F769" s="39">
        <v>380.74</v>
      </c>
      <c r="G769" s="34">
        <f t="shared" si="11"/>
        <v>9</v>
      </c>
    </row>
    <row r="770" spans="1:7" x14ac:dyDescent="0.25">
      <c r="A770" s="36" t="s">
        <v>9585</v>
      </c>
      <c r="B770" s="37" t="s">
        <v>4269</v>
      </c>
      <c r="C770" s="38" t="s">
        <v>129</v>
      </c>
      <c r="D770" s="39">
        <v>520.34</v>
      </c>
      <c r="E770" s="39">
        <v>180.9</v>
      </c>
      <c r="F770" s="39">
        <v>701.24</v>
      </c>
      <c r="G770" s="34">
        <f t="shared" si="11"/>
        <v>9</v>
      </c>
    </row>
    <row r="771" spans="1:7" x14ac:dyDescent="0.25">
      <c r="A771" s="36" t="s">
        <v>10986</v>
      </c>
      <c r="B771" s="37" t="s">
        <v>4270</v>
      </c>
      <c r="C771" s="38"/>
      <c r="D771" s="39"/>
      <c r="E771" s="39"/>
      <c r="F771" s="39"/>
      <c r="G771" s="34">
        <f t="shared" ref="G771:G834" si="12">LEN(A771)</f>
        <v>5</v>
      </c>
    </row>
    <row r="772" spans="1:7" x14ac:dyDescent="0.25">
      <c r="A772" s="36" t="s">
        <v>9586</v>
      </c>
      <c r="B772" s="37" t="s">
        <v>13427</v>
      </c>
      <c r="C772" s="38" t="s">
        <v>129</v>
      </c>
      <c r="D772" s="39">
        <v>37.82</v>
      </c>
      <c r="E772" s="39">
        <v>34.81</v>
      </c>
      <c r="F772" s="39">
        <v>72.63</v>
      </c>
      <c r="G772" s="34">
        <f t="shared" si="12"/>
        <v>9</v>
      </c>
    </row>
    <row r="773" spans="1:7" x14ac:dyDescent="0.25">
      <c r="A773" s="36" t="s">
        <v>9587</v>
      </c>
      <c r="B773" s="37" t="s">
        <v>13428</v>
      </c>
      <c r="C773" s="38" t="s">
        <v>129</v>
      </c>
      <c r="D773" s="39">
        <v>46.32</v>
      </c>
      <c r="E773" s="39">
        <v>37.79</v>
      </c>
      <c r="F773" s="39">
        <v>84.11</v>
      </c>
      <c r="G773" s="34">
        <f t="shared" si="12"/>
        <v>9</v>
      </c>
    </row>
    <row r="774" spans="1:7" x14ac:dyDescent="0.25">
      <c r="A774" s="36" t="s">
        <v>9588</v>
      </c>
      <c r="B774" s="37" t="s">
        <v>13429</v>
      </c>
      <c r="C774" s="38" t="s">
        <v>129</v>
      </c>
      <c r="D774" s="39">
        <v>55.86</v>
      </c>
      <c r="E774" s="39">
        <v>40.54</v>
      </c>
      <c r="F774" s="39">
        <v>96.4</v>
      </c>
      <c r="G774" s="34">
        <f t="shared" si="12"/>
        <v>9</v>
      </c>
    </row>
    <row r="775" spans="1:7" x14ac:dyDescent="0.25">
      <c r="A775" s="36" t="s">
        <v>10987</v>
      </c>
      <c r="B775" s="37" t="s">
        <v>4271</v>
      </c>
      <c r="C775" s="38"/>
      <c r="D775" s="39"/>
      <c r="E775" s="39"/>
      <c r="F775" s="39"/>
      <c r="G775" s="34">
        <f t="shared" si="12"/>
        <v>5</v>
      </c>
    </row>
    <row r="776" spans="1:7" x14ac:dyDescent="0.25">
      <c r="A776" s="36" t="s">
        <v>9589</v>
      </c>
      <c r="B776" s="37" t="s">
        <v>13430</v>
      </c>
      <c r="C776" s="38" t="s">
        <v>129</v>
      </c>
      <c r="D776" s="39">
        <v>44.1</v>
      </c>
      <c r="E776" s="39">
        <v>37.79</v>
      </c>
      <c r="F776" s="39">
        <v>81.89</v>
      </c>
      <c r="G776" s="34">
        <f t="shared" si="12"/>
        <v>9</v>
      </c>
    </row>
    <row r="777" spans="1:7" x14ac:dyDescent="0.25">
      <c r="A777" s="36" t="s">
        <v>9590</v>
      </c>
      <c r="B777" s="37" t="s">
        <v>13431</v>
      </c>
      <c r="C777" s="38" t="s">
        <v>129</v>
      </c>
      <c r="D777" s="39">
        <v>57.83</v>
      </c>
      <c r="E777" s="39">
        <v>40.54</v>
      </c>
      <c r="F777" s="39">
        <v>98.37</v>
      </c>
      <c r="G777" s="34">
        <f t="shared" si="12"/>
        <v>9</v>
      </c>
    </row>
    <row r="778" spans="1:7" x14ac:dyDescent="0.25">
      <c r="A778" s="36" t="s">
        <v>10988</v>
      </c>
      <c r="B778" s="37" t="s">
        <v>4272</v>
      </c>
      <c r="C778" s="38"/>
      <c r="D778" s="39"/>
      <c r="E778" s="39"/>
      <c r="F778" s="39"/>
      <c r="G778" s="34">
        <f t="shared" si="12"/>
        <v>5</v>
      </c>
    </row>
    <row r="779" spans="1:7" x14ac:dyDescent="0.25">
      <c r="A779" s="36" t="s">
        <v>9591</v>
      </c>
      <c r="B779" s="37" t="s">
        <v>13453</v>
      </c>
      <c r="C779" s="38" t="s">
        <v>129</v>
      </c>
      <c r="D779" s="39">
        <v>44.03</v>
      </c>
      <c r="E779" s="39">
        <v>34.81</v>
      </c>
      <c r="F779" s="39">
        <v>78.84</v>
      </c>
      <c r="G779" s="34">
        <f t="shared" si="12"/>
        <v>9</v>
      </c>
    </row>
    <row r="780" spans="1:7" x14ac:dyDescent="0.25">
      <c r="A780" s="36" t="s">
        <v>9592</v>
      </c>
      <c r="B780" s="37" t="s">
        <v>13454</v>
      </c>
      <c r="C780" s="38" t="s">
        <v>129</v>
      </c>
      <c r="D780" s="39">
        <v>56.71</v>
      </c>
      <c r="E780" s="39">
        <v>37.79</v>
      </c>
      <c r="F780" s="39">
        <v>94.5</v>
      </c>
      <c r="G780" s="34">
        <f t="shared" si="12"/>
        <v>9</v>
      </c>
    </row>
    <row r="781" spans="1:7" x14ac:dyDescent="0.25">
      <c r="A781" s="36" t="s">
        <v>9593</v>
      </c>
      <c r="B781" s="37" t="s">
        <v>13455</v>
      </c>
      <c r="C781" s="38" t="s">
        <v>129</v>
      </c>
      <c r="D781" s="39">
        <v>74.47</v>
      </c>
      <c r="E781" s="39">
        <v>38.64</v>
      </c>
      <c r="F781" s="39">
        <v>113.11</v>
      </c>
      <c r="G781" s="34">
        <f t="shared" si="12"/>
        <v>9</v>
      </c>
    </row>
    <row r="782" spans="1:7" x14ac:dyDescent="0.25">
      <c r="A782" s="36" t="s">
        <v>10989</v>
      </c>
      <c r="B782" s="37" t="s">
        <v>4273</v>
      </c>
      <c r="C782" s="38"/>
      <c r="D782" s="39"/>
      <c r="E782" s="39"/>
      <c r="F782" s="39"/>
      <c r="G782" s="34">
        <f t="shared" si="12"/>
        <v>5</v>
      </c>
    </row>
    <row r="783" spans="1:7" x14ac:dyDescent="0.25">
      <c r="A783" s="36" t="s">
        <v>9594</v>
      </c>
      <c r="B783" s="37" t="s">
        <v>13456</v>
      </c>
      <c r="C783" s="38" t="s">
        <v>129</v>
      </c>
      <c r="D783" s="39">
        <v>64.94</v>
      </c>
      <c r="E783" s="39">
        <v>42.54</v>
      </c>
      <c r="F783" s="39">
        <v>107.48</v>
      </c>
      <c r="G783" s="34">
        <f t="shared" si="12"/>
        <v>9</v>
      </c>
    </row>
    <row r="784" spans="1:7" x14ac:dyDescent="0.25">
      <c r="A784" s="36" t="s">
        <v>9595</v>
      </c>
      <c r="B784" s="37" t="s">
        <v>13457</v>
      </c>
      <c r="C784" s="38" t="s">
        <v>129</v>
      </c>
      <c r="D784" s="39">
        <v>78.900000000000006</v>
      </c>
      <c r="E784" s="39">
        <v>43.61</v>
      </c>
      <c r="F784" s="39">
        <v>122.51</v>
      </c>
      <c r="G784" s="34">
        <f t="shared" si="12"/>
        <v>9</v>
      </c>
    </row>
    <row r="785" spans="1:7" x14ac:dyDescent="0.25">
      <c r="A785" s="36" t="s">
        <v>9596</v>
      </c>
      <c r="B785" s="37" t="s">
        <v>13458</v>
      </c>
      <c r="C785" s="38" t="s">
        <v>129</v>
      </c>
      <c r="D785" s="39">
        <v>72.48</v>
      </c>
      <c r="E785" s="39">
        <v>56.31</v>
      </c>
      <c r="F785" s="39">
        <v>128.79</v>
      </c>
      <c r="G785" s="34">
        <f t="shared" si="12"/>
        <v>9</v>
      </c>
    </row>
    <row r="786" spans="1:7" x14ac:dyDescent="0.25">
      <c r="A786" s="36" t="s">
        <v>9597</v>
      </c>
      <c r="B786" s="37" t="s">
        <v>13459</v>
      </c>
      <c r="C786" s="38" t="s">
        <v>129</v>
      </c>
      <c r="D786" s="39">
        <v>95.41</v>
      </c>
      <c r="E786" s="39">
        <v>60.03</v>
      </c>
      <c r="F786" s="39">
        <v>155.44</v>
      </c>
      <c r="G786" s="34">
        <f t="shared" si="12"/>
        <v>9</v>
      </c>
    </row>
    <row r="787" spans="1:7" x14ac:dyDescent="0.25">
      <c r="A787" s="36" t="s">
        <v>10990</v>
      </c>
      <c r="B787" s="37" t="s">
        <v>4274</v>
      </c>
      <c r="C787" s="38"/>
      <c r="D787" s="39"/>
      <c r="E787" s="39"/>
      <c r="F787" s="39"/>
      <c r="G787" s="34">
        <f t="shared" si="12"/>
        <v>5</v>
      </c>
    </row>
    <row r="788" spans="1:7" ht="30" x14ac:dyDescent="0.25">
      <c r="A788" s="36" t="s">
        <v>9598</v>
      </c>
      <c r="B788" s="37" t="s">
        <v>4275</v>
      </c>
      <c r="C788" s="38" t="s">
        <v>129</v>
      </c>
      <c r="D788" s="39">
        <v>96.03</v>
      </c>
      <c r="E788" s="39">
        <v>16.489999999999998</v>
      </c>
      <c r="F788" s="39">
        <v>112.52</v>
      </c>
      <c r="G788" s="34">
        <f t="shared" si="12"/>
        <v>9</v>
      </c>
    </row>
    <row r="789" spans="1:7" ht="30" x14ac:dyDescent="0.25">
      <c r="A789" s="36" t="s">
        <v>9599</v>
      </c>
      <c r="B789" s="37" t="s">
        <v>6374</v>
      </c>
      <c r="C789" s="38" t="s">
        <v>129</v>
      </c>
      <c r="D789" s="39">
        <v>113.23</v>
      </c>
      <c r="E789" s="39">
        <v>16.920000000000002</v>
      </c>
      <c r="F789" s="39">
        <v>130.15</v>
      </c>
      <c r="G789" s="34">
        <f t="shared" si="12"/>
        <v>9</v>
      </c>
    </row>
    <row r="790" spans="1:7" ht="30" x14ac:dyDescent="0.25">
      <c r="A790" s="36" t="s">
        <v>9600</v>
      </c>
      <c r="B790" s="37" t="s">
        <v>6375</v>
      </c>
      <c r="C790" s="38" t="s">
        <v>129</v>
      </c>
      <c r="D790" s="39">
        <v>138.36000000000001</v>
      </c>
      <c r="E790" s="39">
        <v>17.14</v>
      </c>
      <c r="F790" s="39">
        <v>155.5</v>
      </c>
      <c r="G790" s="34">
        <f t="shared" si="12"/>
        <v>9</v>
      </c>
    </row>
    <row r="791" spans="1:7" ht="30" x14ac:dyDescent="0.25">
      <c r="A791" s="36" t="s">
        <v>9601</v>
      </c>
      <c r="B791" s="37" t="s">
        <v>6376</v>
      </c>
      <c r="C791" s="38" t="s">
        <v>129</v>
      </c>
      <c r="D791" s="39">
        <v>178.61</v>
      </c>
      <c r="E791" s="39">
        <v>17.78</v>
      </c>
      <c r="F791" s="39">
        <v>196.39</v>
      </c>
      <c r="G791" s="34">
        <f t="shared" si="12"/>
        <v>9</v>
      </c>
    </row>
    <row r="792" spans="1:7" x14ac:dyDescent="0.25">
      <c r="A792" s="36" t="s">
        <v>10991</v>
      </c>
      <c r="B792" s="37" t="s">
        <v>4276</v>
      </c>
      <c r="C792" s="38"/>
      <c r="D792" s="39"/>
      <c r="E792" s="39"/>
      <c r="F792" s="39"/>
      <c r="G792" s="34">
        <f t="shared" si="12"/>
        <v>5</v>
      </c>
    </row>
    <row r="793" spans="1:7" x14ac:dyDescent="0.25">
      <c r="A793" s="36" t="s">
        <v>9602</v>
      </c>
      <c r="B793" s="37" t="s">
        <v>4277</v>
      </c>
      <c r="C793" s="38" t="s">
        <v>969</v>
      </c>
      <c r="D793" s="39">
        <v>982.59</v>
      </c>
      <c r="E793" s="39">
        <v>898.59</v>
      </c>
      <c r="F793" s="39">
        <v>1881.18</v>
      </c>
      <c r="G793" s="34">
        <f t="shared" si="12"/>
        <v>9</v>
      </c>
    </row>
    <row r="794" spans="1:7" x14ac:dyDescent="0.25">
      <c r="A794" s="36" t="s">
        <v>9603</v>
      </c>
      <c r="B794" s="37" t="s">
        <v>4278</v>
      </c>
      <c r="C794" s="38" t="s">
        <v>7</v>
      </c>
      <c r="D794" s="39">
        <v>4.13</v>
      </c>
      <c r="E794" s="39">
        <v>8.1300000000000008</v>
      </c>
      <c r="F794" s="39">
        <v>12.26</v>
      </c>
      <c r="G794" s="34">
        <f t="shared" si="12"/>
        <v>9</v>
      </c>
    </row>
    <row r="795" spans="1:7" x14ac:dyDescent="0.25">
      <c r="A795" s="36" t="s">
        <v>10992</v>
      </c>
      <c r="B795" s="37" t="s">
        <v>4279</v>
      </c>
      <c r="C795" s="38"/>
      <c r="D795" s="39"/>
      <c r="E795" s="39"/>
      <c r="F795" s="39"/>
      <c r="G795" s="34">
        <f t="shared" si="12"/>
        <v>5</v>
      </c>
    </row>
    <row r="796" spans="1:7" ht="30" x14ac:dyDescent="0.25">
      <c r="A796" s="36" t="s">
        <v>11653</v>
      </c>
      <c r="B796" s="37" t="s">
        <v>11654</v>
      </c>
      <c r="C796" s="38" t="s">
        <v>129</v>
      </c>
      <c r="D796" s="39">
        <v>172.8</v>
      </c>
      <c r="E796" s="39">
        <v>85.49</v>
      </c>
      <c r="F796" s="39">
        <v>258.29000000000002</v>
      </c>
      <c r="G796" s="34">
        <f t="shared" si="12"/>
        <v>9</v>
      </c>
    </row>
    <row r="797" spans="1:7" ht="30" x14ac:dyDescent="0.25">
      <c r="A797" s="36" t="s">
        <v>9604</v>
      </c>
      <c r="B797" s="37" t="s">
        <v>4280</v>
      </c>
      <c r="C797" s="38" t="s">
        <v>129</v>
      </c>
      <c r="D797" s="39">
        <v>146.03</v>
      </c>
      <c r="E797" s="39">
        <v>70.95</v>
      </c>
      <c r="F797" s="39">
        <v>216.98</v>
      </c>
      <c r="G797" s="34">
        <f t="shared" si="12"/>
        <v>9</v>
      </c>
    </row>
    <row r="798" spans="1:7" ht="30" x14ac:dyDescent="0.25">
      <c r="A798" s="36" t="s">
        <v>9605</v>
      </c>
      <c r="B798" s="37" t="s">
        <v>4281</v>
      </c>
      <c r="C798" s="38" t="s">
        <v>129</v>
      </c>
      <c r="D798" s="39">
        <v>145.49</v>
      </c>
      <c r="E798" s="39">
        <v>70.95</v>
      </c>
      <c r="F798" s="39">
        <v>216.44</v>
      </c>
      <c r="G798" s="34">
        <f t="shared" si="12"/>
        <v>9</v>
      </c>
    </row>
    <row r="799" spans="1:7" ht="30" x14ac:dyDescent="0.25">
      <c r="A799" s="36" t="s">
        <v>9606</v>
      </c>
      <c r="B799" s="37" t="s">
        <v>4282</v>
      </c>
      <c r="C799" s="38" t="s">
        <v>129</v>
      </c>
      <c r="D799" s="39">
        <v>1927.15</v>
      </c>
      <c r="E799" s="39">
        <v>192.46</v>
      </c>
      <c r="F799" s="39">
        <v>2119.61</v>
      </c>
      <c r="G799" s="34">
        <f t="shared" si="12"/>
        <v>9</v>
      </c>
    </row>
    <row r="800" spans="1:7" x14ac:dyDescent="0.25">
      <c r="A800" s="36" t="s">
        <v>9607</v>
      </c>
      <c r="B800" s="37" t="s">
        <v>4283</v>
      </c>
      <c r="C800" s="38" t="s">
        <v>129</v>
      </c>
      <c r="D800" s="39">
        <v>1029.06</v>
      </c>
      <c r="E800" s="39">
        <v>127.79</v>
      </c>
      <c r="F800" s="39">
        <v>1156.8499999999999</v>
      </c>
      <c r="G800" s="34">
        <f t="shared" si="12"/>
        <v>9</v>
      </c>
    </row>
    <row r="801" spans="1:7" x14ac:dyDescent="0.25">
      <c r="A801" s="36" t="s">
        <v>10993</v>
      </c>
      <c r="B801" s="37" t="s">
        <v>4284</v>
      </c>
      <c r="C801" s="38"/>
      <c r="D801" s="39"/>
      <c r="E801" s="39"/>
      <c r="F801" s="39"/>
      <c r="G801" s="34">
        <f t="shared" si="12"/>
        <v>5</v>
      </c>
    </row>
    <row r="802" spans="1:7" x14ac:dyDescent="0.25">
      <c r="A802" s="36" t="s">
        <v>9608</v>
      </c>
      <c r="B802" s="37" t="s">
        <v>4285</v>
      </c>
      <c r="C802" s="38" t="s">
        <v>129</v>
      </c>
      <c r="D802" s="39">
        <v>1096.3</v>
      </c>
      <c r="E802" s="39">
        <v>82.74</v>
      </c>
      <c r="F802" s="39">
        <v>1179.04</v>
      </c>
      <c r="G802" s="34">
        <f t="shared" si="12"/>
        <v>9</v>
      </c>
    </row>
    <row r="803" spans="1:7" x14ac:dyDescent="0.25">
      <c r="A803" s="36" t="s">
        <v>9609</v>
      </c>
      <c r="B803" s="37" t="s">
        <v>4286</v>
      </c>
      <c r="C803" s="38" t="s">
        <v>129</v>
      </c>
      <c r="D803" s="39">
        <v>275.39</v>
      </c>
      <c r="E803" s="39"/>
      <c r="F803" s="39">
        <v>275.39</v>
      </c>
      <c r="G803" s="34">
        <f t="shared" si="12"/>
        <v>9</v>
      </c>
    </row>
    <row r="804" spans="1:7" ht="45" x14ac:dyDescent="0.25">
      <c r="A804" s="36" t="s">
        <v>9610</v>
      </c>
      <c r="B804" s="37" t="s">
        <v>4287</v>
      </c>
      <c r="C804" s="38" t="s">
        <v>129</v>
      </c>
      <c r="D804" s="39">
        <v>813.42</v>
      </c>
      <c r="E804" s="39"/>
      <c r="F804" s="39">
        <v>813.42</v>
      </c>
      <c r="G804" s="34">
        <f t="shared" si="12"/>
        <v>9</v>
      </c>
    </row>
    <row r="805" spans="1:7" ht="30" x14ac:dyDescent="0.25">
      <c r="A805" s="36" t="s">
        <v>9611</v>
      </c>
      <c r="B805" s="37" t="s">
        <v>6377</v>
      </c>
      <c r="C805" s="38" t="s">
        <v>129</v>
      </c>
      <c r="D805" s="39">
        <v>1129.81</v>
      </c>
      <c r="E805" s="39">
        <v>82.74</v>
      </c>
      <c r="F805" s="39">
        <v>1212.55</v>
      </c>
      <c r="G805" s="34">
        <f t="shared" si="12"/>
        <v>9</v>
      </c>
    </row>
    <row r="806" spans="1:7" ht="30" x14ac:dyDescent="0.25">
      <c r="A806" s="36" t="s">
        <v>9612</v>
      </c>
      <c r="B806" s="37" t="s">
        <v>6378</v>
      </c>
      <c r="C806" s="38" t="s">
        <v>129</v>
      </c>
      <c r="D806" s="39">
        <v>155.19</v>
      </c>
      <c r="E806" s="39"/>
      <c r="F806" s="39">
        <v>155.19</v>
      </c>
      <c r="G806" s="34">
        <f t="shared" si="12"/>
        <v>9</v>
      </c>
    </row>
    <row r="807" spans="1:7" ht="30" x14ac:dyDescent="0.25">
      <c r="A807" s="36" t="s">
        <v>9613</v>
      </c>
      <c r="B807" s="37" t="s">
        <v>6379</v>
      </c>
      <c r="C807" s="38" t="s">
        <v>129</v>
      </c>
      <c r="D807" s="39">
        <v>200.65</v>
      </c>
      <c r="E807" s="39"/>
      <c r="F807" s="39">
        <v>200.65</v>
      </c>
      <c r="G807" s="34">
        <f t="shared" si="12"/>
        <v>9</v>
      </c>
    </row>
    <row r="808" spans="1:7" ht="30" x14ac:dyDescent="0.25">
      <c r="A808" s="36" t="s">
        <v>9614</v>
      </c>
      <c r="B808" s="37" t="s">
        <v>6380</v>
      </c>
      <c r="C808" s="38" t="s">
        <v>129</v>
      </c>
      <c r="D808" s="39">
        <v>195.57</v>
      </c>
      <c r="E808" s="39"/>
      <c r="F808" s="39">
        <v>195.57</v>
      </c>
      <c r="G808" s="34">
        <f t="shared" si="12"/>
        <v>9</v>
      </c>
    </row>
    <row r="809" spans="1:7" ht="30" x14ac:dyDescent="0.25">
      <c r="A809" s="36" t="s">
        <v>9615</v>
      </c>
      <c r="B809" s="37" t="s">
        <v>6381</v>
      </c>
      <c r="C809" s="38" t="s">
        <v>129</v>
      </c>
      <c r="D809" s="39">
        <v>194.26</v>
      </c>
      <c r="E809" s="39"/>
      <c r="F809" s="39">
        <v>194.26</v>
      </c>
      <c r="G809" s="34">
        <f t="shared" si="12"/>
        <v>9</v>
      </c>
    </row>
    <row r="810" spans="1:7" ht="30" x14ac:dyDescent="0.25">
      <c r="A810" s="36" t="s">
        <v>9616</v>
      </c>
      <c r="B810" s="37" t="s">
        <v>6382</v>
      </c>
      <c r="C810" s="38" t="s">
        <v>129</v>
      </c>
      <c r="D810" s="39">
        <v>164.22</v>
      </c>
      <c r="E810" s="39"/>
      <c r="F810" s="39">
        <v>164.22</v>
      </c>
      <c r="G810" s="34">
        <f t="shared" si="12"/>
        <v>9</v>
      </c>
    </row>
    <row r="811" spans="1:7" ht="30" x14ac:dyDescent="0.25">
      <c r="A811" s="36" t="s">
        <v>9617</v>
      </c>
      <c r="B811" s="37" t="s">
        <v>6383</v>
      </c>
      <c r="C811" s="38" t="s">
        <v>129</v>
      </c>
      <c r="D811" s="39">
        <v>164.91</v>
      </c>
      <c r="E811" s="39"/>
      <c r="F811" s="39">
        <v>164.91</v>
      </c>
      <c r="G811" s="34">
        <f t="shared" si="12"/>
        <v>9</v>
      </c>
    </row>
    <row r="812" spans="1:7" ht="30" x14ac:dyDescent="0.25">
      <c r="A812" s="36" t="s">
        <v>9618</v>
      </c>
      <c r="B812" s="37" t="s">
        <v>6384</v>
      </c>
      <c r="C812" s="38" t="s">
        <v>129</v>
      </c>
      <c r="D812" s="39">
        <v>204.25</v>
      </c>
      <c r="E812" s="39"/>
      <c r="F812" s="39">
        <v>204.25</v>
      </c>
      <c r="G812" s="34">
        <f t="shared" si="12"/>
        <v>9</v>
      </c>
    </row>
    <row r="813" spans="1:7" ht="30" x14ac:dyDescent="0.25">
      <c r="A813" s="36" t="s">
        <v>9619</v>
      </c>
      <c r="B813" s="37" t="s">
        <v>6385</v>
      </c>
      <c r="C813" s="38" t="s">
        <v>129</v>
      </c>
      <c r="D813" s="39">
        <v>154.33000000000001</v>
      </c>
      <c r="E813" s="39"/>
      <c r="F813" s="39">
        <v>154.33000000000001</v>
      </c>
      <c r="G813" s="34">
        <f t="shared" si="12"/>
        <v>9</v>
      </c>
    </row>
    <row r="814" spans="1:7" ht="30" x14ac:dyDescent="0.25">
      <c r="A814" s="36" t="s">
        <v>9620</v>
      </c>
      <c r="B814" s="37" t="s">
        <v>4288</v>
      </c>
      <c r="C814" s="38" t="s">
        <v>129</v>
      </c>
      <c r="D814" s="39">
        <v>222.17</v>
      </c>
      <c r="E814" s="39"/>
      <c r="F814" s="39">
        <v>222.17</v>
      </c>
      <c r="G814" s="34">
        <f t="shared" si="12"/>
        <v>9</v>
      </c>
    </row>
    <row r="815" spans="1:7" ht="30" x14ac:dyDescent="0.25">
      <c r="A815" s="36" t="s">
        <v>9621</v>
      </c>
      <c r="B815" s="37" t="s">
        <v>6386</v>
      </c>
      <c r="C815" s="38" t="s">
        <v>129</v>
      </c>
      <c r="D815" s="39">
        <v>250.18</v>
      </c>
      <c r="E815" s="39"/>
      <c r="F815" s="39">
        <v>250.18</v>
      </c>
      <c r="G815" s="34">
        <f t="shared" si="12"/>
        <v>9</v>
      </c>
    </row>
    <row r="816" spans="1:7" ht="30" x14ac:dyDescent="0.25">
      <c r="A816" s="36" t="s">
        <v>9622</v>
      </c>
      <c r="B816" s="37" t="s">
        <v>6387</v>
      </c>
      <c r="C816" s="38" t="s">
        <v>129</v>
      </c>
      <c r="D816" s="39">
        <v>1453.8</v>
      </c>
      <c r="E816" s="39"/>
      <c r="F816" s="39">
        <v>1453.8</v>
      </c>
      <c r="G816" s="34">
        <f t="shared" si="12"/>
        <v>9</v>
      </c>
    </row>
    <row r="817" spans="1:7" ht="30" x14ac:dyDescent="0.25">
      <c r="A817" s="36" t="s">
        <v>9623</v>
      </c>
      <c r="B817" s="37" t="s">
        <v>6388</v>
      </c>
      <c r="C817" s="38" t="s">
        <v>129</v>
      </c>
      <c r="D817" s="39">
        <v>930.07</v>
      </c>
      <c r="E817" s="39"/>
      <c r="F817" s="39">
        <v>930.07</v>
      </c>
      <c r="G817" s="34">
        <f t="shared" si="12"/>
        <v>9</v>
      </c>
    </row>
    <row r="818" spans="1:7" ht="30" x14ac:dyDescent="0.25">
      <c r="A818" s="36" t="s">
        <v>9624</v>
      </c>
      <c r="B818" s="37" t="s">
        <v>6389</v>
      </c>
      <c r="C818" s="38" t="s">
        <v>129</v>
      </c>
      <c r="D818" s="39">
        <v>1505.16</v>
      </c>
      <c r="E818" s="39"/>
      <c r="F818" s="39">
        <v>1505.16</v>
      </c>
      <c r="G818" s="34">
        <f t="shared" si="12"/>
        <v>9</v>
      </c>
    </row>
    <row r="819" spans="1:7" x14ac:dyDescent="0.25">
      <c r="A819" s="36" t="s">
        <v>9625</v>
      </c>
      <c r="B819" s="37" t="s">
        <v>4289</v>
      </c>
      <c r="C819" s="38" t="s">
        <v>129</v>
      </c>
      <c r="D819" s="39">
        <v>299.18</v>
      </c>
      <c r="E819" s="39">
        <v>76.78</v>
      </c>
      <c r="F819" s="39">
        <v>375.96</v>
      </c>
      <c r="G819" s="34">
        <f t="shared" si="12"/>
        <v>9</v>
      </c>
    </row>
    <row r="820" spans="1:7" ht="30" x14ac:dyDescent="0.25">
      <c r="A820" s="36" t="s">
        <v>9626</v>
      </c>
      <c r="B820" s="37" t="s">
        <v>6390</v>
      </c>
      <c r="C820" s="38" t="s">
        <v>129</v>
      </c>
      <c r="D820" s="39">
        <v>245.13</v>
      </c>
      <c r="E820" s="39"/>
      <c r="F820" s="39">
        <v>245.13</v>
      </c>
      <c r="G820" s="34">
        <f t="shared" si="12"/>
        <v>9</v>
      </c>
    </row>
    <row r="821" spans="1:7" ht="30" x14ac:dyDescent="0.25">
      <c r="A821" s="36" t="s">
        <v>9627</v>
      </c>
      <c r="B821" s="37" t="s">
        <v>6391</v>
      </c>
      <c r="C821" s="38" t="s">
        <v>129</v>
      </c>
      <c r="D821" s="39">
        <v>283.31</v>
      </c>
      <c r="E821" s="39"/>
      <c r="F821" s="39">
        <v>283.31</v>
      </c>
      <c r="G821" s="34">
        <f t="shared" si="12"/>
        <v>9</v>
      </c>
    </row>
    <row r="822" spans="1:7" ht="30" x14ac:dyDescent="0.25">
      <c r="A822" s="36" t="s">
        <v>9628</v>
      </c>
      <c r="B822" s="37" t="s">
        <v>6392</v>
      </c>
      <c r="C822" s="38" t="s">
        <v>129</v>
      </c>
      <c r="D822" s="39">
        <v>285.89999999999998</v>
      </c>
      <c r="E822" s="39"/>
      <c r="F822" s="39">
        <v>285.89999999999998</v>
      </c>
      <c r="G822" s="34">
        <f t="shared" si="12"/>
        <v>9</v>
      </c>
    </row>
    <row r="823" spans="1:7" ht="30" x14ac:dyDescent="0.25">
      <c r="A823" s="36" t="s">
        <v>9629</v>
      </c>
      <c r="B823" s="37" t="s">
        <v>4290</v>
      </c>
      <c r="C823" s="38" t="s">
        <v>129</v>
      </c>
      <c r="D823" s="39">
        <v>238.64</v>
      </c>
      <c r="E823" s="39"/>
      <c r="F823" s="39">
        <v>238.64</v>
      </c>
      <c r="G823" s="34">
        <f t="shared" si="12"/>
        <v>9</v>
      </c>
    </row>
    <row r="824" spans="1:7" ht="30" x14ac:dyDescent="0.25">
      <c r="A824" s="36" t="s">
        <v>9630</v>
      </c>
      <c r="B824" s="37" t="s">
        <v>6393</v>
      </c>
      <c r="C824" s="38" t="s">
        <v>129</v>
      </c>
      <c r="D824" s="39">
        <v>272.89</v>
      </c>
      <c r="E824" s="39"/>
      <c r="F824" s="39">
        <v>272.89</v>
      </c>
      <c r="G824" s="34">
        <f t="shared" si="12"/>
        <v>9</v>
      </c>
    </row>
    <row r="825" spans="1:7" ht="30" x14ac:dyDescent="0.25">
      <c r="A825" s="36" t="s">
        <v>9631</v>
      </c>
      <c r="B825" s="37" t="s">
        <v>6394</v>
      </c>
      <c r="C825" s="38" t="s">
        <v>129</v>
      </c>
      <c r="D825" s="39">
        <v>272.89</v>
      </c>
      <c r="E825" s="39"/>
      <c r="F825" s="39">
        <v>272.89</v>
      </c>
      <c r="G825" s="34">
        <f t="shared" si="12"/>
        <v>9</v>
      </c>
    </row>
    <row r="826" spans="1:7" x14ac:dyDescent="0.25">
      <c r="A826" s="36" t="s">
        <v>10994</v>
      </c>
      <c r="B826" s="37" t="s">
        <v>4291</v>
      </c>
      <c r="C826" s="38"/>
      <c r="D826" s="39"/>
      <c r="E826" s="39"/>
      <c r="F826" s="39"/>
      <c r="G826" s="34">
        <f t="shared" si="12"/>
        <v>5</v>
      </c>
    </row>
    <row r="827" spans="1:7" x14ac:dyDescent="0.25">
      <c r="A827" s="36" t="s">
        <v>9632</v>
      </c>
      <c r="B827" s="37" t="s">
        <v>4292</v>
      </c>
      <c r="C827" s="38" t="s">
        <v>129</v>
      </c>
      <c r="D827" s="39">
        <v>99.33</v>
      </c>
      <c r="E827" s="39">
        <v>137.01</v>
      </c>
      <c r="F827" s="39">
        <v>236.34</v>
      </c>
      <c r="G827" s="34">
        <f t="shared" si="12"/>
        <v>9</v>
      </c>
    </row>
    <row r="828" spans="1:7" x14ac:dyDescent="0.25">
      <c r="A828" s="36" t="s">
        <v>10995</v>
      </c>
      <c r="B828" s="37" t="s">
        <v>4293</v>
      </c>
      <c r="C828" s="38"/>
      <c r="D828" s="39"/>
      <c r="E828" s="39"/>
      <c r="F828" s="39"/>
      <c r="G828" s="34">
        <f t="shared" si="12"/>
        <v>5</v>
      </c>
    </row>
    <row r="829" spans="1:7" ht="30" x14ac:dyDescent="0.25">
      <c r="A829" s="36" t="s">
        <v>9633</v>
      </c>
      <c r="B829" s="37" t="s">
        <v>4294</v>
      </c>
      <c r="C829" s="38" t="s">
        <v>129</v>
      </c>
      <c r="D829" s="39"/>
      <c r="E829" s="39">
        <v>47.52</v>
      </c>
      <c r="F829" s="39">
        <v>47.52</v>
      </c>
      <c r="G829" s="34">
        <f t="shared" si="12"/>
        <v>9</v>
      </c>
    </row>
    <row r="830" spans="1:7" ht="30" x14ac:dyDescent="0.25">
      <c r="A830" s="36" t="s">
        <v>9634</v>
      </c>
      <c r="B830" s="37" t="s">
        <v>4295</v>
      </c>
      <c r="C830" s="38" t="s">
        <v>23</v>
      </c>
      <c r="D830" s="39">
        <v>2.0099999999999998</v>
      </c>
      <c r="E830" s="39">
        <v>6.52</v>
      </c>
      <c r="F830" s="39">
        <v>8.5299999999999994</v>
      </c>
      <c r="G830" s="34">
        <f t="shared" si="12"/>
        <v>9</v>
      </c>
    </row>
    <row r="831" spans="1:7" ht="30" x14ac:dyDescent="0.25">
      <c r="A831" s="36" t="s">
        <v>9635</v>
      </c>
      <c r="B831" s="37" t="s">
        <v>4296</v>
      </c>
      <c r="C831" s="38" t="s">
        <v>23</v>
      </c>
      <c r="D831" s="39">
        <v>2.31</v>
      </c>
      <c r="E831" s="39">
        <v>6.52</v>
      </c>
      <c r="F831" s="39">
        <v>8.83</v>
      </c>
      <c r="G831" s="34">
        <f t="shared" si="12"/>
        <v>9</v>
      </c>
    </row>
    <row r="832" spans="1:7" ht="30" x14ac:dyDescent="0.25">
      <c r="A832" s="36" t="s">
        <v>9636</v>
      </c>
      <c r="B832" s="37" t="s">
        <v>4297</v>
      </c>
      <c r="C832" s="38" t="s">
        <v>23</v>
      </c>
      <c r="D832" s="39">
        <v>2.79</v>
      </c>
      <c r="E832" s="39">
        <v>6.52</v>
      </c>
      <c r="F832" s="39">
        <v>9.31</v>
      </c>
      <c r="G832" s="34">
        <f t="shared" si="12"/>
        <v>9</v>
      </c>
    </row>
    <row r="833" spans="1:7" ht="30" x14ac:dyDescent="0.25">
      <c r="A833" s="36" t="s">
        <v>9637</v>
      </c>
      <c r="B833" s="37" t="s">
        <v>4298</v>
      </c>
      <c r="C833" s="38" t="s">
        <v>23</v>
      </c>
      <c r="D833" s="39">
        <v>2.99</v>
      </c>
      <c r="E833" s="39">
        <v>6.52</v>
      </c>
      <c r="F833" s="39">
        <v>9.51</v>
      </c>
      <c r="G833" s="34">
        <f t="shared" si="12"/>
        <v>9</v>
      </c>
    </row>
    <row r="834" spans="1:7" ht="30" x14ac:dyDescent="0.25">
      <c r="A834" s="36" t="s">
        <v>9638</v>
      </c>
      <c r="B834" s="37" t="s">
        <v>4299</v>
      </c>
      <c r="C834" s="38" t="s">
        <v>23</v>
      </c>
      <c r="D834" s="39">
        <v>4.2</v>
      </c>
      <c r="E834" s="39">
        <v>6.52</v>
      </c>
      <c r="F834" s="39">
        <v>10.72</v>
      </c>
      <c r="G834" s="34">
        <f t="shared" si="12"/>
        <v>9</v>
      </c>
    </row>
    <row r="835" spans="1:7" x14ac:dyDescent="0.25">
      <c r="A835" s="36" t="s">
        <v>10996</v>
      </c>
      <c r="B835" s="37" t="s">
        <v>4300</v>
      </c>
      <c r="C835" s="38"/>
      <c r="D835" s="39"/>
      <c r="E835" s="39"/>
      <c r="F835" s="39"/>
      <c r="G835" s="34">
        <f t="shared" ref="G835:G898" si="13">LEN(A835)</f>
        <v>2</v>
      </c>
    </row>
    <row r="836" spans="1:7" x14ac:dyDescent="0.25">
      <c r="A836" s="36" t="s">
        <v>10997</v>
      </c>
      <c r="B836" s="37" t="s">
        <v>4301</v>
      </c>
      <c r="C836" s="38"/>
      <c r="D836" s="39"/>
      <c r="E836" s="39"/>
      <c r="F836" s="39"/>
      <c r="G836" s="34">
        <f t="shared" si="13"/>
        <v>5</v>
      </c>
    </row>
    <row r="837" spans="1:7" ht="30" x14ac:dyDescent="0.25">
      <c r="A837" s="36" t="s">
        <v>9639</v>
      </c>
      <c r="B837" s="37" t="s">
        <v>4302</v>
      </c>
      <c r="C837" s="38" t="s">
        <v>129</v>
      </c>
      <c r="D837" s="39">
        <v>121.56</v>
      </c>
      <c r="E837" s="39">
        <v>59.4</v>
      </c>
      <c r="F837" s="39">
        <v>180.96</v>
      </c>
      <c r="G837" s="34">
        <f t="shared" si="13"/>
        <v>9</v>
      </c>
    </row>
    <row r="838" spans="1:7" ht="30" x14ac:dyDescent="0.25">
      <c r="A838" s="36" t="s">
        <v>9640</v>
      </c>
      <c r="B838" s="37" t="s">
        <v>6370</v>
      </c>
      <c r="C838" s="38" t="s">
        <v>129</v>
      </c>
      <c r="D838" s="39">
        <v>130.41</v>
      </c>
      <c r="E838" s="39">
        <v>61.78</v>
      </c>
      <c r="F838" s="39">
        <v>192.19</v>
      </c>
      <c r="G838" s="34">
        <f t="shared" si="13"/>
        <v>9</v>
      </c>
    </row>
    <row r="839" spans="1:7" ht="30" x14ac:dyDescent="0.25">
      <c r="A839" s="36" t="s">
        <v>9641</v>
      </c>
      <c r="B839" s="37" t="s">
        <v>6371</v>
      </c>
      <c r="C839" s="38" t="s">
        <v>129</v>
      </c>
      <c r="D839" s="39">
        <v>139.27000000000001</v>
      </c>
      <c r="E839" s="39">
        <v>64.150000000000006</v>
      </c>
      <c r="F839" s="39">
        <v>203.42</v>
      </c>
      <c r="G839" s="34">
        <f t="shared" si="13"/>
        <v>9</v>
      </c>
    </row>
    <row r="840" spans="1:7" ht="30" x14ac:dyDescent="0.25">
      <c r="A840" s="36" t="s">
        <v>9642</v>
      </c>
      <c r="B840" s="37" t="s">
        <v>6372</v>
      </c>
      <c r="C840" s="38" t="s">
        <v>129</v>
      </c>
      <c r="D840" s="39">
        <v>152.74</v>
      </c>
      <c r="E840" s="39">
        <v>68.900000000000006</v>
      </c>
      <c r="F840" s="39">
        <v>221.64</v>
      </c>
      <c r="G840" s="34">
        <f t="shared" si="13"/>
        <v>9</v>
      </c>
    </row>
    <row r="841" spans="1:7" ht="30" x14ac:dyDescent="0.25">
      <c r="A841" s="36" t="s">
        <v>9643</v>
      </c>
      <c r="B841" s="37" t="s">
        <v>6373</v>
      </c>
      <c r="C841" s="38" t="s">
        <v>129</v>
      </c>
      <c r="D841" s="39">
        <v>83.2</v>
      </c>
      <c r="E841" s="39">
        <v>45.15</v>
      </c>
      <c r="F841" s="39">
        <v>128.35</v>
      </c>
      <c r="G841" s="34">
        <f t="shared" si="13"/>
        <v>9</v>
      </c>
    </row>
    <row r="842" spans="1:7" ht="30" x14ac:dyDescent="0.25">
      <c r="A842" s="36" t="s">
        <v>9644</v>
      </c>
      <c r="B842" s="37" t="s">
        <v>6395</v>
      </c>
      <c r="C842" s="38" t="s">
        <v>129</v>
      </c>
      <c r="D842" s="39">
        <v>92.05</v>
      </c>
      <c r="E842" s="39">
        <v>47.52</v>
      </c>
      <c r="F842" s="39">
        <v>139.57</v>
      </c>
      <c r="G842" s="34">
        <f t="shared" si="13"/>
        <v>9</v>
      </c>
    </row>
    <row r="843" spans="1:7" ht="30" x14ac:dyDescent="0.25">
      <c r="A843" s="36" t="s">
        <v>9645</v>
      </c>
      <c r="B843" s="37" t="s">
        <v>6396</v>
      </c>
      <c r="C843" s="38" t="s">
        <v>129</v>
      </c>
      <c r="D843" s="39">
        <v>100.91</v>
      </c>
      <c r="E843" s="39">
        <v>49.89</v>
      </c>
      <c r="F843" s="39">
        <v>150.80000000000001</v>
      </c>
      <c r="G843" s="34">
        <f t="shared" si="13"/>
        <v>9</v>
      </c>
    </row>
    <row r="844" spans="1:7" ht="30" x14ac:dyDescent="0.25">
      <c r="A844" s="36" t="s">
        <v>9646</v>
      </c>
      <c r="B844" s="37" t="s">
        <v>6397</v>
      </c>
      <c r="C844" s="38" t="s">
        <v>129</v>
      </c>
      <c r="D844" s="39">
        <v>110.15</v>
      </c>
      <c r="E844" s="39">
        <v>54.64</v>
      </c>
      <c r="F844" s="39">
        <v>164.79</v>
      </c>
      <c r="G844" s="34">
        <f t="shared" si="13"/>
        <v>9</v>
      </c>
    </row>
    <row r="845" spans="1:7" x14ac:dyDescent="0.25">
      <c r="A845" s="36" t="s">
        <v>9647</v>
      </c>
      <c r="B845" s="37" t="s">
        <v>4303</v>
      </c>
      <c r="C845" s="38" t="s">
        <v>129</v>
      </c>
      <c r="D845" s="39">
        <v>91.71</v>
      </c>
      <c r="E845" s="39">
        <v>57.03</v>
      </c>
      <c r="F845" s="39">
        <v>148.74</v>
      </c>
      <c r="G845" s="34">
        <f t="shared" si="13"/>
        <v>9</v>
      </c>
    </row>
    <row r="846" spans="1:7" x14ac:dyDescent="0.25">
      <c r="A846" s="36" t="s">
        <v>9648</v>
      </c>
      <c r="B846" s="37" t="s">
        <v>4304</v>
      </c>
      <c r="C846" s="38" t="s">
        <v>129</v>
      </c>
      <c r="D846" s="39">
        <v>69.16</v>
      </c>
      <c r="E846" s="39">
        <v>42.77</v>
      </c>
      <c r="F846" s="39">
        <v>111.93</v>
      </c>
      <c r="G846" s="34">
        <f t="shared" si="13"/>
        <v>9</v>
      </c>
    </row>
    <row r="847" spans="1:7" x14ac:dyDescent="0.25">
      <c r="A847" s="36" t="s">
        <v>9649</v>
      </c>
      <c r="B847" s="37" t="s">
        <v>4305</v>
      </c>
      <c r="C847" s="38" t="s">
        <v>129</v>
      </c>
      <c r="D847" s="39">
        <v>85.42</v>
      </c>
      <c r="E847" s="39">
        <v>30.89</v>
      </c>
      <c r="F847" s="39">
        <v>116.31</v>
      </c>
      <c r="G847" s="34">
        <f t="shared" si="13"/>
        <v>9</v>
      </c>
    </row>
    <row r="848" spans="1:7" ht="30" x14ac:dyDescent="0.25">
      <c r="A848" s="36" t="s">
        <v>9650</v>
      </c>
      <c r="B848" s="37" t="s">
        <v>4306</v>
      </c>
      <c r="C848" s="38" t="s">
        <v>129</v>
      </c>
      <c r="D848" s="39">
        <v>25.99</v>
      </c>
      <c r="E848" s="39">
        <v>6.05</v>
      </c>
      <c r="F848" s="39">
        <v>32.04</v>
      </c>
      <c r="G848" s="34">
        <f t="shared" si="13"/>
        <v>9</v>
      </c>
    </row>
    <row r="849" spans="1:7" x14ac:dyDescent="0.25">
      <c r="A849" s="36" t="s">
        <v>9651</v>
      </c>
      <c r="B849" s="37" t="s">
        <v>4307</v>
      </c>
      <c r="C849" s="38" t="s">
        <v>129</v>
      </c>
      <c r="D849" s="39">
        <v>16.25</v>
      </c>
      <c r="E849" s="39">
        <v>6.05</v>
      </c>
      <c r="F849" s="39">
        <v>22.3</v>
      </c>
      <c r="G849" s="34">
        <f t="shared" si="13"/>
        <v>9</v>
      </c>
    </row>
    <row r="850" spans="1:7" x14ac:dyDescent="0.25">
      <c r="A850" s="36" t="s">
        <v>10998</v>
      </c>
      <c r="B850" s="37" t="s">
        <v>4308</v>
      </c>
      <c r="C850" s="38"/>
      <c r="D850" s="39"/>
      <c r="E850" s="39"/>
      <c r="F850" s="39"/>
      <c r="G850" s="34">
        <f t="shared" si="13"/>
        <v>5</v>
      </c>
    </row>
    <row r="851" spans="1:7" ht="30" x14ac:dyDescent="0.25">
      <c r="A851" s="36" t="s">
        <v>9652</v>
      </c>
      <c r="B851" s="37" t="s">
        <v>4309</v>
      </c>
      <c r="C851" s="38" t="s">
        <v>918</v>
      </c>
      <c r="D851" s="39">
        <v>26.85</v>
      </c>
      <c r="E851" s="39"/>
      <c r="F851" s="39">
        <v>26.85</v>
      </c>
      <c r="G851" s="34">
        <f t="shared" si="13"/>
        <v>9</v>
      </c>
    </row>
    <row r="852" spans="1:7" x14ac:dyDescent="0.25">
      <c r="A852" s="36" t="s">
        <v>9653</v>
      </c>
      <c r="B852" s="37" t="s">
        <v>4310</v>
      </c>
      <c r="C852" s="38" t="s">
        <v>918</v>
      </c>
      <c r="D852" s="39"/>
      <c r="E852" s="39">
        <v>6.1</v>
      </c>
      <c r="F852" s="39">
        <v>6.1</v>
      </c>
      <c r="G852" s="34">
        <f t="shared" si="13"/>
        <v>9</v>
      </c>
    </row>
    <row r="853" spans="1:7" ht="30" x14ac:dyDescent="0.25">
      <c r="A853" s="36" t="s">
        <v>9654</v>
      </c>
      <c r="B853" s="37" t="s">
        <v>4311</v>
      </c>
      <c r="C853" s="38" t="s">
        <v>918</v>
      </c>
      <c r="D853" s="39">
        <v>27.3</v>
      </c>
      <c r="E853" s="39"/>
      <c r="F853" s="39">
        <v>27.3</v>
      </c>
      <c r="G853" s="34">
        <f t="shared" si="13"/>
        <v>9</v>
      </c>
    </row>
    <row r="854" spans="1:7" ht="30" x14ac:dyDescent="0.25">
      <c r="A854" s="36" t="s">
        <v>9655</v>
      </c>
      <c r="B854" s="37" t="s">
        <v>6367</v>
      </c>
      <c r="C854" s="38" t="s">
        <v>918</v>
      </c>
      <c r="D854" s="39">
        <v>29.87</v>
      </c>
      <c r="E854" s="39"/>
      <c r="F854" s="39">
        <v>29.87</v>
      </c>
      <c r="G854" s="34">
        <f t="shared" si="13"/>
        <v>9</v>
      </c>
    </row>
    <row r="855" spans="1:7" ht="30" x14ac:dyDescent="0.25">
      <c r="A855" s="36" t="s">
        <v>9656</v>
      </c>
      <c r="B855" s="37" t="s">
        <v>6368</v>
      </c>
      <c r="C855" s="38" t="s">
        <v>918</v>
      </c>
      <c r="D855" s="39">
        <v>32.130000000000003</v>
      </c>
      <c r="E855" s="39"/>
      <c r="F855" s="39">
        <v>32.130000000000003</v>
      </c>
      <c r="G855" s="34">
        <f t="shared" si="13"/>
        <v>9</v>
      </c>
    </row>
    <row r="856" spans="1:7" ht="30" x14ac:dyDescent="0.25">
      <c r="A856" s="36" t="s">
        <v>9657</v>
      </c>
      <c r="B856" s="37" t="s">
        <v>6369</v>
      </c>
      <c r="C856" s="38" t="s">
        <v>918</v>
      </c>
      <c r="D856" s="39">
        <v>10.94</v>
      </c>
      <c r="E856" s="39">
        <v>6.1</v>
      </c>
      <c r="F856" s="39">
        <v>17.04</v>
      </c>
      <c r="G856" s="34">
        <f t="shared" si="13"/>
        <v>9</v>
      </c>
    </row>
    <row r="857" spans="1:7" x14ac:dyDescent="0.25">
      <c r="A857" s="36" t="s">
        <v>10999</v>
      </c>
      <c r="B857" s="37" t="s">
        <v>4312</v>
      </c>
      <c r="C857" s="38"/>
      <c r="D857" s="39"/>
      <c r="E857" s="39"/>
      <c r="F857" s="39"/>
      <c r="G857" s="34">
        <f t="shared" si="13"/>
        <v>5</v>
      </c>
    </row>
    <row r="858" spans="1:7" ht="30" x14ac:dyDescent="0.25">
      <c r="A858" s="36" t="s">
        <v>9658</v>
      </c>
      <c r="B858" s="37" t="s">
        <v>4313</v>
      </c>
      <c r="C858" s="38" t="s">
        <v>969</v>
      </c>
      <c r="D858" s="39">
        <v>2559.6799999999998</v>
      </c>
      <c r="E858" s="39">
        <v>914.38</v>
      </c>
      <c r="F858" s="39">
        <v>3474.06</v>
      </c>
      <c r="G858" s="34">
        <f t="shared" si="13"/>
        <v>9</v>
      </c>
    </row>
    <row r="859" spans="1:7" x14ac:dyDescent="0.25">
      <c r="A859" s="36" t="s">
        <v>9659</v>
      </c>
      <c r="B859" s="37" t="s">
        <v>4314</v>
      </c>
      <c r="C859" s="38" t="s">
        <v>969</v>
      </c>
      <c r="D859" s="39">
        <v>2477.64</v>
      </c>
      <c r="E859" s="39">
        <v>1008.85</v>
      </c>
      <c r="F859" s="39">
        <v>3486.49</v>
      </c>
      <c r="G859" s="34">
        <f t="shared" si="13"/>
        <v>9</v>
      </c>
    </row>
    <row r="860" spans="1:7" ht="30" x14ac:dyDescent="0.25">
      <c r="A860" s="36" t="s">
        <v>9660</v>
      </c>
      <c r="B860" s="37" t="s">
        <v>4315</v>
      </c>
      <c r="C860" s="38" t="s">
        <v>969</v>
      </c>
      <c r="D860" s="39">
        <v>2293.33</v>
      </c>
      <c r="E860" s="39">
        <v>869.34</v>
      </c>
      <c r="F860" s="39">
        <v>3162.67</v>
      </c>
      <c r="G860" s="34">
        <f t="shared" si="13"/>
        <v>9</v>
      </c>
    </row>
    <row r="861" spans="1:7" ht="30" x14ac:dyDescent="0.25">
      <c r="A861" s="36" t="s">
        <v>9661</v>
      </c>
      <c r="B861" s="37" t="s">
        <v>4316</v>
      </c>
      <c r="C861" s="38" t="s">
        <v>969</v>
      </c>
      <c r="D861" s="39">
        <v>2015.12</v>
      </c>
      <c r="E861" s="39">
        <v>860.56</v>
      </c>
      <c r="F861" s="39">
        <v>2875.68</v>
      </c>
      <c r="G861" s="34">
        <f t="shared" si="13"/>
        <v>9</v>
      </c>
    </row>
    <row r="862" spans="1:7" x14ac:dyDescent="0.25">
      <c r="A862" s="36" t="s">
        <v>9662</v>
      </c>
      <c r="B862" s="37" t="s">
        <v>4317</v>
      </c>
      <c r="C862" s="38" t="s">
        <v>969</v>
      </c>
      <c r="D862" s="39">
        <v>2251.2399999999998</v>
      </c>
      <c r="E862" s="39">
        <v>922.06</v>
      </c>
      <c r="F862" s="39">
        <v>3173.3</v>
      </c>
      <c r="G862" s="34">
        <f t="shared" si="13"/>
        <v>9</v>
      </c>
    </row>
    <row r="863" spans="1:7" x14ac:dyDescent="0.25">
      <c r="A863" s="36" t="s">
        <v>11000</v>
      </c>
      <c r="B863" s="37" t="s">
        <v>4318</v>
      </c>
      <c r="C863" s="38"/>
      <c r="D863" s="39"/>
      <c r="E863" s="39"/>
      <c r="F863" s="39"/>
      <c r="G863" s="34">
        <f t="shared" si="13"/>
        <v>5</v>
      </c>
    </row>
    <row r="864" spans="1:7" x14ac:dyDescent="0.25">
      <c r="A864" s="36" t="s">
        <v>9663</v>
      </c>
      <c r="B864" s="37" t="s">
        <v>4319</v>
      </c>
      <c r="C864" s="38" t="s">
        <v>969</v>
      </c>
      <c r="D864" s="39">
        <v>4270.9399999999996</v>
      </c>
      <c r="E864" s="39">
        <v>1425.6</v>
      </c>
      <c r="F864" s="39">
        <v>5696.54</v>
      </c>
      <c r="G864" s="34">
        <f t="shared" si="13"/>
        <v>9</v>
      </c>
    </row>
    <row r="865" spans="1:7" ht="30" x14ac:dyDescent="0.25">
      <c r="A865" s="36" t="s">
        <v>9664</v>
      </c>
      <c r="B865" s="37" t="s">
        <v>4320</v>
      </c>
      <c r="C865" s="38" t="s">
        <v>7</v>
      </c>
      <c r="D865" s="39">
        <v>0.11</v>
      </c>
      <c r="E865" s="39">
        <v>6.65</v>
      </c>
      <c r="F865" s="39">
        <v>6.76</v>
      </c>
      <c r="G865" s="34">
        <f t="shared" si="13"/>
        <v>9</v>
      </c>
    </row>
    <row r="866" spans="1:7" ht="30" x14ac:dyDescent="0.25">
      <c r="A866" s="36" t="s">
        <v>9665</v>
      </c>
      <c r="B866" s="37" t="s">
        <v>4321</v>
      </c>
      <c r="C866" s="38" t="s">
        <v>7</v>
      </c>
      <c r="D866" s="39">
        <v>0.28999999999999998</v>
      </c>
      <c r="E866" s="39">
        <v>17.579999999999998</v>
      </c>
      <c r="F866" s="39">
        <v>17.87</v>
      </c>
      <c r="G866" s="34">
        <f t="shared" si="13"/>
        <v>9</v>
      </c>
    </row>
    <row r="867" spans="1:7" x14ac:dyDescent="0.25">
      <c r="A867" s="36" t="s">
        <v>11001</v>
      </c>
      <c r="B867" s="37" t="s">
        <v>4322</v>
      </c>
      <c r="C867" s="38"/>
      <c r="D867" s="39"/>
      <c r="E867" s="39"/>
      <c r="F867" s="39"/>
      <c r="G867" s="34">
        <f t="shared" si="13"/>
        <v>2</v>
      </c>
    </row>
    <row r="868" spans="1:7" x14ac:dyDescent="0.25">
      <c r="A868" s="36" t="s">
        <v>11002</v>
      </c>
      <c r="B868" s="37" t="s">
        <v>4323</v>
      </c>
      <c r="C868" s="38"/>
      <c r="D868" s="39"/>
      <c r="E868" s="39"/>
      <c r="F868" s="39"/>
      <c r="G868" s="34">
        <f t="shared" si="13"/>
        <v>5</v>
      </c>
    </row>
    <row r="869" spans="1:7" x14ac:dyDescent="0.25">
      <c r="A869" s="36" t="s">
        <v>9666</v>
      </c>
      <c r="B869" s="37" t="s">
        <v>4324</v>
      </c>
      <c r="C869" s="38" t="s">
        <v>129</v>
      </c>
      <c r="D869" s="39">
        <v>44.32</v>
      </c>
      <c r="E869" s="39">
        <v>34.479999999999997</v>
      </c>
      <c r="F869" s="39">
        <v>78.8</v>
      </c>
      <c r="G869" s="34">
        <f t="shared" si="13"/>
        <v>9</v>
      </c>
    </row>
    <row r="870" spans="1:7" x14ac:dyDescent="0.25">
      <c r="A870" s="36" t="s">
        <v>9667</v>
      </c>
      <c r="B870" s="37" t="s">
        <v>4325</v>
      </c>
      <c r="C870" s="38" t="s">
        <v>129</v>
      </c>
      <c r="D870" s="39">
        <v>60.64</v>
      </c>
      <c r="E870" s="39">
        <v>34.479999999999997</v>
      </c>
      <c r="F870" s="39">
        <v>95.12</v>
      </c>
      <c r="G870" s="34">
        <f t="shared" si="13"/>
        <v>9</v>
      </c>
    </row>
    <row r="871" spans="1:7" x14ac:dyDescent="0.25">
      <c r="A871" s="36" t="s">
        <v>9668</v>
      </c>
      <c r="B871" s="37" t="s">
        <v>4326</v>
      </c>
      <c r="C871" s="38" t="s">
        <v>129</v>
      </c>
      <c r="D871" s="39">
        <v>36.159999999999997</v>
      </c>
      <c r="E871" s="39">
        <v>34.479999999999997</v>
      </c>
      <c r="F871" s="39">
        <v>70.64</v>
      </c>
      <c r="G871" s="34">
        <f t="shared" si="13"/>
        <v>9</v>
      </c>
    </row>
    <row r="872" spans="1:7" x14ac:dyDescent="0.25">
      <c r="A872" s="36" t="s">
        <v>9669</v>
      </c>
      <c r="B872" s="37" t="s">
        <v>4327</v>
      </c>
      <c r="C872" s="38" t="s">
        <v>129</v>
      </c>
      <c r="D872" s="39">
        <v>85.32</v>
      </c>
      <c r="E872" s="39">
        <v>51.72</v>
      </c>
      <c r="F872" s="39">
        <v>137.04</v>
      </c>
      <c r="G872" s="34">
        <f t="shared" si="13"/>
        <v>9</v>
      </c>
    </row>
    <row r="873" spans="1:7" x14ac:dyDescent="0.25">
      <c r="A873" s="36" t="s">
        <v>9670</v>
      </c>
      <c r="B873" s="37" t="s">
        <v>4328</v>
      </c>
      <c r="C873" s="38" t="s">
        <v>129</v>
      </c>
      <c r="D873" s="39">
        <v>100.17</v>
      </c>
      <c r="E873" s="39">
        <v>51.72</v>
      </c>
      <c r="F873" s="39">
        <v>151.88999999999999</v>
      </c>
      <c r="G873" s="34">
        <f t="shared" si="13"/>
        <v>9</v>
      </c>
    </row>
    <row r="874" spans="1:7" x14ac:dyDescent="0.25">
      <c r="A874" s="36" t="s">
        <v>9671</v>
      </c>
      <c r="B874" s="37" t="s">
        <v>4329</v>
      </c>
      <c r="C874" s="38" t="s">
        <v>7</v>
      </c>
      <c r="D874" s="39">
        <v>0.98</v>
      </c>
      <c r="E874" s="39">
        <v>15.21</v>
      </c>
      <c r="F874" s="39">
        <v>16.190000000000001</v>
      </c>
      <c r="G874" s="34">
        <f t="shared" si="13"/>
        <v>9</v>
      </c>
    </row>
    <row r="875" spans="1:7" ht="30" x14ac:dyDescent="0.25">
      <c r="A875" s="36" t="s">
        <v>9672</v>
      </c>
      <c r="B875" s="37" t="s">
        <v>6359</v>
      </c>
      <c r="C875" s="38" t="s">
        <v>7</v>
      </c>
      <c r="D875" s="39">
        <v>13.45</v>
      </c>
      <c r="E875" s="39">
        <v>19.010000000000002</v>
      </c>
      <c r="F875" s="39">
        <v>32.46</v>
      </c>
      <c r="G875" s="34">
        <f t="shared" si="13"/>
        <v>9</v>
      </c>
    </row>
    <row r="876" spans="1:7" x14ac:dyDescent="0.25">
      <c r="A876" s="36" t="s">
        <v>9673</v>
      </c>
      <c r="B876" s="37" t="s">
        <v>4330</v>
      </c>
      <c r="C876" s="38" t="s">
        <v>7</v>
      </c>
      <c r="D876" s="39">
        <v>21.08</v>
      </c>
      <c r="E876" s="39">
        <v>19.010000000000002</v>
      </c>
      <c r="F876" s="39">
        <v>40.090000000000003</v>
      </c>
      <c r="G876" s="34">
        <f t="shared" si="13"/>
        <v>9</v>
      </c>
    </row>
    <row r="877" spans="1:7" x14ac:dyDescent="0.25">
      <c r="A877" s="36" t="s">
        <v>11003</v>
      </c>
      <c r="B877" s="37" t="s">
        <v>4331</v>
      </c>
      <c r="C877" s="38"/>
      <c r="D877" s="39"/>
      <c r="E877" s="39"/>
      <c r="F877" s="39"/>
      <c r="G877" s="34">
        <f t="shared" si="13"/>
        <v>5</v>
      </c>
    </row>
    <row r="878" spans="1:7" ht="30" x14ac:dyDescent="0.25">
      <c r="A878" s="36" t="s">
        <v>9674</v>
      </c>
      <c r="B878" s="37" t="s">
        <v>6360</v>
      </c>
      <c r="C878" s="38" t="s">
        <v>129</v>
      </c>
      <c r="D878" s="39">
        <v>40.24</v>
      </c>
      <c r="E878" s="39">
        <v>19.010000000000002</v>
      </c>
      <c r="F878" s="39">
        <v>59.25</v>
      </c>
      <c r="G878" s="34">
        <f t="shared" si="13"/>
        <v>9</v>
      </c>
    </row>
    <row r="879" spans="1:7" ht="30" x14ac:dyDescent="0.25">
      <c r="A879" s="36" t="s">
        <v>9675</v>
      </c>
      <c r="B879" s="37" t="s">
        <v>6361</v>
      </c>
      <c r="C879" s="38" t="s">
        <v>129</v>
      </c>
      <c r="D879" s="39">
        <v>62.5</v>
      </c>
      <c r="E879" s="39">
        <v>19.010000000000002</v>
      </c>
      <c r="F879" s="39">
        <v>81.510000000000005</v>
      </c>
      <c r="G879" s="34">
        <f t="shared" si="13"/>
        <v>9</v>
      </c>
    </row>
    <row r="880" spans="1:7" ht="30" x14ac:dyDescent="0.25">
      <c r="A880" s="36" t="s">
        <v>9676</v>
      </c>
      <c r="B880" s="37" t="s">
        <v>6362</v>
      </c>
      <c r="C880" s="38" t="s">
        <v>129</v>
      </c>
      <c r="D880" s="39">
        <v>150.29</v>
      </c>
      <c r="E880" s="39">
        <v>19.010000000000002</v>
      </c>
      <c r="F880" s="39">
        <v>169.3</v>
      </c>
      <c r="G880" s="34">
        <f t="shared" si="13"/>
        <v>9</v>
      </c>
    </row>
    <row r="881" spans="1:7" ht="30" x14ac:dyDescent="0.25">
      <c r="A881" s="36" t="s">
        <v>9677</v>
      </c>
      <c r="B881" s="37" t="s">
        <v>6363</v>
      </c>
      <c r="C881" s="38" t="s">
        <v>129</v>
      </c>
      <c r="D881" s="39">
        <v>162.02000000000001</v>
      </c>
      <c r="E881" s="39">
        <v>19.010000000000002</v>
      </c>
      <c r="F881" s="39">
        <v>181.03</v>
      </c>
      <c r="G881" s="34">
        <f t="shared" si="13"/>
        <v>9</v>
      </c>
    </row>
    <row r="882" spans="1:7" ht="30" x14ac:dyDescent="0.25">
      <c r="A882" s="36" t="s">
        <v>9678</v>
      </c>
      <c r="B882" s="37" t="s">
        <v>6364</v>
      </c>
      <c r="C882" s="38" t="s">
        <v>7</v>
      </c>
      <c r="D882" s="39">
        <v>84.49</v>
      </c>
      <c r="E882" s="39">
        <v>9.51</v>
      </c>
      <c r="F882" s="39">
        <v>94</v>
      </c>
      <c r="G882" s="34">
        <f t="shared" si="13"/>
        <v>9</v>
      </c>
    </row>
    <row r="883" spans="1:7" ht="30" x14ac:dyDescent="0.25">
      <c r="A883" s="36" t="s">
        <v>9679</v>
      </c>
      <c r="B883" s="37" t="s">
        <v>4332</v>
      </c>
      <c r="C883" s="38" t="s">
        <v>7</v>
      </c>
      <c r="D883" s="39">
        <v>78.790000000000006</v>
      </c>
      <c r="E883" s="39">
        <v>9.51</v>
      </c>
      <c r="F883" s="39">
        <v>88.3</v>
      </c>
      <c r="G883" s="34">
        <f t="shared" si="13"/>
        <v>9</v>
      </c>
    </row>
    <row r="884" spans="1:7" ht="30" x14ac:dyDescent="0.25">
      <c r="A884" s="36" t="s">
        <v>9680</v>
      </c>
      <c r="B884" s="37" t="s">
        <v>6365</v>
      </c>
      <c r="C884" s="38" t="s">
        <v>7</v>
      </c>
      <c r="D884" s="39">
        <v>109.25</v>
      </c>
      <c r="E884" s="39">
        <v>9.51</v>
      </c>
      <c r="F884" s="39">
        <v>118.76</v>
      </c>
      <c r="G884" s="34">
        <f t="shared" si="13"/>
        <v>9</v>
      </c>
    </row>
    <row r="885" spans="1:7" ht="30" x14ac:dyDescent="0.25">
      <c r="A885" s="36" t="s">
        <v>9681</v>
      </c>
      <c r="B885" s="37" t="s">
        <v>6366</v>
      </c>
      <c r="C885" s="38" t="s">
        <v>7</v>
      </c>
      <c r="D885" s="39">
        <v>169.47</v>
      </c>
      <c r="E885" s="39">
        <v>9.51</v>
      </c>
      <c r="F885" s="39">
        <v>178.98</v>
      </c>
      <c r="G885" s="34">
        <f t="shared" si="13"/>
        <v>9</v>
      </c>
    </row>
    <row r="886" spans="1:7" ht="30" x14ac:dyDescent="0.25">
      <c r="A886" s="36" t="s">
        <v>9682</v>
      </c>
      <c r="B886" s="37" t="s">
        <v>4333</v>
      </c>
      <c r="C886" s="38" t="s">
        <v>7</v>
      </c>
      <c r="D886" s="39">
        <v>55.09</v>
      </c>
      <c r="E886" s="39">
        <v>9.51</v>
      </c>
      <c r="F886" s="39">
        <v>64.599999999999994</v>
      </c>
      <c r="G886" s="34">
        <f t="shared" si="13"/>
        <v>9</v>
      </c>
    </row>
    <row r="887" spans="1:7" ht="30" x14ac:dyDescent="0.25">
      <c r="A887" s="36" t="s">
        <v>9683</v>
      </c>
      <c r="B887" s="37" t="s">
        <v>4334</v>
      </c>
      <c r="C887" s="38" t="s">
        <v>7</v>
      </c>
      <c r="D887" s="39">
        <v>105.34</v>
      </c>
      <c r="E887" s="39">
        <v>9.51</v>
      </c>
      <c r="F887" s="39">
        <v>114.85</v>
      </c>
      <c r="G887" s="34">
        <f t="shared" si="13"/>
        <v>9</v>
      </c>
    </row>
    <row r="888" spans="1:7" ht="30" x14ac:dyDescent="0.25">
      <c r="A888" s="36" t="s">
        <v>9684</v>
      </c>
      <c r="B888" s="37" t="s">
        <v>4335</v>
      </c>
      <c r="C888" s="38" t="s">
        <v>7</v>
      </c>
      <c r="D888" s="39">
        <v>70.69</v>
      </c>
      <c r="E888" s="39">
        <v>9.51</v>
      </c>
      <c r="F888" s="39">
        <v>80.2</v>
      </c>
      <c r="G888" s="34">
        <f t="shared" si="13"/>
        <v>9</v>
      </c>
    </row>
    <row r="889" spans="1:7" x14ac:dyDescent="0.25">
      <c r="A889" s="36" t="s">
        <v>11004</v>
      </c>
      <c r="B889" s="37" t="s">
        <v>4336</v>
      </c>
      <c r="C889" s="38"/>
      <c r="D889" s="39"/>
      <c r="E889" s="39"/>
      <c r="F889" s="39"/>
      <c r="G889" s="34">
        <f t="shared" si="13"/>
        <v>5</v>
      </c>
    </row>
    <row r="890" spans="1:7" ht="30" x14ac:dyDescent="0.25">
      <c r="A890" s="36" t="s">
        <v>9685</v>
      </c>
      <c r="B890" s="37" t="s">
        <v>4337</v>
      </c>
      <c r="C890" s="38" t="s">
        <v>129</v>
      </c>
      <c r="D890" s="39">
        <v>80.08</v>
      </c>
      <c r="E890" s="39">
        <v>30.89</v>
      </c>
      <c r="F890" s="39">
        <v>110.97</v>
      </c>
      <c r="G890" s="34">
        <f t="shared" si="13"/>
        <v>9</v>
      </c>
    </row>
    <row r="891" spans="1:7" x14ac:dyDescent="0.25">
      <c r="A891" s="36" t="s">
        <v>9686</v>
      </c>
      <c r="B891" s="37" t="s">
        <v>4338</v>
      </c>
      <c r="C891" s="38" t="s">
        <v>7</v>
      </c>
      <c r="D891" s="39">
        <v>105.26</v>
      </c>
      <c r="E891" s="39">
        <v>10.45</v>
      </c>
      <c r="F891" s="39">
        <v>115.71</v>
      </c>
      <c r="G891" s="34">
        <f t="shared" si="13"/>
        <v>9</v>
      </c>
    </row>
    <row r="892" spans="1:7" x14ac:dyDescent="0.25">
      <c r="A892" s="36" t="s">
        <v>11005</v>
      </c>
      <c r="B892" s="37" t="s">
        <v>4339</v>
      </c>
      <c r="C892" s="38"/>
      <c r="D892" s="39"/>
      <c r="E892" s="39"/>
      <c r="F892" s="39"/>
      <c r="G892" s="34">
        <f t="shared" si="13"/>
        <v>5</v>
      </c>
    </row>
    <row r="893" spans="1:7" ht="30" x14ac:dyDescent="0.25">
      <c r="A893" s="36" t="s">
        <v>9687</v>
      </c>
      <c r="B893" s="37" t="s">
        <v>4340</v>
      </c>
      <c r="C893" s="38" t="s">
        <v>129</v>
      </c>
      <c r="D893" s="39">
        <v>85.28</v>
      </c>
      <c r="E893" s="39">
        <v>19.010000000000002</v>
      </c>
      <c r="F893" s="39">
        <v>104.29</v>
      </c>
      <c r="G893" s="34">
        <f t="shared" si="13"/>
        <v>9</v>
      </c>
    </row>
    <row r="894" spans="1:7" ht="45" x14ac:dyDescent="0.25">
      <c r="A894" s="36" t="s">
        <v>9688</v>
      </c>
      <c r="B894" s="37" t="s">
        <v>4341</v>
      </c>
      <c r="C894" s="38" t="s">
        <v>129</v>
      </c>
      <c r="D894" s="39">
        <v>154.57</v>
      </c>
      <c r="E894" s="39">
        <v>19.010000000000002</v>
      </c>
      <c r="F894" s="39">
        <v>173.58</v>
      </c>
      <c r="G894" s="34">
        <f t="shared" si="13"/>
        <v>9</v>
      </c>
    </row>
    <row r="895" spans="1:7" ht="45" x14ac:dyDescent="0.25">
      <c r="A895" s="36" t="s">
        <v>9689</v>
      </c>
      <c r="B895" s="37" t="s">
        <v>4342</v>
      </c>
      <c r="C895" s="38" t="s">
        <v>129</v>
      </c>
      <c r="D895" s="39">
        <v>160.47999999999999</v>
      </c>
      <c r="E895" s="39">
        <v>19.010000000000002</v>
      </c>
      <c r="F895" s="39">
        <v>179.49</v>
      </c>
      <c r="G895" s="34">
        <f t="shared" si="13"/>
        <v>9</v>
      </c>
    </row>
    <row r="896" spans="1:7" ht="45" x14ac:dyDescent="0.25">
      <c r="A896" s="36" t="s">
        <v>9690</v>
      </c>
      <c r="B896" s="37" t="s">
        <v>4343</v>
      </c>
      <c r="C896" s="38" t="s">
        <v>129</v>
      </c>
      <c r="D896" s="39">
        <v>81.849999999999994</v>
      </c>
      <c r="E896" s="39">
        <v>19.010000000000002</v>
      </c>
      <c r="F896" s="39">
        <v>100.86</v>
      </c>
      <c r="G896" s="34">
        <f t="shared" si="13"/>
        <v>9</v>
      </c>
    </row>
    <row r="897" spans="1:7" ht="30" x14ac:dyDescent="0.25">
      <c r="A897" s="36" t="s">
        <v>9691</v>
      </c>
      <c r="B897" s="37" t="s">
        <v>6357</v>
      </c>
      <c r="C897" s="38" t="s">
        <v>7</v>
      </c>
      <c r="D897" s="39">
        <v>66.709999999999994</v>
      </c>
      <c r="E897" s="39">
        <v>9.51</v>
      </c>
      <c r="F897" s="39">
        <v>76.22</v>
      </c>
      <c r="G897" s="34">
        <f t="shared" si="13"/>
        <v>9</v>
      </c>
    </row>
    <row r="898" spans="1:7" ht="30" x14ac:dyDescent="0.25">
      <c r="A898" s="36" t="s">
        <v>9692</v>
      </c>
      <c r="B898" s="37" t="s">
        <v>6358</v>
      </c>
      <c r="C898" s="38" t="s">
        <v>7</v>
      </c>
      <c r="D898" s="39">
        <v>79.650000000000006</v>
      </c>
      <c r="E898" s="39">
        <v>9.51</v>
      </c>
      <c r="F898" s="39">
        <v>89.16</v>
      </c>
      <c r="G898" s="34">
        <f t="shared" si="13"/>
        <v>9</v>
      </c>
    </row>
    <row r="899" spans="1:7" x14ac:dyDescent="0.25">
      <c r="A899" s="36" t="s">
        <v>11006</v>
      </c>
      <c r="B899" s="37" t="s">
        <v>4344</v>
      </c>
      <c r="C899" s="38"/>
      <c r="D899" s="39"/>
      <c r="E899" s="39"/>
      <c r="F899" s="39"/>
      <c r="G899" s="34">
        <f t="shared" ref="G899:G962" si="14">LEN(A899)</f>
        <v>5</v>
      </c>
    </row>
    <row r="900" spans="1:7" ht="45" x14ac:dyDescent="0.25">
      <c r="A900" s="36" t="s">
        <v>9693</v>
      </c>
      <c r="B900" s="37" t="s">
        <v>4345</v>
      </c>
      <c r="C900" s="38" t="s">
        <v>129</v>
      </c>
      <c r="D900" s="39">
        <v>236.51</v>
      </c>
      <c r="E900" s="39">
        <v>47.8</v>
      </c>
      <c r="F900" s="39">
        <v>284.31</v>
      </c>
      <c r="G900" s="34">
        <f t="shared" si="14"/>
        <v>9</v>
      </c>
    </row>
    <row r="901" spans="1:7" ht="45" x14ac:dyDescent="0.25">
      <c r="A901" s="36" t="s">
        <v>9694</v>
      </c>
      <c r="B901" s="37" t="s">
        <v>16088</v>
      </c>
      <c r="C901" s="38" t="s">
        <v>129</v>
      </c>
      <c r="D901" s="39">
        <v>161.69999999999999</v>
      </c>
      <c r="E901" s="39">
        <v>20.69</v>
      </c>
      <c r="F901" s="39">
        <v>182.39</v>
      </c>
      <c r="G901" s="34">
        <f t="shared" si="14"/>
        <v>9</v>
      </c>
    </row>
    <row r="902" spans="1:7" ht="45" x14ac:dyDescent="0.25">
      <c r="A902" s="36" t="s">
        <v>9695</v>
      </c>
      <c r="B902" s="37" t="s">
        <v>6356</v>
      </c>
      <c r="C902" s="38" t="s">
        <v>129</v>
      </c>
      <c r="D902" s="39">
        <v>133.1</v>
      </c>
      <c r="E902" s="39">
        <v>20.69</v>
      </c>
      <c r="F902" s="39">
        <v>153.79</v>
      </c>
      <c r="G902" s="34">
        <f t="shared" si="14"/>
        <v>9</v>
      </c>
    </row>
    <row r="903" spans="1:7" ht="30" x14ac:dyDescent="0.25">
      <c r="A903" s="36" t="s">
        <v>9696</v>
      </c>
      <c r="B903" s="37" t="s">
        <v>6355</v>
      </c>
      <c r="C903" s="38" t="s">
        <v>129</v>
      </c>
      <c r="D903" s="39">
        <v>125.16</v>
      </c>
      <c r="E903" s="39">
        <v>19.010000000000002</v>
      </c>
      <c r="F903" s="39">
        <v>144.16999999999999</v>
      </c>
      <c r="G903" s="34">
        <f t="shared" si="14"/>
        <v>9</v>
      </c>
    </row>
    <row r="904" spans="1:7" x14ac:dyDescent="0.25">
      <c r="A904" s="36" t="s">
        <v>11007</v>
      </c>
      <c r="B904" s="37" t="s">
        <v>4346</v>
      </c>
      <c r="C904" s="38"/>
      <c r="D904" s="39"/>
      <c r="E904" s="39"/>
      <c r="F904" s="39"/>
      <c r="G904" s="34">
        <f t="shared" si="14"/>
        <v>5</v>
      </c>
    </row>
    <row r="905" spans="1:7" x14ac:dyDescent="0.25">
      <c r="A905" s="36" t="s">
        <v>9697</v>
      </c>
      <c r="B905" s="37" t="s">
        <v>4347</v>
      </c>
      <c r="C905" s="38" t="s">
        <v>129</v>
      </c>
      <c r="D905" s="39">
        <v>72.75</v>
      </c>
      <c r="E905" s="39">
        <v>19.010000000000002</v>
      </c>
      <c r="F905" s="39">
        <v>91.76</v>
      </c>
      <c r="G905" s="34">
        <f t="shared" si="14"/>
        <v>9</v>
      </c>
    </row>
    <row r="906" spans="1:7" ht="30" x14ac:dyDescent="0.25">
      <c r="A906" s="36" t="s">
        <v>9698</v>
      </c>
      <c r="B906" s="37" t="s">
        <v>4348</v>
      </c>
      <c r="C906" s="38" t="s">
        <v>129</v>
      </c>
      <c r="D906" s="39">
        <v>122.47</v>
      </c>
      <c r="E906" s="39">
        <v>19.010000000000002</v>
      </c>
      <c r="F906" s="39">
        <v>141.47999999999999</v>
      </c>
      <c r="G906" s="34">
        <f t="shared" si="14"/>
        <v>9</v>
      </c>
    </row>
    <row r="907" spans="1:7" x14ac:dyDescent="0.25">
      <c r="A907" s="36" t="s">
        <v>9699</v>
      </c>
      <c r="B907" s="37" t="s">
        <v>4349</v>
      </c>
      <c r="C907" s="38" t="s">
        <v>7</v>
      </c>
      <c r="D907" s="39">
        <v>159.71</v>
      </c>
      <c r="E907" s="39">
        <v>9.51</v>
      </c>
      <c r="F907" s="39">
        <v>169.22</v>
      </c>
      <c r="G907" s="34">
        <f t="shared" si="14"/>
        <v>9</v>
      </c>
    </row>
    <row r="908" spans="1:7" x14ac:dyDescent="0.25">
      <c r="A908" s="36" t="s">
        <v>11008</v>
      </c>
      <c r="B908" s="37" t="s">
        <v>4350</v>
      </c>
      <c r="C908" s="38"/>
      <c r="D908" s="39"/>
      <c r="E908" s="39"/>
      <c r="F908" s="39"/>
      <c r="G908" s="34">
        <f t="shared" si="14"/>
        <v>5</v>
      </c>
    </row>
    <row r="909" spans="1:7" x14ac:dyDescent="0.25">
      <c r="A909" s="36" t="s">
        <v>9700</v>
      </c>
      <c r="B909" s="37" t="s">
        <v>4351</v>
      </c>
      <c r="C909" s="38" t="s">
        <v>23</v>
      </c>
      <c r="D909" s="39">
        <v>68.97</v>
      </c>
      <c r="E909" s="39">
        <v>4.75</v>
      </c>
      <c r="F909" s="39">
        <v>73.72</v>
      </c>
      <c r="G909" s="34">
        <f t="shared" si="14"/>
        <v>9</v>
      </c>
    </row>
    <row r="910" spans="1:7" x14ac:dyDescent="0.25">
      <c r="A910" s="36" t="s">
        <v>9701</v>
      </c>
      <c r="B910" s="37" t="s">
        <v>4352</v>
      </c>
      <c r="C910" s="38" t="s">
        <v>23</v>
      </c>
      <c r="D910" s="39">
        <v>68.97</v>
      </c>
      <c r="E910" s="39">
        <v>4.75</v>
      </c>
      <c r="F910" s="39">
        <v>73.72</v>
      </c>
      <c r="G910" s="34">
        <f t="shared" si="14"/>
        <v>9</v>
      </c>
    </row>
    <row r="911" spans="1:7" x14ac:dyDescent="0.25">
      <c r="A911" s="36" t="s">
        <v>11009</v>
      </c>
      <c r="B911" s="37" t="s">
        <v>4353</v>
      </c>
      <c r="C911" s="38"/>
      <c r="D911" s="39"/>
      <c r="E911" s="39"/>
      <c r="F911" s="39"/>
      <c r="G911" s="34">
        <f t="shared" si="14"/>
        <v>5</v>
      </c>
    </row>
    <row r="912" spans="1:7" x14ac:dyDescent="0.25">
      <c r="A912" s="36" t="s">
        <v>9702</v>
      </c>
      <c r="B912" s="37" t="s">
        <v>4354</v>
      </c>
      <c r="C912" s="38" t="s">
        <v>129</v>
      </c>
      <c r="D912" s="39">
        <v>748.72</v>
      </c>
      <c r="E912" s="39"/>
      <c r="F912" s="39">
        <v>748.72</v>
      </c>
      <c r="G912" s="34">
        <f t="shared" si="14"/>
        <v>9</v>
      </c>
    </row>
    <row r="913" spans="1:7" x14ac:dyDescent="0.25">
      <c r="A913" s="36" t="s">
        <v>11010</v>
      </c>
      <c r="B913" s="37" t="s">
        <v>4355</v>
      </c>
      <c r="C913" s="38"/>
      <c r="D913" s="39"/>
      <c r="E913" s="39"/>
      <c r="F913" s="39"/>
      <c r="G913" s="34">
        <f t="shared" si="14"/>
        <v>5</v>
      </c>
    </row>
    <row r="914" spans="1:7" ht="30" x14ac:dyDescent="0.25">
      <c r="A914" s="36" t="s">
        <v>9703</v>
      </c>
      <c r="B914" s="37" t="s">
        <v>4356</v>
      </c>
      <c r="C914" s="38" t="s">
        <v>129</v>
      </c>
      <c r="D914" s="39">
        <v>128.34</v>
      </c>
      <c r="E914" s="39">
        <v>96.93</v>
      </c>
      <c r="F914" s="39">
        <v>225.27</v>
      </c>
      <c r="G914" s="34">
        <f t="shared" si="14"/>
        <v>9</v>
      </c>
    </row>
    <row r="915" spans="1:7" x14ac:dyDescent="0.25">
      <c r="A915" s="36" t="s">
        <v>9704</v>
      </c>
      <c r="B915" s="37" t="s">
        <v>4357</v>
      </c>
      <c r="C915" s="38" t="s">
        <v>129</v>
      </c>
      <c r="D915" s="39">
        <v>164.92</v>
      </c>
      <c r="E915" s="39">
        <v>87.24</v>
      </c>
      <c r="F915" s="39">
        <v>252.16</v>
      </c>
      <c r="G915" s="34">
        <f t="shared" si="14"/>
        <v>9</v>
      </c>
    </row>
    <row r="916" spans="1:7" ht="30" x14ac:dyDescent="0.25">
      <c r="A916" s="36" t="s">
        <v>9705</v>
      </c>
      <c r="B916" s="37" t="s">
        <v>4358</v>
      </c>
      <c r="C916" s="38" t="s">
        <v>129</v>
      </c>
      <c r="D916" s="39">
        <v>188.11</v>
      </c>
      <c r="E916" s="39">
        <v>96.93</v>
      </c>
      <c r="F916" s="39">
        <v>285.04000000000002</v>
      </c>
      <c r="G916" s="34">
        <f t="shared" si="14"/>
        <v>9</v>
      </c>
    </row>
    <row r="917" spans="1:7" x14ac:dyDescent="0.25">
      <c r="A917" s="36" t="s">
        <v>11011</v>
      </c>
      <c r="B917" s="37" t="s">
        <v>4359</v>
      </c>
      <c r="C917" s="38"/>
      <c r="D917" s="39"/>
      <c r="E917" s="39"/>
      <c r="F917" s="39"/>
      <c r="G917" s="34">
        <f t="shared" si="14"/>
        <v>5</v>
      </c>
    </row>
    <row r="918" spans="1:7" x14ac:dyDescent="0.25">
      <c r="A918" s="36" t="s">
        <v>9706</v>
      </c>
      <c r="B918" s="37" t="s">
        <v>4360</v>
      </c>
      <c r="C918" s="38" t="s">
        <v>7</v>
      </c>
      <c r="D918" s="39">
        <v>57.49</v>
      </c>
      <c r="E918" s="39">
        <v>57.93</v>
      </c>
      <c r="F918" s="39">
        <v>115.42</v>
      </c>
      <c r="G918" s="34">
        <f t="shared" si="14"/>
        <v>9</v>
      </c>
    </row>
    <row r="919" spans="1:7" x14ac:dyDescent="0.25">
      <c r="A919" s="36" t="s">
        <v>9707</v>
      </c>
      <c r="B919" s="37" t="s">
        <v>4361</v>
      </c>
      <c r="C919" s="38" t="s">
        <v>7</v>
      </c>
      <c r="D919" s="39">
        <v>89.02</v>
      </c>
      <c r="E919" s="39">
        <v>68.47</v>
      </c>
      <c r="F919" s="39">
        <v>157.49</v>
      </c>
      <c r="G919" s="34">
        <f t="shared" si="14"/>
        <v>9</v>
      </c>
    </row>
    <row r="920" spans="1:7" x14ac:dyDescent="0.25">
      <c r="A920" s="36" t="s">
        <v>9708</v>
      </c>
      <c r="B920" s="37" t="s">
        <v>4362</v>
      </c>
      <c r="C920" s="38" t="s">
        <v>7</v>
      </c>
      <c r="D920" s="39">
        <v>164.56</v>
      </c>
      <c r="E920" s="39">
        <v>73.739999999999995</v>
      </c>
      <c r="F920" s="39">
        <v>238.3</v>
      </c>
      <c r="G920" s="34">
        <f t="shared" si="14"/>
        <v>9</v>
      </c>
    </row>
    <row r="921" spans="1:7" x14ac:dyDescent="0.25">
      <c r="A921" s="36" t="s">
        <v>9709</v>
      </c>
      <c r="B921" s="37" t="s">
        <v>4363</v>
      </c>
      <c r="C921" s="38" t="s">
        <v>7</v>
      </c>
      <c r="D921" s="39">
        <v>43.73</v>
      </c>
      <c r="E921" s="39">
        <v>57.93</v>
      </c>
      <c r="F921" s="39">
        <v>101.66</v>
      </c>
      <c r="G921" s="34">
        <f t="shared" si="14"/>
        <v>9</v>
      </c>
    </row>
    <row r="922" spans="1:7" x14ac:dyDescent="0.25">
      <c r="A922" s="36" t="s">
        <v>9710</v>
      </c>
      <c r="B922" s="37" t="s">
        <v>4364</v>
      </c>
      <c r="C922" s="38" t="s">
        <v>7</v>
      </c>
      <c r="D922" s="39">
        <v>66.89</v>
      </c>
      <c r="E922" s="39">
        <v>68.47</v>
      </c>
      <c r="F922" s="39">
        <v>135.36000000000001</v>
      </c>
      <c r="G922" s="34">
        <f t="shared" si="14"/>
        <v>9</v>
      </c>
    </row>
    <row r="923" spans="1:7" x14ac:dyDescent="0.25">
      <c r="A923" s="36" t="s">
        <v>11445</v>
      </c>
      <c r="B923" s="37" t="s">
        <v>11446</v>
      </c>
      <c r="C923" s="38" t="s">
        <v>7</v>
      </c>
      <c r="D923" s="39">
        <v>83.94</v>
      </c>
      <c r="E923" s="39">
        <v>50.04</v>
      </c>
      <c r="F923" s="39">
        <v>133.97999999999999</v>
      </c>
      <c r="G923" s="34">
        <f t="shared" si="14"/>
        <v>9</v>
      </c>
    </row>
    <row r="924" spans="1:7" x14ac:dyDescent="0.25">
      <c r="A924" s="36" t="s">
        <v>9711</v>
      </c>
      <c r="B924" s="37" t="s">
        <v>4365</v>
      </c>
      <c r="C924" s="38" t="s">
        <v>23</v>
      </c>
      <c r="D924" s="39">
        <v>15.18</v>
      </c>
      <c r="E924" s="39">
        <v>1.5</v>
      </c>
      <c r="F924" s="39">
        <v>16.68</v>
      </c>
      <c r="G924" s="34">
        <f t="shared" si="14"/>
        <v>9</v>
      </c>
    </row>
    <row r="925" spans="1:7" x14ac:dyDescent="0.25">
      <c r="A925" s="36" t="s">
        <v>9712</v>
      </c>
      <c r="B925" s="37" t="s">
        <v>4366</v>
      </c>
      <c r="C925" s="38" t="s">
        <v>23</v>
      </c>
      <c r="D925" s="39">
        <v>18.04</v>
      </c>
      <c r="E925" s="39">
        <v>2.14</v>
      </c>
      <c r="F925" s="39">
        <v>20.18</v>
      </c>
      <c r="G925" s="34">
        <f t="shared" si="14"/>
        <v>9</v>
      </c>
    </row>
    <row r="926" spans="1:7" x14ac:dyDescent="0.25">
      <c r="A926" s="36" t="s">
        <v>9713</v>
      </c>
      <c r="B926" s="37" t="s">
        <v>4367</v>
      </c>
      <c r="C926" s="38" t="s">
        <v>23</v>
      </c>
      <c r="D926" s="39">
        <v>19.2</v>
      </c>
      <c r="E926" s="39">
        <v>3</v>
      </c>
      <c r="F926" s="39">
        <v>22.2</v>
      </c>
      <c r="G926" s="34">
        <f t="shared" si="14"/>
        <v>9</v>
      </c>
    </row>
    <row r="927" spans="1:7" x14ac:dyDescent="0.25">
      <c r="A927" s="36" t="s">
        <v>11012</v>
      </c>
      <c r="B927" s="37" t="s">
        <v>4368</v>
      </c>
      <c r="C927" s="38"/>
      <c r="D927" s="39"/>
      <c r="E927" s="39"/>
      <c r="F927" s="39"/>
      <c r="G927" s="34">
        <f t="shared" si="14"/>
        <v>5</v>
      </c>
    </row>
    <row r="928" spans="1:7" x14ac:dyDescent="0.25">
      <c r="A928" s="36" t="s">
        <v>9714</v>
      </c>
      <c r="B928" s="37" t="s">
        <v>4369</v>
      </c>
      <c r="C928" s="38" t="s">
        <v>7</v>
      </c>
      <c r="D928" s="39">
        <v>2.5299999999999998</v>
      </c>
      <c r="E928" s="39">
        <v>19.010000000000002</v>
      </c>
      <c r="F928" s="39">
        <v>21.54</v>
      </c>
      <c r="G928" s="34">
        <f t="shared" si="14"/>
        <v>9</v>
      </c>
    </row>
    <row r="929" spans="1:7" x14ac:dyDescent="0.25">
      <c r="A929" s="36" t="s">
        <v>9715</v>
      </c>
      <c r="B929" s="37" t="s">
        <v>4370</v>
      </c>
      <c r="C929" s="38" t="s">
        <v>129</v>
      </c>
      <c r="D929" s="39"/>
      <c r="E929" s="39">
        <v>51.72</v>
      </c>
      <c r="F929" s="39">
        <v>51.72</v>
      </c>
      <c r="G929" s="34">
        <f t="shared" si="14"/>
        <v>9</v>
      </c>
    </row>
    <row r="930" spans="1:7" x14ac:dyDescent="0.25">
      <c r="A930" s="36" t="s">
        <v>9716</v>
      </c>
      <c r="B930" s="37" t="s">
        <v>4371</v>
      </c>
      <c r="C930" s="38" t="s">
        <v>129</v>
      </c>
      <c r="D930" s="39"/>
      <c r="E930" s="39">
        <v>51.72</v>
      </c>
      <c r="F930" s="39">
        <v>51.72</v>
      </c>
      <c r="G930" s="34">
        <f t="shared" si="14"/>
        <v>9</v>
      </c>
    </row>
    <row r="931" spans="1:7" ht="30" x14ac:dyDescent="0.25">
      <c r="A931" s="36" t="s">
        <v>9717</v>
      </c>
      <c r="B931" s="37" t="s">
        <v>4372</v>
      </c>
      <c r="C931" s="38" t="s">
        <v>129</v>
      </c>
      <c r="D931" s="39"/>
      <c r="E931" s="39">
        <v>23.77</v>
      </c>
      <c r="F931" s="39">
        <v>23.77</v>
      </c>
      <c r="G931" s="34">
        <f t="shared" si="14"/>
        <v>9</v>
      </c>
    </row>
    <row r="932" spans="1:7" x14ac:dyDescent="0.25">
      <c r="A932" s="36" t="s">
        <v>9718</v>
      </c>
      <c r="B932" s="37" t="s">
        <v>13392</v>
      </c>
      <c r="C932" s="38" t="s">
        <v>129</v>
      </c>
      <c r="D932" s="39"/>
      <c r="E932" s="39">
        <v>34.479999999999997</v>
      </c>
      <c r="F932" s="39">
        <v>34.479999999999997</v>
      </c>
      <c r="G932" s="34">
        <f t="shared" si="14"/>
        <v>9</v>
      </c>
    </row>
    <row r="933" spans="1:7" ht="30" x14ac:dyDescent="0.25">
      <c r="A933" s="36" t="s">
        <v>9719</v>
      </c>
      <c r="B933" s="37" t="s">
        <v>4373</v>
      </c>
      <c r="C933" s="38" t="s">
        <v>129</v>
      </c>
      <c r="D933" s="39">
        <v>3.27</v>
      </c>
      <c r="E933" s="39">
        <v>19.010000000000002</v>
      </c>
      <c r="F933" s="39">
        <v>22.28</v>
      </c>
      <c r="G933" s="34">
        <f t="shared" si="14"/>
        <v>9</v>
      </c>
    </row>
    <row r="934" spans="1:7" ht="30" x14ac:dyDescent="0.25">
      <c r="A934" s="36" t="s">
        <v>9720</v>
      </c>
      <c r="B934" s="37" t="s">
        <v>6354</v>
      </c>
      <c r="C934" s="38" t="s">
        <v>129</v>
      </c>
      <c r="D934" s="39">
        <v>9.81</v>
      </c>
      <c r="E934" s="39">
        <v>19.010000000000002</v>
      </c>
      <c r="F934" s="39">
        <v>28.82</v>
      </c>
      <c r="G934" s="34">
        <f t="shared" si="14"/>
        <v>9</v>
      </c>
    </row>
    <row r="935" spans="1:7" x14ac:dyDescent="0.25">
      <c r="A935" s="36" t="s">
        <v>11013</v>
      </c>
      <c r="B935" s="37" t="s">
        <v>4374</v>
      </c>
      <c r="C935" s="38"/>
      <c r="D935" s="39"/>
      <c r="E935" s="39"/>
      <c r="F935" s="39"/>
      <c r="G935" s="34">
        <f t="shared" si="14"/>
        <v>2</v>
      </c>
    </row>
    <row r="936" spans="1:7" x14ac:dyDescent="0.25">
      <c r="A936" s="36" t="s">
        <v>11014</v>
      </c>
      <c r="B936" s="37" t="s">
        <v>4375</v>
      </c>
      <c r="C936" s="38"/>
      <c r="D936" s="39"/>
      <c r="E936" s="39"/>
      <c r="F936" s="39"/>
      <c r="G936" s="34">
        <f t="shared" si="14"/>
        <v>5</v>
      </c>
    </row>
    <row r="937" spans="1:7" x14ac:dyDescent="0.25">
      <c r="A937" s="36" t="s">
        <v>9721</v>
      </c>
      <c r="B937" s="37" t="s">
        <v>4376</v>
      </c>
      <c r="C937" s="38" t="s">
        <v>969</v>
      </c>
      <c r="D937" s="39">
        <v>1006.01</v>
      </c>
      <c r="E937" s="39">
        <v>338.7</v>
      </c>
      <c r="F937" s="39">
        <v>1344.71</v>
      </c>
      <c r="G937" s="34">
        <f t="shared" si="14"/>
        <v>9</v>
      </c>
    </row>
    <row r="938" spans="1:7" x14ac:dyDescent="0.25">
      <c r="A938" s="36" t="s">
        <v>9722</v>
      </c>
      <c r="B938" s="37" t="s">
        <v>4377</v>
      </c>
      <c r="C938" s="38" t="s">
        <v>969</v>
      </c>
      <c r="D938" s="39">
        <v>469.53</v>
      </c>
      <c r="E938" s="39">
        <v>338.7</v>
      </c>
      <c r="F938" s="39">
        <v>808.23</v>
      </c>
      <c r="G938" s="34">
        <f t="shared" si="14"/>
        <v>9</v>
      </c>
    </row>
    <row r="939" spans="1:7" x14ac:dyDescent="0.25">
      <c r="A939" s="36" t="s">
        <v>9723</v>
      </c>
      <c r="B939" s="37" t="s">
        <v>4378</v>
      </c>
      <c r="C939" s="38" t="s">
        <v>969</v>
      </c>
      <c r="D939" s="39">
        <v>423.13</v>
      </c>
      <c r="E939" s="39">
        <v>338.7</v>
      </c>
      <c r="F939" s="39">
        <v>761.83</v>
      </c>
      <c r="G939" s="34">
        <f t="shared" si="14"/>
        <v>9</v>
      </c>
    </row>
    <row r="940" spans="1:7" x14ac:dyDescent="0.25">
      <c r="A940" s="36" t="s">
        <v>9724</v>
      </c>
      <c r="B940" s="37" t="s">
        <v>4379</v>
      </c>
      <c r="C940" s="38" t="s">
        <v>129</v>
      </c>
      <c r="D940" s="39">
        <v>4.01</v>
      </c>
      <c r="E940" s="39">
        <v>26.37</v>
      </c>
      <c r="F940" s="39">
        <v>30.38</v>
      </c>
      <c r="G940" s="34">
        <f t="shared" si="14"/>
        <v>9</v>
      </c>
    </row>
    <row r="941" spans="1:7" ht="30" x14ac:dyDescent="0.25">
      <c r="A941" s="36" t="s">
        <v>9725</v>
      </c>
      <c r="B941" s="37" t="s">
        <v>11819</v>
      </c>
      <c r="C941" s="38" t="s">
        <v>129</v>
      </c>
      <c r="D941" s="39">
        <v>9.0500000000000007</v>
      </c>
      <c r="E941" s="39">
        <v>25.91</v>
      </c>
      <c r="F941" s="39">
        <v>34.96</v>
      </c>
      <c r="G941" s="34">
        <f t="shared" si="14"/>
        <v>9</v>
      </c>
    </row>
    <row r="942" spans="1:7" x14ac:dyDescent="0.25">
      <c r="A942" s="36" t="s">
        <v>9726</v>
      </c>
      <c r="B942" s="37" t="s">
        <v>4380</v>
      </c>
      <c r="C942" s="38" t="s">
        <v>969</v>
      </c>
      <c r="D942" s="39">
        <v>1156.24</v>
      </c>
      <c r="E942" s="39">
        <v>338.7</v>
      </c>
      <c r="F942" s="39">
        <v>1494.94</v>
      </c>
      <c r="G942" s="34">
        <f t="shared" si="14"/>
        <v>9</v>
      </c>
    </row>
    <row r="943" spans="1:7" x14ac:dyDescent="0.25">
      <c r="A943" s="36" t="s">
        <v>11015</v>
      </c>
      <c r="B943" s="37" t="s">
        <v>4381</v>
      </c>
      <c r="C943" s="38"/>
      <c r="D943" s="39"/>
      <c r="E943" s="39"/>
      <c r="F943" s="39"/>
      <c r="G943" s="34">
        <f t="shared" si="14"/>
        <v>5</v>
      </c>
    </row>
    <row r="944" spans="1:7" x14ac:dyDescent="0.25">
      <c r="A944" s="36" t="s">
        <v>9727</v>
      </c>
      <c r="B944" s="37" t="s">
        <v>4382</v>
      </c>
      <c r="C944" s="38" t="s">
        <v>129</v>
      </c>
      <c r="D944" s="39">
        <v>2.34</v>
      </c>
      <c r="E944" s="39">
        <v>5.0199999999999996</v>
      </c>
      <c r="F944" s="39">
        <v>7.36</v>
      </c>
      <c r="G944" s="34">
        <f t="shared" si="14"/>
        <v>9</v>
      </c>
    </row>
    <row r="945" spans="1:7" x14ac:dyDescent="0.25">
      <c r="A945" s="36" t="s">
        <v>9728</v>
      </c>
      <c r="B945" s="37" t="s">
        <v>4383</v>
      </c>
      <c r="C945" s="38" t="s">
        <v>129</v>
      </c>
      <c r="D945" s="39">
        <v>1.5</v>
      </c>
      <c r="E945" s="39">
        <v>5.0199999999999996</v>
      </c>
      <c r="F945" s="39">
        <v>6.52</v>
      </c>
      <c r="G945" s="34">
        <f t="shared" si="14"/>
        <v>9</v>
      </c>
    </row>
    <row r="946" spans="1:7" x14ac:dyDescent="0.25">
      <c r="A946" s="36" t="s">
        <v>9729</v>
      </c>
      <c r="B946" s="37" t="s">
        <v>11820</v>
      </c>
      <c r="C946" s="38" t="s">
        <v>129</v>
      </c>
      <c r="D946" s="39">
        <v>7.3</v>
      </c>
      <c r="E946" s="39">
        <v>5.0199999999999996</v>
      </c>
      <c r="F946" s="39">
        <v>12.32</v>
      </c>
      <c r="G946" s="34">
        <f t="shared" si="14"/>
        <v>9</v>
      </c>
    </row>
    <row r="947" spans="1:7" x14ac:dyDescent="0.25">
      <c r="A947" s="36" t="s">
        <v>9730</v>
      </c>
      <c r="B947" s="37" t="s">
        <v>4384</v>
      </c>
      <c r="C947" s="38" t="s">
        <v>129</v>
      </c>
      <c r="D947" s="39">
        <v>2.39</v>
      </c>
      <c r="E947" s="39">
        <v>7.32</v>
      </c>
      <c r="F947" s="39">
        <v>9.7100000000000009</v>
      </c>
      <c r="G947" s="34">
        <f t="shared" si="14"/>
        <v>9</v>
      </c>
    </row>
    <row r="948" spans="1:7" x14ac:dyDescent="0.25">
      <c r="A948" s="36" t="s">
        <v>9731</v>
      </c>
      <c r="B948" s="37" t="s">
        <v>4385</v>
      </c>
      <c r="C948" s="38" t="s">
        <v>129</v>
      </c>
      <c r="D948" s="39">
        <v>4.1900000000000004</v>
      </c>
      <c r="E948" s="39">
        <v>7.77</v>
      </c>
      <c r="F948" s="39">
        <v>11.96</v>
      </c>
      <c r="G948" s="34">
        <f t="shared" si="14"/>
        <v>9</v>
      </c>
    </row>
    <row r="949" spans="1:7" x14ac:dyDescent="0.25">
      <c r="A949" s="36" t="s">
        <v>9732</v>
      </c>
      <c r="B949" s="37" t="s">
        <v>4386</v>
      </c>
      <c r="C949" s="38" t="s">
        <v>129</v>
      </c>
      <c r="D949" s="39">
        <v>9.92</v>
      </c>
      <c r="E949" s="39">
        <v>13.79</v>
      </c>
      <c r="F949" s="39">
        <v>23.71</v>
      </c>
      <c r="G949" s="34">
        <f t="shared" si="14"/>
        <v>9</v>
      </c>
    </row>
    <row r="950" spans="1:7" x14ac:dyDescent="0.25">
      <c r="A950" s="36" t="s">
        <v>9733</v>
      </c>
      <c r="B950" s="37" t="s">
        <v>4387</v>
      </c>
      <c r="C950" s="38" t="s">
        <v>129</v>
      </c>
      <c r="D950" s="39">
        <v>9.92</v>
      </c>
      <c r="E950" s="39">
        <v>19.010000000000002</v>
      </c>
      <c r="F950" s="39">
        <v>28.93</v>
      </c>
      <c r="G950" s="34">
        <f t="shared" si="14"/>
        <v>9</v>
      </c>
    </row>
    <row r="951" spans="1:7" x14ac:dyDescent="0.25">
      <c r="A951" s="36" t="s">
        <v>9734</v>
      </c>
      <c r="B951" s="37" t="s">
        <v>4388</v>
      </c>
      <c r="C951" s="38" t="s">
        <v>129</v>
      </c>
      <c r="D951" s="39">
        <v>44.2</v>
      </c>
      <c r="E951" s="39">
        <v>11.88</v>
      </c>
      <c r="F951" s="39">
        <v>56.08</v>
      </c>
      <c r="G951" s="34">
        <f t="shared" si="14"/>
        <v>9</v>
      </c>
    </row>
    <row r="952" spans="1:7" x14ac:dyDescent="0.25">
      <c r="A952" s="36" t="s">
        <v>9735</v>
      </c>
      <c r="B952" s="37" t="s">
        <v>4389</v>
      </c>
      <c r="C952" s="38" t="s">
        <v>129</v>
      </c>
      <c r="D952" s="39">
        <v>1.97</v>
      </c>
      <c r="E952" s="39">
        <v>11.88</v>
      </c>
      <c r="F952" s="39">
        <v>13.85</v>
      </c>
      <c r="G952" s="34">
        <f t="shared" si="14"/>
        <v>9</v>
      </c>
    </row>
    <row r="953" spans="1:7" x14ac:dyDescent="0.25">
      <c r="A953" s="36" t="s">
        <v>9736</v>
      </c>
      <c r="B953" s="37" t="s">
        <v>4390</v>
      </c>
      <c r="C953" s="38" t="s">
        <v>129</v>
      </c>
      <c r="D953" s="39">
        <v>9.66</v>
      </c>
      <c r="E953" s="39">
        <v>30.89</v>
      </c>
      <c r="F953" s="39">
        <v>40.549999999999997</v>
      </c>
      <c r="G953" s="34">
        <f t="shared" si="14"/>
        <v>9</v>
      </c>
    </row>
    <row r="954" spans="1:7" x14ac:dyDescent="0.25">
      <c r="A954" s="36" t="s">
        <v>11016</v>
      </c>
      <c r="B954" s="37" t="s">
        <v>4391</v>
      </c>
      <c r="C954" s="38"/>
      <c r="D954" s="39"/>
      <c r="E954" s="39"/>
      <c r="F954" s="39"/>
      <c r="G954" s="34">
        <f t="shared" si="14"/>
        <v>5</v>
      </c>
    </row>
    <row r="955" spans="1:7" x14ac:dyDescent="0.25">
      <c r="A955" s="36" t="s">
        <v>9737</v>
      </c>
      <c r="B955" s="37" t="s">
        <v>4392</v>
      </c>
      <c r="C955" s="38" t="s">
        <v>129</v>
      </c>
      <c r="D955" s="39">
        <v>9.4</v>
      </c>
      <c r="E955" s="39">
        <v>26.14</v>
      </c>
      <c r="F955" s="39">
        <v>35.54</v>
      </c>
      <c r="G955" s="34">
        <f t="shared" si="14"/>
        <v>9</v>
      </c>
    </row>
    <row r="956" spans="1:7" x14ac:dyDescent="0.25">
      <c r="A956" s="36" t="s">
        <v>9738</v>
      </c>
      <c r="B956" s="37" t="s">
        <v>4393</v>
      </c>
      <c r="C956" s="38" t="s">
        <v>129</v>
      </c>
      <c r="D956" s="39">
        <v>10.02</v>
      </c>
      <c r="E956" s="39">
        <v>30.89</v>
      </c>
      <c r="F956" s="39">
        <v>40.909999999999997</v>
      </c>
      <c r="G956" s="34">
        <f t="shared" si="14"/>
        <v>9</v>
      </c>
    </row>
    <row r="957" spans="1:7" x14ac:dyDescent="0.25">
      <c r="A957" s="36" t="s">
        <v>9739</v>
      </c>
      <c r="B957" s="37" t="s">
        <v>4394</v>
      </c>
      <c r="C957" s="38" t="s">
        <v>129</v>
      </c>
      <c r="D957" s="39">
        <v>29</v>
      </c>
      <c r="E957" s="39">
        <v>30.89</v>
      </c>
      <c r="F957" s="39">
        <v>59.89</v>
      </c>
      <c r="G957" s="34">
        <f t="shared" si="14"/>
        <v>9</v>
      </c>
    </row>
    <row r="958" spans="1:7" x14ac:dyDescent="0.25">
      <c r="A958" s="36" t="s">
        <v>9740</v>
      </c>
      <c r="B958" s="37" t="s">
        <v>4395</v>
      </c>
      <c r="C958" s="38" t="s">
        <v>129</v>
      </c>
      <c r="D958" s="39">
        <v>9.4</v>
      </c>
      <c r="E958" s="39">
        <v>19.010000000000002</v>
      </c>
      <c r="F958" s="39">
        <v>28.41</v>
      </c>
      <c r="G958" s="34">
        <f t="shared" si="14"/>
        <v>9</v>
      </c>
    </row>
    <row r="959" spans="1:7" x14ac:dyDescent="0.25">
      <c r="A959" s="36" t="s">
        <v>9741</v>
      </c>
      <c r="B959" s="37" t="s">
        <v>4396</v>
      </c>
      <c r="C959" s="38" t="s">
        <v>129</v>
      </c>
      <c r="D959" s="39">
        <v>9.4</v>
      </c>
      <c r="E959" s="39">
        <v>33.26</v>
      </c>
      <c r="F959" s="39">
        <v>42.66</v>
      </c>
      <c r="G959" s="34">
        <f t="shared" si="14"/>
        <v>9</v>
      </c>
    </row>
    <row r="960" spans="1:7" x14ac:dyDescent="0.25">
      <c r="A960" s="36" t="s">
        <v>9742</v>
      </c>
      <c r="B960" s="37" t="s">
        <v>4397</v>
      </c>
      <c r="C960" s="38" t="s">
        <v>7</v>
      </c>
      <c r="D960" s="39">
        <v>6.75</v>
      </c>
      <c r="E960" s="39">
        <v>53.81</v>
      </c>
      <c r="F960" s="39">
        <v>60.56</v>
      </c>
      <c r="G960" s="34">
        <f t="shared" si="14"/>
        <v>9</v>
      </c>
    </row>
    <row r="961" spans="1:7" ht="30" x14ac:dyDescent="0.25">
      <c r="A961" s="36" t="s">
        <v>9743</v>
      </c>
      <c r="B961" s="37" t="s">
        <v>4398</v>
      </c>
      <c r="C961" s="38" t="s">
        <v>7</v>
      </c>
      <c r="D961" s="39">
        <v>1.22</v>
      </c>
      <c r="E961" s="39">
        <v>25.05</v>
      </c>
      <c r="F961" s="39">
        <v>26.27</v>
      </c>
      <c r="G961" s="34">
        <f t="shared" si="14"/>
        <v>9</v>
      </c>
    </row>
    <row r="962" spans="1:7" ht="30" x14ac:dyDescent="0.25">
      <c r="A962" s="36" t="s">
        <v>9744</v>
      </c>
      <c r="B962" s="37" t="s">
        <v>4399</v>
      </c>
      <c r="C962" s="38" t="s">
        <v>7</v>
      </c>
      <c r="D962" s="39">
        <v>1.4</v>
      </c>
      <c r="E962" s="39">
        <v>25.05</v>
      </c>
      <c r="F962" s="39">
        <v>26.45</v>
      </c>
      <c r="G962" s="34">
        <f t="shared" si="14"/>
        <v>9</v>
      </c>
    </row>
    <row r="963" spans="1:7" ht="30" x14ac:dyDescent="0.25">
      <c r="A963" s="36" t="s">
        <v>9745</v>
      </c>
      <c r="B963" s="37" t="s">
        <v>4400</v>
      </c>
      <c r="C963" s="38" t="s">
        <v>7</v>
      </c>
      <c r="D963" s="39">
        <v>1.65</v>
      </c>
      <c r="E963" s="39">
        <v>25.05</v>
      </c>
      <c r="F963" s="39">
        <v>26.7</v>
      </c>
      <c r="G963" s="34">
        <f t="shared" ref="G963:G1026" si="15">LEN(A963)</f>
        <v>9</v>
      </c>
    </row>
    <row r="964" spans="1:7" ht="30" x14ac:dyDescent="0.25">
      <c r="A964" s="36" t="s">
        <v>9746</v>
      </c>
      <c r="B964" s="37" t="s">
        <v>4401</v>
      </c>
      <c r="C964" s="38" t="s">
        <v>7</v>
      </c>
      <c r="D964" s="39">
        <v>2.11</v>
      </c>
      <c r="E964" s="39">
        <v>25.05</v>
      </c>
      <c r="F964" s="39">
        <v>27.16</v>
      </c>
      <c r="G964" s="34">
        <f t="shared" si="15"/>
        <v>9</v>
      </c>
    </row>
    <row r="965" spans="1:7" x14ac:dyDescent="0.25">
      <c r="A965" s="36" t="s">
        <v>11017</v>
      </c>
      <c r="B965" s="37" t="s">
        <v>4402</v>
      </c>
      <c r="C965" s="38"/>
      <c r="D965" s="39"/>
      <c r="E965" s="39"/>
      <c r="F965" s="39"/>
      <c r="G965" s="34">
        <f t="shared" si="15"/>
        <v>5</v>
      </c>
    </row>
    <row r="966" spans="1:7" x14ac:dyDescent="0.25">
      <c r="A966" s="36" t="s">
        <v>9747</v>
      </c>
      <c r="B966" s="37" t="s">
        <v>4403</v>
      </c>
      <c r="C966" s="38" t="s">
        <v>129</v>
      </c>
      <c r="D966" s="39">
        <v>4.95</v>
      </c>
      <c r="E966" s="39">
        <v>15.8</v>
      </c>
      <c r="F966" s="39">
        <v>20.75</v>
      </c>
      <c r="G966" s="34">
        <f t="shared" si="15"/>
        <v>9</v>
      </c>
    </row>
    <row r="967" spans="1:7" x14ac:dyDescent="0.25">
      <c r="A967" s="36" t="s">
        <v>9748</v>
      </c>
      <c r="B967" s="37" t="s">
        <v>4404</v>
      </c>
      <c r="C967" s="38" t="s">
        <v>129</v>
      </c>
      <c r="D967" s="39">
        <v>6.93</v>
      </c>
      <c r="E967" s="39">
        <v>15.8</v>
      </c>
      <c r="F967" s="39">
        <v>22.73</v>
      </c>
      <c r="G967" s="34">
        <f t="shared" si="15"/>
        <v>9</v>
      </c>
    </row>
    <row r="968" spans="1:7" x14ac:dyDescent="0.25">
      <c r="A968" s="36" t="s">
        <v>11018</v>
      </c>
      <c r="B968" s="37" t="s">
        <v>4405</v>
      </c>
      <c r="C968" s="38"/>
      <c r="D968" s="39"/>
      <c r="E968" s="39"/>
      <c r="F968" s="39"/>
      <c r="G968" s="34">
        <f t="shared" si="15"/>
        <v>5</v>
      </c>
    </row>
    <row r="969" spans="1:7" x14ac:dyDescent="0.25">
      <c r="A969" s="36" t="s">
        <v>9749</v>
      </c>
      <c r="B969" s="37" t="s">
        <v>4406</v>
      </c>
      <c r="C969" s="38" t="s">
        <v>969</v>
      </c>
      <c r="D969" s="39">
        <v>477.53</v>
      </c>
      <c r="E969" s="39">
        <v>456.11</v>
      </c>
      <c r="F969" s="39">
        <v>933.64</v>
      </c>
      <c r="G969" s="34">
        <f t="shared" si="15"/>
        <v>9</v>
      </c>
    </row>
    <row r="970" spans="1:7" ht="30" x14ac:dyDescent="0.25">
      <c r="A970" s="36" t="s">
        <v>9750</v>
      </c>
      <c r="B970" s="37" t="s">
        <v>4407</v>
      </c>
      <c r="C970" s="38" t="s">
        <v>969</v>
      </c>
      <c r="D970" s="39">
        <v>549.66999999999996</v>
      </c>
      <c r="E970" s="39">
        <v>456.11</v>
      </c>
      <c r="F970" s="39">
        <v>1005.78</v>
      </c>
      <c r="G970" s="34">
        <f t="shared" si="15"/>
        <v>9</v>
      </c>
    </row>
    <row r="971" spans="1:7" ht="30" x14ac:dyDescent="0.25">
      <c r="A971" s="36" t="s">
        <v>9751</v>
      </c>
      <c r="B971" s="37" t="s">
        <v>4408</v>
      </c>
      <c r="C971" s="38" t="s">
        <v>969</v>
      </c>
      <c r="D971" s="39">
        <v>588.96</v>
      </c>
      <c r="E971" s="39">
        <v>456.11</v>
      </c>
      <c r="F971" s="39">
        <v>1045.07</v>
      </c>
      <c r="G971" s="34">
        <f t="shared" si="15"/>
        <v>9</v>
      </c>
    </row>
    <row r="972" spans="1:7" x14ac:dyDescent="0.25">
      <c r="A972" s="36" t="s">
        <v>9752</v>
      </c>
      <c r="B972" s="37" t="s">
        <v>4409</v>
      </c>
      <c r="C972" s="38" t="s">
        <v>7</v>
      </c>
      <c r="D972" s="39">
        <v>26.49</v>
      </c>
      <c r="E972" s="39">
        <v>53</v>
      </c>
      <c r="F972" s="39">
        <v>79.489999999999995</v>
      </c>
      <c r="G972" s="34">
        <f t="shared" si="15"/>
        <v>9</v>
      </c>
    </row>
    <row r="973" spans="1:7" x14ac:dyDescent="0.25">
      <c r="A973" s="36" t="s">
        <v>9753</v>
      </c>
      <c r="B973" s="37" t="s">
        <v>4410</v>
      </c>
      <c r="C973" s="38" t="s">
        <v>7</v>
      </c>
      <c r="D973" s="39">
        <v>14.23</v>
      </c>
      <c r="E973" s="39">
        <v>72.150000000000006</v>
      </c>
      <c r="F973" s="39">
        <v>86.38</v>
      </c>
      <c r="G973" s="34">
        <f t="shared" si="15"/>
        <v>9</v>
      </c>
    </row>
    <row r="974" spans="1:7" x14ac:dyDescent="0.25">
      <c r="A974" s="36" t="s">
        <v>11019</v>
      </c>
      <c r="B974" s="37" t="s">
        <v>4411</v>
      </c>
      <c r="C974" s="38"/>
      <c r="D974" s="39"/>
      <c r="E974" s="39"/>
      <c r="F974" s="39"/>
      <c r="G974" s="34">
        <f t="shared" si="15"/>
        <v>5</v>
      </c>
    </row>
    <row r="975" spans="1:7" x14ac:dyDescent="0.25">
      <c r="A975" s="36" t="s">
        <v>9754</v>
      </c>
      <c r="B975" s="37" t="s">
        <v>4412</v>
      </c>
      <c r="C975" s="38" t="s">
        <v>129</v>
      </c>
      <c r="D975" s="39">
        <v>88.94</v>
      </c>
      <c r="E975" s="39">
        <v>8.57</v>
      </c>
      <c r="F975" s="39">
        <v>97.51</v>
      </c>
      <c r="G975" s="34">
        <f t="shared" si="15"/>
        <v>9</v>
      </c>
    </row>
    <row r="976" spans="1:7" x14ac:dyDescent="0.25">
      <c r="A976" s="36" t="s">
        <v>9755</v>
      </c>
      <c r="B976" s="37" t="s">
        <v>4413</v>
      </c>
      <c r="C976" s="38" t="s">
        <v>7</v>
      </c>
      <c r="D976" s="39">
        <v>52.6</v>
      </c>
      <c r="E976" s="39">
        <v>2.14</v>
      </c>
      <c r="F976" s="39">
        <v>54.74</v>
      </c>
      <c r="G976" s="34">
        <f t="shared" si="15"/>
        <v>9</v>
      </c>
    </row>
    <row r="977" spans="1:7" x14ac:dyDescent="0.25">
      <c r="A977" s="36" t="s">
        <v>9756</v>
      </c>
      <c r="B977" s="37" t="s">
        <v>4414</v>
      </c>
      <c r="C977" s="38" t="s">
        <v>7</v>
      </c>
      <c r="D977" s="39">
        <v>88.29</v>
      </c>
      <c r="E977" s="39">
        <v>2.57</v>
      </c>
      <c r="F977" s="39">
        <v>90.86</v>
      </c>
      <c r="G977" s="34">
        <f t="shared" si="15"/>
        <v>9</v>
      </c>
    </row>
    <row r="978" spans="1:7" x14ac:dyDescent="0.25">
      <c r="A978" s="36" t="s">
        <v>9757</v>
      </c>
      <c r="B978" s="37" t="s">
        <v>4415</v>
      </c>
      <c r="C978" s="38" t="s">
        <v>7</v>
      </c>
      <c r="D978" s="39">
        <v>48.19</v>
      </c>
      <c r="E978" s="39">
        <v>4.29</v>
      </c>
      <c r="F978" s="39">
        <v>52.48</v>
      </c>
      <c r="G978" s="34">
        <f t="shared" si="15"/>
        <v>9</v>
      </c>
    </row>
    <row r="979" spans="1:7" ht="30" x14ac:dyDescent="0.25">
      <c r="A979" s="36" t="s">
        <v>9758</v>
      </c>
      <c r="B979" s="37" t="s">
        <v>6350</v>
      </c>
      <c r="C979" s="38" t="s">
        <v>7</v>
      </c>
      <c r="D979" s="39">
        <v>124.37</v>
      </c>
      <c r="E979" s="39">
        <v>0.51</v>
      </c>
      <c r="F979" s="39">
        <v>124.88</v>
      </c>
      <c r="G979" s="34">
        <f t="shared" si="15"/>
        <v>9</v>
      </c>
    </row>
    <row r="980" spans="1:7" x14ac:dyDescent="0.25">
      <c r="A980" s="36" t="s">
        <v>9759</v>
      </c>
      <c r="B980" s="37" t="s">
        <v>4416</v>
      </c>
      <c r="C980" s="38" t="s">
        <v>129</v>
      </c>
      <c r="D980" s="39">
        <v>259.98</v>
      </c>
      <c r="E980" s="39">
        <v>5.14</v>
      </c>
      <c r="F980" s="39">
        <v>265.12</v>
      </c>
      <c r="G980" s="34">
        <f t="shared" si="15"/>
        <v>9</v>
      </c>
    </row>
    <row r="981" spans="1:7" x14ac:dyDescent="0.25">
      <c r="A981" s="36" t="s">
        <v>11020</v>
      </c>
      <c r="B981" s="37" t="s">
        <v>4417</v>
      </c>
      <c r="C981" s="38"/>
      <c r="D981" s="39"/>
      <c r="E981" s="39"/>
      <c r="F981" s="39"/>
      <c r="G981" s="34">
        <f t="shared" si="15"/>
        <v>5</v>
      </c>
    </row>
    <row r="982" spans="1:7" x14ac:dyDescent="0.25">
      <c r="A982" s="36" t="s">
        <v>9760</v>
      </c>
      <c r="B982" s="37" t="s">
        <v>4418</v>
      </c>
      <c r="C982" s="38" t="s">
        <v>129</v>
      </c>
      <c r="D982" s="39">
        <v>89.32</v>
      </c>
      <c r="E982" s="39">
        <v>8.57</v>
      </c>
      <c r="F982" s="39">
        <v>97.89</v>
      </c>
      <c r="G982" s="34">
        <f t="shared" si="15"/>
        <v>9</v>
      </c>
    </row>
    <row r="983" spans="1:7" x14ac:dyDescent="0.25">
      <c r="A983" s="36" t="s">
        <v>9761</v>
      </c>
      <c r="B983" s="37" t="s">
        <v>4419</v>
      </c>
      <c r="C983" s="38" t="s">
        <v>7</v>
      </c>
      <c r="D983" s="39">
        <v>40.21</v>
      </c>
      <c r="E983" s="39">
        <v>2.14</v>
      </c>
      <c r="F983" s="39">
        <v>42.35</v>
      </c>
      <c r="G983" s="34">
        <f t="shared" si="15"/>
        <v>9</v>
      </c>
    </row>
    <row r="984" spans="1:7" x14ac:dyDescent="0.25">
      <c r="A984" s="36" t="s">
        <v>9762</v>
      </c>
      <c r="B984" s="37" t="s">
        <v>4420</v>
      </c>
      <c r="C984" s="38" t="s">
        <v>7</v>
      </c>
      <c r="D984" s="39">
        <v>79.66</v>
      </c>
      <c r="E984" s="39">
        <v>2.57</v>
      </c>
      <c r="F984" s="39">
        <v>82.23</v>
      </c>
      <c r="G984" s="34">
        <f t="shared" si="15"/>
        <v>9</v>
      </c>
    </row>
    <row r="985" spans="1:7" x14ac:dyDescent="0.25">
      <c r="A985" s="36" t="s">
        <v>9763</v>
      </c>
      <c r="B985" s="37" t="s">
        <v>4421</v>
      </c>
      <c r="C985" s="38" t="s">
        <v>7</v>
      </c>
      <c r="D985" s="39">
        <v>84.84</v>
      </c>
      <c r="E985" s="39">
        <v>2.57</v>
      </c>
      <c r="F985" s="39">
        <v>87.41</v>
      </c>
      <c r="G985" s="34">
        <f t="shared" si="15"/>
        <v>9</v>
      </c>
    </row>
    <row r="986" spans="1:7" ht="30" x14ac:dyDescent="0.25">
      <c r="A986" s="36" t="s">
        <v>9764</v>
      </c>
      <c r="B986" s="37" t="s">
        <v>4422</v>
      </c>
      <c r="C986" s="38" t="s">
        <v>7</v>
      </c>
      <c r="D986" s="39">
        <v>41.47</v>
      </c>
      <c r="E986" s="39">
        <v>4.29</v>
      </c>
      <c r="F986" s="39">
        <v>45.76</v>
      </c>
      <c r="G986" s="34">
        <f t="shared" si="15"/>
        <v>9</v>
      </c>
    </row>
    <row r="987" spans="1:7" x14ac:dyDescent="0.25">
      <c r="A987" s="36" t="s">
        <v>11021</v>
      </c>
      <c r="B987" s="37" t="s">
        <v>11655</v>
      </c>
      <c r="C987" s="38" t="s">
        <v>7</v>
      </c>
      <c r="D987" s="39">
        <v>88.25</v>
      </c>
      <c r="E987" s="39"/>
      <c r="F987" s="39">
        <v>88.25</v>
      </c>
      <c r="G987" s="34">
        <f t="shared" si="15"/>
        <v>9</v>
      </c>
    </row>
    <row r="988" spans="1:7" x14ac:dyDescent="0.25">
      <c r="A988" s="36" t="s">
        <v>11656</v>
      </c>
      <c r="B988" s="37" t="s">
        <v>11657</v>
      </c>
      <c r="C988" s="38" t="s">
        <v>129</v>
      </c>
      <c r="D988" s="39">
        <v>161.33000000000001</v>
      </c>
      <c r="E988" s="39"/>
      <c r="F988" s="39">
        <v>161.33000000000001</v>
      </c>
      <c r="G988" s="34">
        <f t="shared" si="15"/>
        <v>9</v>
      </c>
    </row>
    <row r="989" spans="1:7" ht="30" x14ac:dyDescent="0.25">
      <c r="A989" s="36" t="s">
        <v>11658</v>
      </c>
      <c r="B989" s="37" t="s">
        <v>11659</v>
      </c>
      <c r="C989" s="38" t="s">
        <v>3542</v>
      </c>
      <c r="D989" s="39">
        <v>2138.63</v>
      </c>
      <c r="E989" s="39"/>
      <c r="F989" s="39">
        <v>2138.63</v>
      </c>
      <c r="G989" s="34">
        <f t="shared" si="15"/>
        <v>9</v>
      </c>
    </row>
    <row r="990" spans="1:7" x14ac:dyDescent="0.25">
      <c r="A990" s="36" t="s">
        <v>11022</v>
      </c>
      <c r="B990" s="37" t="s">
        <v>4423</v>
      </c>
      <c r="C990" s="38"/>
      <c r="D990" s="39"/>
      <c r="E990" s="39"/>
      <c r="F990" s="39"/>
      <c r="G990" s="34">
        <f t="shared" si="15"/>
        <v>5</v>
      </c>
    </row>
    <row r="991" spans="1:7" x14ac:dyDescent="0.25">
      <c r="A991" s="36" t="s">
        <v>9765</v>
      </c>
      <c r="B991" s="37" t="s">
        <v>4424</v>
      </c>
      <c r="C991" s="38" t="s">
        <v>129</v>
      </c>
      <c r="D991" s="39">
        <v>31.36</v>
      </c>
      <c r="E991" s="39">
        <v>60.24</v>
      </c>
      <c r="F991" s="39">
        <v>91.6</v>
      </c>
      <c r="G991" s="34">
        <f t="shared" si="15"/>
        <v>9</v>
      </c>
    </row>
    <row r="992" spans="1:7" ht="30" x14ac:dyDescent="0.25">
      <c r="A992" s="36" t="s">
        <v>9766</v>
      </c>
      <c r="B992" s="37" t="s">
        <v>6351</v>
      </c>
      <c r="C992" s="38" t="s">
        <v>7</v>
      </c>
      <c r="D992" s="39">
        <v>81.8</v>
      </c>
      <c r="E992" s="39">
        <v>21.43</v>
      </c>
      <c r="F992" s="39">
        <v>103.23</v>
      </c>
      <c r="G992" s="34">
        <f t="shared" si="15"/>
        <v>9</v>
      </c>
    </row>
    <row r="993" spans="1:7" ht="30" x14ac:dyDescent="0.25">
      <c r="A993" s="36" t="s">
        <v>9767</v>
      </c>
      <c r="B993" s="37" t="s">
        <v>6352</v>
      </c>
      <c r="C993" s="38" t="s">
        <v>7</v>
      </c>
      <c r="D993" s="39">
        <v>11.08</v>
      </c>
      <c r="E993" s="39"/>
      <c r="F993" s="39">
        <v>11.08</v>
      </c>
      <c r="G993" s="34">
        <f t="shared" si="15"/>
        <v>9</v>
      </c>
    </row>
    <row r="994" spans="1:7" x14ac:dyDescent="0.25">
      <c r="A994" s="36" t="s">
        <v>9768</v>
      </c>
      <c r="B994" s="37" t="s">
        <v>4425</v>
      </c>
      <c r="C994" s="38" t="s">
        <v>129</v>
      </c>
      <c r="D994" s="39">
        <v>141.1</v>
      </c>
      <c r="E994" s="39">
        <v>21.43</v>
      </c>
      <c r="F994" s="39">
        <v>162.53</v>
      </c>
      <c r="G994" s="34">
        <f t="shared" si="15"/>
        <v>9</v>
      </c>
    </row>
    <row r="995" spans="1:7" ht="30" x14ac:dyDescent="0.25">
      <c r="A995" s="36" t="s">
        <v>9769</v>
      </c>
      <c r="B995" s="37" t="s">
        <v>4426</v>
      </c>
      <c r="C995" s="38" t="s">
        <v>129</v>
      </c>
      <c r="D995" s="39">
        <v>13.98</v>
      </c>
      <c r="E995" s="39">
        <v>23.61</v>
      </c>
      <c r="F995" s="39">
        <v>37.590000000000003</v>
      </c>
      <c r="G995" s="34">
        <f t="shared" si="15"/>
        <v>9</v>
      </c>
    </row>
    <row r="996" spans="1:7" x14ac:dyDescent="0.25">
      <c r="A996" s="36" t="s">
        <v>11023</v>
      </c>
      <c r="B996" s="37" t="s">
        <v>4427</v>
      </c>
      <c r="C996" s="38"/>
      <c r="D996" s="39"/>
      <c r="E996" s="39"/>
      <c r="F996" s="39"/>
      <c r="G996" s="34">
        <f t="shared" si="15"/>
        <v>5</v>
      </c>
    </row>
    <row r="997" spans="1:7" x14ac:dyDescent="0.25">
      <c r="A997" s="36" t="s">
        <v>9770</v>
      </c>
      <c r="B997" s="37" t="s">
        <v>4428</v>
      </c>
      <c r="C997" s="38" t="s">
        <v>129</v>
      </c>
      <c r="D997" s="39">
        <v>48.14</v>
      </c>
      <c r="E997" s="39"/>
      <c r="F997" s="39">
        <v>48.14</v>
      </c>
      <c r="G997" s="34">
        <f t="shared" si="15"/>
        <v>9</v>
      </c>
    </row>
    <row r="998" spans="1:7" ht="30" x14ac:dyDescent="0.25">
      <c r="A998" s="36" t="s">
        <v>9771</v>
      </c>
      <c r="B998" s="37" t="s">
        <v>6353</v>
      </c>
      <c r="C998" s="38" t="s">
        <v>129</v>
      </c>
      <c r="D998" s="39">
        <v>43.8</v>
      </c>
      <c r="E998" s="39"/>
      <c r="F998" s="39">
        <v>43.8</v>
      </c>
      <c r="G998" s="34">
        <f t="shared" si="15"/>
        <v>9</v>
      </c>
    </row>
    <row r="999" spans="1:7" ht="30" x14ac:dyDescent="0.25">
      <c r="A999" s="36" t="s">
        <v>9772</v>
      </c>
      <c r="B999" s="37" t="s">
        <v>4429</v>
      </c>
      <c r="C999" s="38" t="s">
        <v>7</v>
      </c>
      <c r="D999" s="39">
        <v>51.69</v>
      </c>
      <c r="E999" s="39"/>
      <c r="F999" s="39">
        <v>51.69</v>
      </c>
      <c r="G999" s="34">
        <f t="shared" si="15"/>
        <v>9</v>
      </c>
    </row>
    <row r="1000" spans="1:7" x14ac:dyDescent="0.25">
      <c r="A1000" s="36" t="s">
        <v>9773</v>
      </c>
      <c r="B1000" s="37" t="s">
        <v>4430</v>
      </c>
      <c r="C1000" s="38" t="s">
        <v>7</v>
      </c>
      <c r="D1000" s="39">
        <v>49.12</v>
      </c>
      <c r="E1000" s="39"/>
      <c r="F1000" s="39">
        <v>49.12</v>
      </c>
      <c r="G1000" s="34">
        <f t="shared" si="15"/>
        <v>9</v>
      </c>
    </row>
    <row r="1001" spans="1:7" ht="30" x14ac:dyDescent="0.25">
      <c r="A1001" s="36" t="s">
        <v>9774</v>
      </c>
      <c r="B1001" s="37" t="s">
        <v>4431</v>
      </c>
      <c r="C1001" s="38" t="s">
        <v>7</v>
      </c>
      <c r="D1001" s="39"/>
      <c r="E1001" s="39">
        <v>47.52</v>
      </c>
      <c r="F1001" s="39">
        <v>47.52</v>
      </c>
      <c r="G1001" s="34">
        <f t="shared" si="15"/>
        <v>9</v>
      </c>
    </row>
    <row r="1002" spans="1:7" x14ac:dyDescent="0.25">
      <c r="A1002" s="36" t="s">
        <v>9775</v>
      </c>
      <c r="B1002" s="37" t="s">
        <v>4432</v>
      </c>
      <c r="C1002" s="38" t="s">
        <v>129</v>
      </c>
      <c r="D1002" s="39">
        <v>11.57</v>
      </c>
      <c r="E1002" s="39">
        <v>24.19</v>
      </c>
      <c r="F1002" s="39">
        <v>35.76</v>
      </c>
      <c r="G1002" s="34">
        <f t="shared" si="15"/>
        <v>9</v>
      </c>
    </row>
    <row r="1003" spans="1:7" x14ac:dyDescent="0.25">
      <c r="A1003" s="36" t="s">
        <v>9776</v>
      </c>
      <c r="B1003" s="37" t="s">
        <v>4433</v>
      </c>
      <c r="C1003" s="38" t="s">
        <v>129</v>
      </c>
      <c r="D1003" s="39">
        <v>26.18</v>
      </c>
      <c r="E1003" s="39">
        <v>24.19</v>
      </c>
      <c r="F1003" s="39">
        <v>50.37</v>
      </c>
      <c r="G1003" s="34">
        <f t="shared" si="15"/>
        <v>9</v>
      </c>
    </row>
    <row r="1004" spans="1:7" x14ac:dyDescent="0.25">
      <c r="A1004" s="36" t="s">
        <v>9777</v>
      </c>
      <c r="B1004" s="37" t="s">
        <v>4434</v>
      </c>
      <c r="C1004" s="38" t="s">
        <v>7</v>
      </c>
      <c r="D1004" s="39">
        <v>6.17</v>
      </c>
      <c r="E1004" s="39">
        <v>12.62</v>
      </c>
      <c r="F1004" s="39">
        <v>18.79</v>
      </c>
      <c r="G1004" s="34">
        <f t="shared" si="15"/>
        <v>9</v>
      </c>
    </row>
    <row r="1005" spans="1:7" x14ac:dyDescent="0.25">
      <c r="A1005" s="36" t="s">
        <v>9778</v>
      </c>
      <c r="B1005" s="37" t="s">
        <v>4435</v>
      </c>
      <c r="C1005" s="38" t="s">
        <v>7</v>
      </c>
      <c r="D1005" s="39">
        <v>13.96</v>
      </c>
      <c r="E1005" s="39">
        <v>12.62</v>
      </c>
      <c r="F1005" s="39">
        <v>26.58</v>
      </c>
      <c r="G1005" s="34">
        <f t="shared" si="15"/>
        <v>9</v>
      </c>
    </row>
    <row r="1006" spans="1:7" x14ac:dyDescent="0.25">
      <c r="A1006" s="36" t="s">
        <v>11024</v>
      </c>
      <c r="B1006" s="37" t="s">
        <v>4436</v>
      </c>
      <c r="C1006" s="38"/>
      <c r="D1006" s="39"/>
      <c r="E1006" s="39"/>
      <c r="F1006" s="39"/>
      <c r="G1006" s="34">
        <f t="shared" si="15"/>
        <v>2</v>
      </c>
    </row>
    <row r="1007" spans="1:7" x14ac:dyDescent="0.25">
      <c r="A1007" s="36" t="s">
        <v>11025</v>
      </c>
      <c r="B1007" s="37" t="s">
        <v>4437</v>
      </c>
      <c r="C1007" s="38"/>
      <c r="D1007" s="39"/>
      <c r="E1007" s="39"/>
      <c r="F1007" s="39"/>
      <c r="G1007" s="34">
        <f t="shared" si="15"/>
        <v>5</v>
      </c>
    </row>
    <row r="1008" spans="1:7" ht="30" x14ac:dyDescent="0.25">
      <c r="A1008" s="36" t="s">
        <v>9779</v>
      </c>
      <c r="B1008" s="37" t="s">
        <v>6398</v>
      </c>
      <c r="C1008" s="38" t="s">
        <v>129</v>
      </c>
      <c r="D1008" s="39">
        <v>49.5</v>
      </c>
      <c r="E1008" s="39">
        <v>13.68</v>
      </c>
      <c r="F1008" s="39">
        <v>63.18</v>
      </c>
      <c r="G1008" s="34">
        <f t="shared" si="15"/>
        <v>9</v>
      </c>
    </row>
    <row r="1009" spans="1:7" x14ac:dyDescent="0.25">
      <c r="A1009" s="36" t="s">
        <v>11026</v>
      </c>
      <c r="B1009" s="37" t="s">
        <v>4438</v>
      </c>
      <c r="C1009" s="38"/>
      <c r="D1009" s="39"/>
      <c r="E1009" s="39"/>
      <c r="F1009" s="39"/>
      <c r="G1009" s="34">
        <f t="shared" si="15"/>
        <v>5</v>
      </c>
    </row>
    <row r="1010" spans="1:7" ht="45" x14ac:dyDescent="0.25">
      <c r="A1010" s="36" t="s">
        <v>9780</v>
      </c>
      <c r="B1010" s="37" t="s">
        <v>6399</v>
      </c>
      <c r="C1010" s="38" t="s">
        <v>129</v>
      </c>
      <c r="D1010" s="39">
        <v>28.99</v>
      </c>
      <c r="E1010" s="39">
        <v>16.190000000000001</v>
      </c>
      <c r="F1010" s="39">
        <v>45.18</v>
      </c>
      <c r="G1010" s="34">
        <f t="shared" si="15"/>
        <v>9</v>
      </c>
    </row>
    <row r="1011" spans="1:7" ht="45" x14ac:dyDescent="0.25">
      <c r="A1011" s="36" t="s">
        <v>9781</v>
      </c>
      <c r="B1011" s="37" t="s">
        <v>6400</v>
      </c>
      <c r="C1011" s="38" t="s">
        <v>7</v>
      </c>
      <c r="D1011" s="39">
        <v>4.75</v>
      </c>
      <c r="E1011" s="39">
        <v>1.3</v>
      </c>
      <c r="F1011" s="39">
        <v>6.05</v>
      </c>
      <c r="G1011" s="34">
        <f t="shared" si="15"/>
        <v>9</v>
      </c>
    </row>
    <row r="1012" spans="1:7" ht="60" x14ac:dyDescent="0.25">
      <c r="A1012" s="36" t="s">
        <v>9782</v>
      </c>
      <c r="B1012" s="37" t="s">
        <v>4439</v>
      </c>
      <c r="C1012" s="38" t="s">
        <v>129</v>
      </c>
      <c r="D1012" s="39">
        <v>98.24</v>
      </c>
      <c r="E1012" s="39">
        <v>16.190000000000001</v>
      </c>
      <c r="F1012" s="39">
        <v>114.43</v>
      </c>
      <c r="G1012" s="34">
        <f t="shared" si="15"/>
        <v>9</v>
      </c>
    </row>
    <row r="1013" spans="1:7" ht="60" x14ac:dyDescent="0.25">
      <c r="A1013" s="36" t="s">
        <v>9783</v>
      </c>
      <c r="B1013" s="37" t="s">
        <v>4440</v>
      </c>
      <c r="C1013" s="38" t="s">
        <v>7</v>
      </c>
      <c r="D1013" s="39">
        <v>16.37</v>
      </c>
      <c r="E1013" s="39">
        <v>1.3</v>
      </c>
      <c r="F1013" s="39">
        <v>17.670000000000002</v>
      </c>
      <c r="G1013" s="34">
        <f t="shared" si="15"/>
        <v>9</v>
      </c>
    </row>
    <row r="1014" spans="1:7" ht="45" x14ac:dyDescent="0.25">
      <c r="A1014" s="36" t="s">
        <v>11660</v>
      </c>
      <c r="B1014" s="37" t="s">
        <v>11661</v>
      </c>
      <c r="C1014" s="38" t="s">
        <v>129</v>
      </c>
      <c r="D1014" s="39">
        <v>40.42</v>
      </c>
      <c r="E1014" s="39">
        <v>16.190000000000001</v>
      </c>
      <c r="F1014" s="39">
        <v>56.61</v>
      </c>
      <c r="G1014" s="34">
        <f t="shared" si="15"/>
        <v>9</v>
      </c>
    </row>
    <row r="1015" spans="1:7" ht="45" x14ac:dyDescent="0.25">
      <c r="A1015" s="36" t="s">
        <v>11662</v>
      </c>
      <c r="B1015" s="37" t="s">
        <v>11663</v>
      </c>
      <c r="C1015" s="38" t="s">
        <v>7</v>
      </c>
      <c r="D1015" s="39">
        <v>6.49</v>
      </c>
      <c r="E1015" s="39">
        <v>1.3</v>
      </c>
      <c r="F1015" s="39">
        <v>7.79</v>
      </c>
      <c r="G1015" s="34">
        <f t="shared" si="15"/>
        <v>9</v>
      </c>
    </row>
    <row r="1016" spans="1:7" ht="45" x14ac:dyDescent="0.25">
      <c r="A1016" s="36" t="s">
        <v>9784</v>
      </c>
      <c r="B1016" s="37" t="s">
        <v>6401</v>
      </c>
      <c r="C1016" s="38" t="s">
        <v>129</v>
      </c>
      <c r="D1016" s="39">
        <v>33.94</v>
      </c>
      <c r="E1016" s="39">
        <v>16.190000000000001</v>
      </c>
      <c r="F1016" s="39">
        <v>50.13</v>
      </c>
      <c r="G1016" s="34">
        <f t="shared" si="15"/>
        <v>9</v>
      </c>
    </row>
    <row r="1017" spans="1:7" ht="60" x14ac:dyDescent="0.25">
      <c r="A1017" s="36" t="s">
        <v>9785</v>
      </c>
      <c r="B1017" s="37" t="s">
        <v>4441</v>
      </c>
      <c r="C1017" s="38" t="s">
        <v>7</v>
      </c>
      <c r="D1017" s="39">
        <v>5.38</v>
      </c>
      <c r="E1017" s="39">
        <v>1.3</v>
      </c>
      <c r="F1017" s="39">
        <v>6.68</v>
      </c>
      <c r="G1017" s="34">
        <f t="shared" si="15"/>
        <v>9</v>
      </c>
    </row>
    <row r="1018" spans="1:7" ht="30" x14ac:dyDescent="0.25">
      <c r="A1018" s="36" t="s">
        <v>9786</v>
      </c>
      <c r="B1018" s="37" t="s">
        <v>4442</v>
      </c>
      <c r="C1018" s="38" t="s">
        <v>129</v>
      </c>
      <c r="D1018" s="39">
        <v>12.07</v>
      </c>
      <c r="E1018" s="39">
        <v>68.069999999999993</v>
      </c>
      <c r="F1018" s="39">
        <v>80.14</v>
      </c>
      <c r="G1018" s="34">
        <f t="shared" si="15"/>
        <v>9</v>
      </c>
    </row>
    <row r="1019" spans="1:7" ht="30" x14ac:dyDescent="0.25">
      <c r="A1019" s="36" t="s">
        <v>9787</v>
      </c>
      <c r="B1019" s="37" t="s">
        <v>6402</v>
      </c>
      <c r="C1019" s="38" t="s">
        <v>129</v>
      </c>
      <c r="D1019" s="39">
        <v>1.1599999999999999</v>
      </c>
      <c r="E1019" s="39">
        <v>10.81</v>
      </c>
      <c r="F1019" s="39">
        <v>11.97</v>
      </c>
      <c r="G1019" s="34">
        <f t="shared" si="15"/>
        <v>9</v>
      </c>
    </row>
    <row r="1020" spans="1:7" ht="30" x14ac:dyDescent="0.25">
      <c r="A1020" s="36" t="s">
        <v>9788</v>
      </c>
      <c r="B1020" s="37" t="s">
        <v>6403</v>
      </c>
      <c r="C1020" s="38" t="s">
        <v>129</v>
      </c>
      <c r="D1020" s="39">
        <v>2.92</v>
      </c>
      <c r="E1020" s="39">
        <v>10.81</v>
      </c>
      <c r="F1020" s="39">
        <v>13.73</v>
      </c>
      <c r="G1020" s="34">
        <f t="shared" si="15"/>
        <v>9</v>
      </c>
    </row>
    <row r="1021" spans="1:7" ht="30" x14ac:dyDescent="0.25">
      <c r="A1021" s="36" t="s">
        <v>9789</v>
      </c>
      <c r="B1021" s="37" t="s">
        <v>4443</v>
      </c>
      <c r="C1021" s="38" t="s">
        <v>129</v>
      </c>
      <c r="D1021" s="39">
        <v>2.33</v>
      </c>
      <c r="E1021" s="39">
        <v>10.81</v>
      </c>
      <c r="F1021" s="39">
        <v>13.14</v>
      </c>
      <c r="G1021" s="34">
        <f t="shared" si="15"/>
        <v>9</v>
      </c>
    </row>
    <row r="1022" spans="1:7" ht="30" x14ac:dyDescent="0.25">
      <c r="A1022" s="36" t="s">
        <v>9790</v>
      </c>
      <c r="B1022" s="37" t="s">
        <v>6404</v>
      </c>
      <c r="C1022" s="38" t="s">
        <v>129</v>
      </c>
      <c r="D1022" s="39">
        <v>7.3</v>
      </c>
      <c r="E1022" s="39">
        <v>10.81</v>
      </c>
      <c r="F1022" s="39">
        <v>18.11</v>
      </c>
      <c r="G1022" s="34">
        <f t="shared" si="15"/>
        <v>9</v>
      </c>
    </row>
    <row r="1023" spans="1:7" ht="30" x14ac:dyDescent="0.25">
      <c r="A1023" s="36" t="s">
        <v>9791</v>
      </c>
      <c r="B1023" s="37" t="s">
        <v>6405</v>
      </c>
      <c r="C1023" s="38" t="s">
        <v>7</v>
      </c>
      <c r="D1023" s="39">
        <v>0.12</v>
      </c>
      <c r="E1023" s="39">
        <v>1.21</v>
      </c>
      <c r="F1023" s="39">
        <v>1.33</v>
      </c>
      <c r="G1023" s="34">
        <f t="shared" si="15"/>
        <v>9</v>
      </c>
    </row>
    <row r="1024" spans="1:7" ht="45" x14ac:dyDescent="0.25">
      <c r="A1024" s="36" t="s">
        <v>9792</v>
      </c>
      <c r="B1024" s="37" t="s">
        <v>4444</v>
      </c>
      <c r="C1024" s="38" t="s">
        <v>7</v>
      </c>
      <c r="D1024" s="39">
        <v>0.28999999999999998</v>
      </c>
      <c r="E1024" s="39">
        <v>1.21</v>
      </c>
      <c r="F1024" s="39">
        <v>1.5</v>
      </c>
      <c r="G1024" s="34">
        <f t="shared" si="15"/>
        <v>9</v>
      </c>
    </row>
    <row r="1025" spans="1:7" ht="30" x14ac:dyDescent="0.25">
      <c r="A1025" s="36" t="s">
        <v>9793</v>
      </c>
      <c r="B1025" s="37" t="s">
        <v>6406</v>
      </c>
      <c r="C1025" s="38" t="s">
        <v>7</v>
      </c>
      <c r="D1025" s="39">
        <v>0.23</v>
      </c>
      <c r="E1025" s="39">
        <v>1.21</v>
      </c>
      <c r="F1025" s="39">
        <v>1.44</v>
      </c>
      <c r="G1025" s="34">
        <f t="shared" si="15"/>
        <v>9</v>
      </c>
    </row>
    <row r="1026" spans="1:7" ht="45" x14ac:dyDescent="0.25">
      <c r="A1026" s="36" t="s">
        <v>9794</v>
      </c>
      <c r="B1026" s="37" t="s">
        <v>6407</v>
      </c>
      <c r="C1026" s="38" t="s">
        <v>7</v>
      </c>
      <c r="D1026" s="39">
        <v>0.73</v>
      </c>
      <c r="E1026" s="39">
        <v>1.21</v>
      </c>
      <c r="F1026" s="39">
        <v>1.94</v>
      </c>
      <c r="G1026" s="34">
        <f t="shared" si="15"/>
        <v>9</v>
      </c>
    </row>
    <row r="1027" spans="1:7" x14ac:dyDescent="0.25">
      <c r="A1027" s="36" t="s">
        <v>11027</v>
      </c>
      <c r="B1027" s="37" t="s">
        <v>4445</v>
      </c>
      <c r="C1027" s="38"/>
      <c r="D1027" s="39"/>
      <c r="E1027" s="39"/>
      <c r="F1027" s="39"/>
      <c r="G1027" s="34">
        <f t="shared" ref="G1027:G1090" si="16">LEN(A1027)</f>
        <v>5</v>
      </c>
    </row>
    <row r="1028" spans="1:7" ht="45" x14ac:dyDescent="0.25">
      <c r="A1028" s="36" t="s">
        <v>9795</v>
      </c>
      <c r="B1028" s="37" t="s">
        <v>6408</v>
      </c>
      <c r="C1028" s="38" t="s">
        <v>129</v>
      </c>
      <c r="D1028" s="39">
        <v>132.13</v>
      </c>
      <c r="E1028" s="39">
        <v>16.190000000000001</v>
      </c>
      <c r="F1028" s="39">
        <v>148.32</v>
      </c>
      <c r="G1028" s="34">
        <f t="shared" si="16"/>
        <v>9</v>
      </c>
    </row>
    <row r="1029" spans="1:7" ht="45" x14ac:dyDescent="0.25">
      <c r="A1029" s="36" t="s">
        <v>9796</v>
      </c>
      <c r="B1029" s="37" t="s">
        <v>6409</v>
      </c>
      <c r="C1029" s="38" t="s">
        <v>129</v>
      </c>
      <c r="D1029" s="39">
        <v>201.66</v>
      </c>
      <c r="E1029" s="39">
        <v>16.190000000000001</v>
      </c>
      <c r="F1029" s="39">
        <v>217.85</v>
      </c>
      <c r="G1029" s="34">
        <f t="shared" si="16"/>
        <v>9</v>
      </c>
    </row>
    <row r="1030" spans="1:7" ht="45" x14ac:dyDescent="0.25">
      <c r="A1030" s="36" t="s">
        <v>9797</v>
      </c>
      <c r="B1030" s="37" t="s">
        <v>6410</v>
      </c>
      <c r="C1030" s="38" t="s">
        <v>129</v>
      </c>
      <c r="D1030" s="39">
        <v>144.87</v>
      </c>
      <c r="E1030" s="39">
        <v>16.190000000000001</v>
      </c>
      <c r="F1030" s="39">
        <v>161.06</v>
      </c>
      <c r="G1030" s="34">
        <f t="shared" si="16"/>
        <v>9</v>
      </c>
    </row>
    <row r="1031" spans="1:7" ht="45" x14ac:dyDescent="0.25">
      <c r="A1031" s="36" t="s">
        <v>9798</v>
      </c>
      <c r="B1031" s="37" t="s">
        <v>6411</v>
      </c>
      <c r="C1031" s="38" t="s">
        <v>7</v>
      </c>
      <c r="D1031" s="39">
        <v>38.21</v>
      </c>
      <c r="E1031" s="39">
        <v>1.62</v>
      </c>
      <c r="F1031" s="39">
        <v>39.83</v>
      </c>
      <c r="G1031" s="34">
        <f t="shared" si="16"/>
        <v>9</v>
      </c>
    </row>
    <row r="1032" spans="1:7" ht="60" x14ac:dyDescent="0.25">
      <c r="A1032" s="36" t="s">
        <v>9799</v>
      </c>
      <c r="B1032" s="37" t="s">
        <v>6412</v>
      </c>
      <c r="C1032" s="38" t="s">
        <v>129</v>
      </c>
      <c r="D1032" s="39">
        <v>241.19</v>
      </c>
      <c r="E1032" s="39">
        <v>16.190000000000001</v>
      </c>
      <c r="F1032" s="39">
        <v>257.38</v>
      </c>
      <c r="G1032" s="34">
        <f t="shared" si="16"/>
        <v>9</v>
      </c>
    </row>
    <row r="1033" spans="1:7" ht="60" x14ac:dyDescent="0.25">
      <c r="A1033" s="36" t="s">
        <v>9800</v>
      </c>
      <c r="B1033" s="37" t="s">
        <v>6413</v>
      </c>
      <c r="C1033" s="38" t="s">
        <v>7</v>
      </c>
      <c r="D1033" s="39">
        <v>51.13</v>
      </c>
      <c r="E1033" s="39">
        <v>1.62</v>
      </c>
      <c r="F1033" s="39">
        <v>52.75</v>
      </c>
      <c r="G1033" s="34">
        <f t="shared" si="16"/>
        <v>9</v>
      </c>
    </row>
    <row r="1034" spans="1:7" ht="45" x14ac:dyDescent="0.25">
      <c r="A1034" s="36" t="s">
        <v>9801</v>
      </c>
      <c r="B1034" s="37" t="s">
        <v>6414</v>
      </c>
      <c r="C1034" s="38" t="s">
        <v>129</v>
      </c>
      <c r="D1034" s="39">
        <v>32.39</v>
      </c>
      <c r="E1034" s="39">
        <v>10.81</v>
      </c>
      <c r="F1034" s="39">
        <v>43.2</v>
      </c>
      <c r="G1034" s="34">
        <f t="shared" si="16"/>
        <v>9</v>
      </c>
    </row>
    <row r="1035" spans="1:7" ht="45" x14ac:dyDescent="0.25">
      <c r="A1035" s="36" t="s">
        <v>9802</v>
      </c>
      <c r="B1035" s="37" t="s">
        <v>6415</v>
      </c>
      <c r="C1035" s="38" t="s">
        <v>129</v>
      </c>
      <c r="D1035" s="39">
        <v>34.18</v>
      </c>
      <c r="E1035" s="39">
        <v>10.81</v>
      </c>
      <c r="F1035" s="39">
        <v>44.99</v>
      </c>
      <c r="G1035" s="34">
        <f t="shared" si="16"/>
        <v>9</v>
      </c>
    </row>
    <row r="1036" spans="1:7" ht="60" x14ac:dyDescent="0.25">
      <c r="A1036" s="36" t="s">
        <v>9803</v>
      </c>
      <c r="B1036" s="37" t="s">
        <v>4446</v>
      </c>
      <c r="C1036" s="38" t="s">
        <v>129</v>
      </c>
      <c r="D1036" s="39">
        <v>53.98</v>
      </c>
      <c r="E1036" s="39">
        <v>10.81</v>
      </c>
      <c r="F1036" s="39">
        <v>64.790000000000006</v>
      </c>
      <c r="G1036" s="34">
        <f t="shared" si="16"/>
        <v>9</v>
      </c>
    </row>
    <row r="1037" spans="1:7" ht="45" x14ac:dyDescent="0.25">
      <c r="A1037" s="36" t="s">
        <v>9804</v>
      </c>
      <c r="B1037" s="37" t="s">
        <v>6416</v>
      </c>
      <c r="C1037" s="38" t="s">
        <v>129</v>
      </c>
      <c r="D1037" s="39">
        <v>56.96</v>
      </c>
      <c r="E1037" s="39">
        <v>10.81</v>
      </c>
      <c r="F1037" s="39">
        <v>67.77</v>
      </c>
      <c r="G1037" s="34">
        <f t="shared" si="16"/>
        <v>9</v>
      </c>
    </row>
    <row r="1038" spans="1:7" ht="60" x14ac:dyDescent="0.25">
      <c r="A1038" s="36" t="s">
        <v>9805</v>
      </c>
      <c r="B1038" s="37" t="s">
        <v>11664</v>
      </c>
      <c r="C1038" s="38" t="s">
        <v>129</v>
      </c>
      <c r="D1038" s="39">
        <v>49.86</v>
      </c>
      <c r="E1038" s="39">
        <v>10.81</v>
      </c>
      <c r="F1038" s="39">
        <v>60.67</v>
      </c>
      <c r="G1038" s="34">
        <f t="shared" si="16"/>
        <v>9</v>
      </c>
    </row>
    <row r="1039" spans="1:7" ht="60" x14ac:dyDescent="0.25">
      <c r="A1039" s="36" t="s">
        <v>9806</v>
      </c>
      <c r="B1039" s="37" t="s">
        <v>4447</v>
      </c>
      <c r="C1039" s="38" t="s">
        <v>7</v>
      </c>
      <c r="D1039" s="39">
        <v>3.24</v>
      </c>
      <c r="E1039" s="39">
        <v>1.08</v>
      </c>
      <c r="F1039" s="39">
        <v>4.32</v>
      </c>
      <c r="G1039" s="34">
        <f t="shared" si="16"/>
        <v>9</v>
      </c>
    </row>
    <row r="1040" spans="1:7" ht="60" x14ac:dyDescent="0.25">
      <c r="A1040" s="36" t="s">
        <v>9807</v>
      </c>
      <c r="B1040" s="37" t="s">
        <v>4448</v>
      </c>
      <c r="C1040" s="38" t="s">
        <v>7</v>
      </c>
      <c r="D1040" s="39">
        <v>3.42</v>
      </c>
      <c r="E1040" s="39">
        <v>1.08</v>
      </c>
      <c r="F1040" s="39">
        <v>4.5</v>
      </c>
      <c r="G1040" s="34">
        <f t="shared" si="16"/>
        <v>9</v>
      </c>
    </row>
    <row r="1041" spans="1:7" x14ac:dyDescent="0.25">
      <c r="A1041" s="36" t="s">
        <v>11028</v>
      </c>
      <c r="B1041" s="37" t="s">
        <v>4449</v>
      </c>
      <c r="C1041" s="38"/>
      <c r="D1041" s="39"/>
      <c r="E1041" s="39"/>
      <c r="F1041" s="39"/>
      <c r="G1041" s="34">
        <f t="shared" si="16"/>
        <v>5</v>
      </c>
    </row>
    <row r="1042" spans="1:7" ht="60" x14ac:dyDescent="0.25">
      <c r="A1042" s="36" t="s">
        <v>9808</v>
      </c>
      <c r="B1042" s="37" t="s">
        <v>4450</v>
      </c>
      <c r="C1042" s="38" t="s">
        <v>129</v>
      </c>
      <c r="D1042" s="39">
        <v>93.5</v>
      </c>
      <c r="E1042" s="39">
        <v>42.77</v>
      </c>
      <c r="F1042" s="39">
        <v>136.27000000000001</v>
      </c>
      <c r="G1042" s="34">
        <f t="shared" si="16"/>
        <v>9</v>
      </c>
    </row>
    <row r="1043" spans="1:7" ht="45" x14ac:dyDescent="0.25">
      <c r="A1043" s="36" t="s">
        <v>9809</v>
      </c>
      <c r="B1043" s="37" t="s">
        <v>6417</v>
      </c>
      <c r="C1043" s="38" t="s">
        <v>7</v>
      </c>
      <c r="D1043" s="39">
        <v>16.760000000000002</v>
      </c>
      <c r="E1043" s="39">
        <v>11.88</v>
      </c>
      <c r="F1043" s="39">
        <v>28.64</v>
      </c>
      <c r="G1043" s="34">
        <f t="shared" si="16"/>
        <v>9</v>
      </c>
    </row>
    <row r="1044" spans="1:7" ht="45" x14ac:dyDescent="0.25">
      <c r="A1044" s="36" t="s">
        <v>9810</v>
      </c>
      <c r="B1044" s="37" t="s">
        <v>6418</v>
      </c>
      <c r="C1044" s="38" t="s">
        <v>129</v>
      </c>
      <c r="D1044" s="39">
        <v>165.62</v>
      </c>
      <c r="E1044" s="39">
        <v>42.77</v>
      </c>
      <c r="F1044" s="39">
        <v>208.39</v>
      </c>
      <c r="G1044" s="34">
        <f t="shared" si="16"/>
        <v>9</v>
      </c>
    </row>
    <row r="1045" spans="1:7" ht="45" x14ac:dyDescent="0.25">
      <c r="A1045" s="36" t="s">
        <v>9811</v>
      </c>
      <c r="B1045" s="37" t="s">
        <v>6419</v>
      </c>
      <c r="C1045" s="38" t="s">
        <v>7</v>
      </c>
      <c r="D1045" s="39">
        <v>29.32</v>
      </c>
      <c r="E1045" s="39">
        <v>11.88</v>
      </c>
      <c r="F1045" s="39">
        <v>41.2</v>
      </c>
      <c r="G1045" s="34">
        <f t="shared" si="16"/>
        <v>9</v>
      </c>
    </row>
    <row r="1046" spans="1:7" ht="60" x14ac:dyDescent="0.25">
      <c r="A1046" s="36" t="s">
        <v>9812</v>
      </c>
      <c r="B1046" s="37" t="s">
        <v>4451</v>
      </c>
      <c r="C1046" s="38" t="s">
        <v>129</v>
      </c>
      <c r="D1046" s="39">
        <v>104.11</v>
      </c>
      <c r="E1046" s="39">
        <v>42.77</v>
      </c>
      <c r="F1046" s="39">
        <v>146.88</v>
      </c>
      <c r="G1046" s="34">
        <f t="shared" si="16"/>
        <v>9</v>
      </c>
    </row>
    <row r="1047" spans="1:7" ht="60" x14ac:dyDescent="0.25">
      <c r="A1047" s="36" t="s">
        <v>9813</v>
      </c>
      <c r="B1047" s="37" t="s">
        <v>4452</v>
      </c>
      <c r="C1047" s="38" t="s">
        <v>7</v>
      </c>
      <c r="D1047" s="39">
        <v>18.61</v>
      </c>
      <c r="E1047" s="39">
        <v>11.88</v>
      </c>
      <c r="F1047" s="39">
        <v>30.49</v>
      </c>
      <c r="G1047" s="34">
        <f t="shared" si="16"/>
        <v>9</v>
      </c>
    </row>
    <row r="1048" spans="1:7" ht="45" x14ac:dyDescent="0.25">
      <c r="A1048" s="36" t="s">
        <v>9814</v>
      </c>
      <c r="B1048" s="37" t="s">
        <v>6420</v>
      </c>
      <c r="C1048" s="38" t="s">
        <v>129</v>
      </c>
      <c r="D1048" s="39">
        <v>149.22999999999999</v>
      </c>
      <c r="E1048" s="39">
        <v>42.77</v>
      </c>
      <c r="F1048" s="39">
        <v>192</v>
      </c>
      <c r="G1048" s="34">
        <f t="shared" si="16"/>
        <v>9</v>
      </c>
    </row>
    <row r="1049" spans="1:7" ht="45" x14ac:dyDescent="0.25">
      <c r="A1049" s="36" t="s">
        <v>9815</v>
      </c>
      <c r="B1049" s="37" t="s">
        <v>6421</v>
      </c>
      <c r="C1049" s="38" t="s">
        <v>7</v>
      </c>
      <c r="D1049" s="39">
        <v>26.72</v>
      </c>
      <c r="E1049" s="39">
        <v>11.88</v>
      </c>
      <c r="F1049" s="39">
        <v>38.6</v>
      </c>
      <c r="G1049" s="34">
        <f t="shared" si="16"/>
        <v>9</v>
      </c>
    </row>
    <row r="1050" spans="1:7" ht="60" x14ac:dyDescent="0.25">
      <c r="A1050" s="36" t="s">
        <v>9816</v>
      </c>
      <c r="B1050" s="37" t="s">
        <v>6422</v>
      </c>
      <c r="C1050" s="38" t="s">
        <v>129</v>
      </c>
      <c r="D1050" s="39">
        <v>153.99</v>
      </c>
      <c r="E1050" s="39">
        <v>42.77</v>
      </c>
      <c r="F1050" s="39">
        <v>196.76</v>
      </c>
      <c r="G1050" s="34">
        <f t="shared" si="16"/>
        <v>9</v>
      </c>
    </row>
    <row r="1051" spans="1:7" ht="45" x14ac:dyDescent="0.25">
      <c r="A1051" s="36" t="s">
        <v>9817</v>
      </c>
      <c r="B1051" s="37" t="s">
        <v>6423</v>
      </c>
      <c r="C1051" s="38" t="s">
        <v>7</v>
      </c>
      <c r="D1051" s="39">
        <v>27.55</v>
      </c>
      <c r="E1051" s="39">
        <v>11.88</v>
      </c>
      <c r="F1051" s="39">
        <v>39.43</v>
      </c>
      <c r="G1051" s="34">
        <f t="shared" si="16"/>
        <v>9</v>
      </c>
    </row>
    <row r="1052" spans="1:7" ht="60" x14ac:dyDescent="0.25">
      <c r="A1052" s="36" t="s">
        <v>9818</v>
      </c>
      <c r="B1052" s="37" t="s">
        <v>4453</v>
      </c>
      <c r="C1052" s="38" t="s">
        <v>129</v>
      </c>
      <c r="D1052" s="39">
        <v>197.12</v>
      </c>
      <c r="E1052" s="39">
        <v>42.77</v>
      </c>
      <c r="F1052" s="39">
        <v>239.89</v>
      </c>
      <c r="G1052" s="34">
        <f t="shared" si="16"/>
        <v>9</v>
      </c>
    </row>
    <row r="1053" spans="1:7" ht="45" x14ac:dyDescent="0.25">
      <c r="A1053" s="36" t="s">
        <v>9819</v>
      </c>
      <c r="B1053" s="37" t="s">
        <v>6424</v>
      </c>
      <c r="C1053" s="38" t="s">
        <v>7</v>
      </c>
      <c r="D1053" s="39">
        <v>35.06</v>
      </c>
      <c r="E1053" s="39">
        <v>11.88</v>
      </c>
      <c r="F1053" s="39">
        <v>46.94</v>
      </c>
      <c r="G1053" s="34">
        <f t="shared" si="16"/>
        <v>9</v>
      </c>
    </row>
    <row r="1054" spans="1:7" x14ac:dyDescent="0.25">
      <c r="A1054" s="36" t="s">
        <v>11029</v>
      </c>
      <c r="B1054" s="37" t="s">
        <v>4454</v>
      </c>
      <c r="C1054" s="38"/>
      <c r="D1054" s="39"/>
      <c r="E1054" s="39"/>
      <c r="F1054" s="39"/>
      <c r="G1054" s="34">
        <f t="shared" si="16"/>
        <v>5</v>
      </c>
    </row>
    <row r="1055" spans="1:7" ht="30" x14ac:dyDescent="0.25">
      <c r="A1055" s="36" t="s">
        <v>9820</v>
      </c>
      <c r="B1055" s="37" t="s">
        <v>6425</v>
      </c>
      <c r="C1055" s="38" t="s">
        <v>129</v>
      </c>
      <c r="D1055" s="39">
        <v>143.24</v>
      </c>
      <c r="E1055" s="39">
        <v>24.22</v>
      </c>
      <c r="F1055" s="39">
        <v>167.46</v>
      </c>
      <c r="G1055" s="34">
        <f t="shared" si="16"/>
        <v>9</v>
      </c>
    </row>
    <row r="1056" spans="1:7" ht="30" x14ac:dyDescent="0.25">
      <c r="A1056" s="36" t="s">
        <v>9821</v>
      </c>
      <c r="B1056" s="37" t="s">
        <v>6426</v>
      </c>
      <c r="C1056" s="38" t="s">
        <v>129</v>
      </c>
      <c r="D1056" s="39">
        <v>86.57</v>
      </c>
      <c r="E1056" s="39">
        <v>24.22</v>
      </c>
      <c r="F1056" s="39">
        <v>110.79</v>
      </c>
      <c r="G1056" s="34">
        <f t="shared" si="16"/>
        <v>9</v>
      </c>
    </row>
    <row r="1057" spans="1:7" ht="45" x14ac:dyDescent="0.25">
      <c r="A1057" s="36" t="s">
        <v>9822</v>
      </c>
      <c r="B1057" s="37" t="s">
        <v>4455</v>
      </c>
      <c r="C1057" s="38" t="s">
        <v>129</v>
      </c>
      <c r="D1057" s="39">
        <v>72.790000000000006</v>
      </c>
      <c r="E1057" s="39">
        <v>24.22</v>
      </c>
      <c r="F1057" s="39">
        <v>97.01</v>
      </c>
      <c r="G1057" s="34">
        <f t="shared" si="16"/>
        <v>9</v>
      </c>
    </row>
    <row r="1058" spans="1:7" ht="45" x14ac:dyDescent="0.25">
      <c r="A1058" s="36" t="s">
        <v>9823</v>
      </c>
      <c r="B1058" s="37" t="s">
        <v>4456</v>
      </c>
      <c r="C1058" s="38" t="s">
        <v>129</v>
      </c>
      <c r="D1058" s="39">
        <v>70.150000000000006</v>
      </c>
      <c r="E1058" s="39">
        <v>24.22</v>
      </c>
      <c r="F1058" s="39">
        <v>94.37</v>
      </c>
      <c r="G1058" s="34">
        <f t="shared" si="16"/>
        <v>9</v>
      </c>
    </row>
    <row r="1059" spans="1:7" ht="45" x14ac:dyDescent="0.25">
      <c r="A1059" s="36" t="s">
        <v>9824</v>
      </c>
      <c r="B1059" s="37" t="s">
        <v>11665</v>
      </c>
      <c r="C1059" s="38" t="s">
        <v>129</v>
      </c>
      <c r="D1059" s="39">
        <v>61.69</v>
      </c>
      <c r="E1059" s="39">
        <v>24.22</v>
      </c>
      <c r="F1059" s="39">
        <v>85.91</v>
      </c>
      <c r="G1059" s="34">
        <f t="shared" si="16"/>
        <v>9</v>
      </c>
    </row>
    <row r="1060" spans="1:7" x14ac:dyDescent="0.25">
      <c r="A1060" s="36" t="s">
        <v>11030</v>
      </c>
      <c r="B1060" s="37" t="s">
        <v>4457</v>
      </c>
      <c r="C1060" s="38"/>
      <c r="D1060" s="39"/>
      <c r="E1060" s="39"/>
      <c r="F1060" s="39"/>
      <c r="G1060" s="34">
        <f t="shared" si="16"/>
        <v>5</v>
      </c>
    </row>
    <row r="1061" spans="1:7" ht="45" x14ac:dyDescent="0.25">
      <c r="A1061" s="36" t="s">
        <v>9825</v>
      </c>
      <c r="B1061" s="37" t="s">
        <v>11666</v>
      </c>
      <c r="C1061" s="38" t="s">
        <v>129</v>
      </c>
      <c r="D1061" s="39">
        <v>156.62</v>
      </c>
      <c r="E1061" s="39">
        <v>30.65</v>
      </c>
      <c r="F1061" s="39">
        <v>187.27</v>
      </c>
      <c r="G1061" s="34">
        <f t="shared" si="16"/>
        <v>9</v>
      </c>
    </row>
    <row r="1062" spans="1:7" ht="45" x14ac:dyDescent="0.25">
      <c r="A1062" s="36" t="s">
        <v>9826</v>
      </c>
      <c r="B1062" s="37" t="s">
        <v>11667</v>
      </c>
      <c r="C1062" s="38" t="s">
        <v>129</v>
      </c>
      <c r="D1062" s="39">
        <v>348.96</v>
      </c>
      <c r="E1062" s="39">
        <v>30.65</v>
      </c>
      <c r="F1062" s="39">
        <v>379.61</v>
      </c>
      <c r="G1062" s="34">
        <f t="shared" si="16"/>
        <v>9</v>
      </c>
    </row>
    <row r="1063" spans="1:7" ht="45" x14ac:dyDescent="0.25">
      <c r="A1063" s="36" t="s">
        <v>9827</v>
      </c>
      <c r="B1063" s="37" t="s">
        <v>11668</v>
      </c>
      <c r="C1063" s="38" t="s">
        <v>129</v>
      </c>
      <c r="D1063" s="39">
        <v>348.02</v>
      </c>
      <c r="E1063" s="39">
        <v>30.65</v>
      </c>
      <c r="F1063" s="39">
        <v>378.67</v>
      </c>
      <c r="G1063" s="34">
        <f t="shared" si="16"/>
        <v>9</v>
      </c>
    </row>
    <row r="1064" spans="1:7" x14ac:dyDescent="0.25">
      <c r="A1064" s="36" t="s">
        <v>11031</v>
      </c>
      <c r="B1064" s="37" t="s">
        <v>4458</v>
      </c>
      <c r="C1064" s="38"/>
      <c r="D1064" s="39"/>
      <c r="E1064" s="39"/>
      <c r="F1064" s="39"/>
      <c r="G1064" s="34">
        <f t="shared" si="16"/>
        <v>5</v>
      </c>
    </row>
    <row r="1065" spans="1:7" ht="45" x14ac:dyDescent="0.25">
      <c r="A1065" s="36" t="s">
        <v>9828</v>
      </c>
      <c r="B1065" s="37" t="s">
        <v>6428</v>
      </c>
      <c r="C1065" s="38" t="s">
        <v>129</v>
      </c>
      <c r="D1065" s="39">
        <v>116.09</v>
      </c>
      <c r="E1065" s="39">
        <v>19.62</v>
      </c>
      <c r="F1065" s="39">
        <v>135.71</v>
      </c>
      <c r="G1065" s="34">
        <f t="shared" si="16"/>
        <v>9</v>
      </c>
    </row>
    <row r="1066" spans="1:7" ht="45" x14ac:dyDescent="0.25">
      <c r="A1066" s="36" t="s">
        <v>9829</v>
      </c>
      <c r="B1066" s="37" t="s">
        <v>6427</v>
      </c>
      <c r="C1066" s="38" t="s">
        <v>129</v>
      </c>
      <c r="D1066" s="39">
        <v>129.56</v>
      </c>
      <c r="E1066" s="39">
        <v>19.62</v>
      </c>
      <c r="F1066" s="39">
        <v>149.18</v>
      </c>
      <c r="G1066" s="34">
        <f t="shared" si="16"/>
        <v>9</v>
      </c>
    </row>
    <row r="1067" spans="1:7" ht="45" x14ac:dyDescent="0.25">
      <c r="A1067" s="36" t="s">
        <v>9830</v>
      </c>
      <c r="B1067" s="37" t="s">
        <v>6429</v>
      </c>
      <c r="C1067" s="38" t="s">
        <v>129</v>
      </c>
      <c r="D1067" s="39">
        <v>49.84</v>
      </c>
      <c r="E1067" s="39">
        <v>10.81</v>
      </c>
      <c r="F1067" s="39">
        <v>60.65</v>
      </c>
      <c r="G1067" s="34">
        <f t="shared" si="16"/>
        <v>9</v>
      </c>
    </row>
    <row r="1068" spans="1:7" x14ac:dyDescent="0.25">
      <c r="A1068" s="36" t="s">
        <v>11032</v>
      </c>
      <c r="B1068" s="37" t="s">
        <v>4459</v>
      </c>
      <c r="C1068" s="38"/>
      <c r="D1068" s="39"/>
      <c r="E1068" s="39"/>
      <c r="F1068" s="39"/>
      <c r="G1068" s="34">
        <f t="shared" si="16"/>
        <v>2</v>
      </c>
    </row>
    <row r="1069" spans="1:7" x14ac:dyDescent="0.25">
      <c r="A1069" s="36" t="s">
        <v>11033</v>
      </c>
      <c r="B1069" s="37" t="s">
        <v>4460</v>
      </c>
      <c r="C1069" s="38"/>
      <c r="D1069" s="39"/>
      <c r="E1069" s="39"/>
      <c r="F1069" s="39"/>
      <c r="G1069" s="34">
        <f t="shared" si="16"/>
        <v>5</v>
      </c>
    </row>
    <row r="1070" spans="1:7" ht="30" x14ac:dyDescent="0.25">
      <c r="A1070" s="36" t="s">
        <v>9831</v>
      </c>
      <c r="B1070" s="37" t="s">
        <v>4461</v>
      </c>
      <c r="C1070" s="38" t="s">
        <v>129</v>
      </c>
      <c r="D1070" s="39">
        <v>411.26</v>
      </c>
      <c r="E1070" s="39">
        <v>47.41</v>
      </c>
      <c r="F1070" s="39">
        <v>458.67</v>
      </c>
      <c r="G1070" s="34">
        <f t="shared" si="16"/>
        <v>9</v>
      </c>
    </row>
    <row r="1071" spans="1:7" ht="30" x14ac:dyDescent="0.25">
      <c r="A1071" s="36" t="s">
        <v>9832</v>
      </c>
      <c r="B1071" s="37" t="s">
        <v>6430</v>
      </c>
      <c r="C1071" s="38" t="s">
        <v>7</v>
      </c>
      <c r="D1071" s="39">
        <v>154.63999999999999</v>
      </c>
      <c r="E1071" s="39">
        <v>14.22</v>
      </c>
      <c r="F1071" s="39">
        <v>168.86</v>
      </c>
      <c r="G1071" s="34">
        <f t="shared" si="16"/>
        <v>9</v>
      </c>
    </row>
    <row r="1072" spans="1:7" ht="30" x14ac:dyDescent="0.25">
      <c r="A1072" s="36" t="s">
        <v>9833</v>
      </c>
      <c r="B1072" s="37" t="s">
        <v>6431</v>
      </c>
      <c r="C1072" s="38" t="s">
        <v>7</v>
      </c>
      <c r="D1072" s="39">
        <v>176.31</v>
      </c>
      <c r="E1072" s="39">
        <v>21.33</v>
      </c>
      <c r="F1072" s="39">
        <v>197.64</v>
      </c>
      <c r="G1072" s="34">
        <f t="shared" si="16"/>
        <v>9</v>
      </c>
    </row>
    <row r="1073" spans="1:7" ht="30" x14ac:dyDescent="0.25">
      <c r="A1073" s="36" t="s">
        <v>9834</v>
      </c>
      <c r="B1073" s="37" t="s">
        <v>4462</v>
      </c>
      <c r="C1073" s="38" t="s">
        <v>7</v>
      </c>
      <c r="D1073" s="39">
        <v>385.36</v>
      </c>
      <c r="E1073" s="39">
        <v>35.56</v>
      </c>
      <c r="F1073" s="39">
        <v>420.92</v>
      </c>
      <c r="G1073" s="34">
        <f t="shared" si="16"/>
        <v>9</v>
      </c>
    </row>
    <row r="1074" spans="1:7" ht="30" x14ac:dyDescent="0.25">
      <c r="A1074" s="36" t="s">
        <v>9835</v>
      </c>
      <c r="B1074" s="37" t="s">
        <v>6432</v>
      </c>
      <c r="C1074" s="38" t="s">
        <v>7</v>
      </c>
      <c r="D1074" s="39">
        <v>77.400000000000006</v>
      </c>
      <c r="E1074" s="39">
        <v>7.11</v>
      </c>
      <c r="F1074" s="39">
        <v>84.51</v>
      </c>
      <c r="G1074" s="34">
        <f t="shared" si="16"/>
        <v>9</v>
      </c>
    </row>
    <row r="1075" spans="1:7" ht="30" x14ac:dyDescent="0.25">
      <c r="A1075" s="36" t="s">
        <v>9836</v>
      </c>
      <c r="B1075" s="37" t="s">
        <v>6433</v>
      </c>
      <c r="C1075" s="38" t="s">
        <v>7</v>
      </c>
      <c r="D1075" s="39">
        <v>86.72</v>
      </c>
      <c r="E1075" s="39">
        <v>7.11</v>
      </c>
      <c r="F1075" s="39">
        <v>93.83</v>
      </c>
      <c r="G1075" s="34">
        <f t="shared" si="16"/>
        <v>9</v>
      </c>
    </row>
    <row r="1076" spans="1:7" x14ac:dyDescent="0.25">
      <c r="A1076" s="36" t="s">
        <v>11034</v>
      </c>
      <c r="B1076" s="37" t="s">
        <v>4463</v>
      </c>
      <c r="C1076" s="38"/>
      <c r="D1076" s="39"/>
      <c r="E1076" s="39"/>
      <c r="F1076" s="39"/>
      <c r="G1076" s="34">
        <f t="shared" si="16"/>
        <v>5</v>
      </c>
    </row>
    <row r="1077" spans="1:7" ht="30" x14ac:dyDescent="0.25">
      <c r="A1077" s="36" t="s">
        <v>9837</v>
      </c>
      <c r="B1077" s="37" t="s">
        <v>6434</v>
      </c>
      <c r="C1077" s="38" t="s">
        <v>129</v>
      </c>
      <c r="D1077" s="39">
        <v>873.27</v>
      </c>
      <c r="E1077" s="39">
        <v>47.41</v>
      </c>
      <c r="F1077" s="39">
        <v>920.68</v>
      </c>
      <c r="G1077" s="34">
        <f t="shared" si="16"/>
        <v>9</v>
      </c>
    </row>
    <row r="1078" spans="1:7" ht="30" x14ac:dyDescent="0.25">
      <c r="A1078" s="36" t="s">
        <v>9838</v>
      </c>
      <c r="B1078" s="37" t="s">
        <v>4464</v>
      </c>
      <c r="C1078" s="38" t="s">
        <v>129</v>
      </c>
      <c r="D1078" s="39">
        <v>881.28</v>
      </c>
      <c r="E1078" s="39">
        <v>47.41</v>
      </c>
      <c r="F1078" s="39">
        <v>928.69</v>
      </c>
      <c r="G1078" s="34">
        <f t="shared" si="16"/>
        <v>9</v>
      </c>
    </row>
    <row r="1079" spans="1:7" ht="30" x14ac:dyDescent="0.25">
      <c r="A1079" s="36" t="s">
        <v>9839</v>
      </c>
      <c r="B1079" s="37" t="s">
        <v>6435</v>
      </c>
      <c r="C1079" s="38" t="s">
        <v>129</v>
      </c>
      <c r="D1079" s="39">
        <v>1002.68</v>
      </c>
      <c r="E1079" s="39">
        <v>47.41</v>
      </c>
      <c r="F1079" s="39">
        <v>1050.0899999999999</v>
      </c>
      <c r="G1079" s="34">
        <f t="shared" si="16"/>
        <v>9</v>
      </c>
    </row>
    <row r="1080" spans="1:7" ht="30" x14ac:dyDescent="0.25">
      <c r="A1080" s="36" t="s">
        <v>9840</v>
      </c>
      <c r="B1080" s="37" t="s">
        <v>6436</v>
      </c>
      <c r="C1080" s="38" t="s">
        <v>129</v>
      </c>
      <c r="D1080" s="39">
        <v>1003.84</v>
      </c>
      <c r="E1080" s="39">
        <v>47.41</v>
      </c>
      <c r="F1080" s="39">
        <v>1051.25</v>
      </c>
      <c r="G1080" s="34">
        <f t="shared" si="16"/>
        <v>9</v>
      </c>
    </row>
    <row r="1081" spans="1:7" x14ac:dyDescent="0.25">
      <c r="A1081" s="36" t="s">
        <v>9841</v>
      </c>
      <c r="B1081" s="37" t="s">
        <v>4465</v>
      </c>
      <c r="C1081" s="38" t="s">
        <v>7</v>
      </c>
      <c r="D1081" s="39">
        <v>432.22</v>
      </c>
      <c r="E1081" s="39">
        <v>35.56</v>
      </c>
      <c r="F1081" s="39">
        <v>467.78</v>
      </c>
      <c r="G1081" s="34">
        <f t="shared" si="16"/>
        <v>9</v>
      </c>
    </row>
    <row r="1082" spans="1:7" ht="30" x14ac:dyDescent="0.25">
      <c r="A1082" s="36" t="s">
        <v>9842</v>
      </c>
      <c r="B1082" s="37" t="s">
        <v>4466</v>
      </c>
      <c r="C1082" s="38" t="s">
        <v>7</v>
      </c>
      <c r="D1082" s="39">
        <v>439.14</v>
      </c>
      <c r="E1082" s="39">
        <v>35.56</v>
      </c>
      <c r="F1082" s="39">
        <v>474.7</v>
      </c>
      <c r="G1082" s="34">
        <f t="shared" si="16"/>
        <v>9</v>
      </c>
    </row>
    <row r="1083" spans="1:7" ht="30" x14ac:dyDescent="0.25">
      <c r="A1083" s="36" t="s">
        <v>9843</v>
      </c>
      <c r="B1083" s="37" t="s">
        <v>4467</v>
      </c>
      <c r="C1083" s="38" t="s">
        <v>7</v>
      </c>
      <c r="D1083" s="39">
        <v>62.73</v>
      </c>
      <c r="E1083" s="39">
        <v>9.48</v>
      </c>
      <c r="F1083" s="39">
        <v>72.209999999999994</v>
      </c>
      <c r="G1083" s="34">
        <f t="shared" si="16"/>
        <v>9</v>
      </c>
    </row>
    <row r="1084" spans="1:7" x14ac:dyDescent="0.25">
      <c r="A1084" s="36" t="s">
        <v>11035</v>
      </c>
      <c r="B1084" s="37" t="s">
        <v>4468</v>
      </c>
      <c r="C1084" s="38"/>
      <c r="D1084" s="39"/>
      <c r="E1084" s="39"/>
      <c r="F1084" s="39"/>
      <c r="G1084" s="34">
        <f t="shared" si="16"/>
        <v>5</v>
      </c>
    </row>
    <row r="1085" spans="1:7" x14ac:dyDescent="0.25">
      <c r="A1085" s="36" t="s">
        <v>9844</v>
      </c>
      <c r="B1085" s="37" t="s">
        <v>4469</v>
      </c>
      <c r="C1085" s="38" t="s">
        <v>129</v>
      </c>
      <c r="D1085" s="39">
        <v>250.03</v>
      </c>
      <c r="E1085" s="39">
        <v>42.77</v>
      </c>
      <c r="F1085" s="39">
        <v>292.8</v>
      </c>
      <c r="G1085" s="34">
        <f t="shared" si="16"/>
        <v>9</v>
      </c>
    </row>
    <row r="1086" spans="1:7" x14ac:dyDescent="0.25">
      <c r="A1086" s="36" t="s">
        <v>9845</v>
      </c>
      <c r="B1086" s="37" t="s">
        <v>4470</v>
      </c>
      <c r="C1086" s="38" t="s">
        <v>129</v>
      </c>
      <c r="D1086" s="39">
        <v>61.44</v>
      </c>
      <c r="E1086" s="39">
        <v>42.77</v>
      </c>
      <c r="F1086" s="39">
        <v>104.21</v>
      </c>
      <c r="G1086" s="34">
        <f t="shared" si="16"/>
        <v>9</v>
      </c>
    </row>
    <row r="1087" spans="1:7" x14ac:dyDescent="0.25">
      <c r="A1087" s="36" t="s">
        <v>9846</v>
      </c>
      <c r="B1087" s="37" t="s">
        <v>4471</v>
      </c>
      <c r="C1087" s="38" t="s">
        <v>7</v>
      </c>
      <c r="D1087" s="39">
        <v>8.39</v>
      </c>
      <c r="E1087" s="39">
        <v>12.83</v>
      </c>
      <c r="F1087" s="39">
        <v>21.22</v>
      </c>
      <c r="G1087" s="34">
        <f t="shared" si="16"/>
        <v>9</v>
      </c>
    </row>
    <row r="1088" spans="1:7" x14ac:dyDescent="0.25">
      <c r="A1088" s="36" t="s">
        <v>9847</v>
      </c>
      <c r="B1088" s="37" t="s">
        <v>4472</v>
      </c>
      <c r="C1088" s="38" t="s">
        <v>7</v>
      </c>
      <c r="D1088" s="39">
        <v>53.45</v>
      </c>
      <c r="E1088" s="39">
        <v>6.41</v>
      </c>
      <c r="F1088" s="39">
        <v>59.86</v>
      </c>
      <c r="G1088" s="34">
        <f t="shared" si="16"/>
        <v>9</v>
      </c>
    </row>
    <row r="1089" spans="1:7" x14ac:dyDescent="0.25">
      <c r="A1089" s="36" t="s">
        <v>9848</v>
      </c>
      <c r="B1089" s="37" t="s">
        <v>4473</v>
      </c>
      <c r="C1089" s="38" t="s">
        <v>129</v>
      </c>
      <c r="D1089" s="39">
        <v>272.68</v>
      </c>
      <c r="E1089" s="39">
        <v>19.010000000000002</v>
      </c>
      <c r="F1089" s="39">
        <v>291.69</v>
      </c>
      <c r="G1089" s="34">
        <f t="shared" si="16"/>
        <v>9</v>
      </c>
    </row>
    <row r="1090" spans="1:7" x14ac:dyDescent="0.25">
      <c r="A1090" s="36" t="s">
        <v>9849</v>
      </c>
      <c r="B1090" s="37" t="s">
        <v>4474</v>
      </c>
      <c r="C1090" s="38" t="s">
        <v>7</v>
      </c>
      <c r="D1090" s="39">
        <v>36.01</v>
      </c>
      <c r="E1090" s="39">
        <v>6.41</v>
      </c>
      <c r="F1090" s="39">
        <v>42.42</v>
      </c>
      <c r="G1090" s="34">
        <f t="shared" si="16"/>
        <v>9</v>
      </c>
    </row>
    <row r="1091" spans="1:7" ht="30" x14ac:dyDescent="0.25">
      <c r="A1091" s="36" t="s">
        <v>9850</v>
      </c>
      <c r="B1091" s="37" t="s">
        <v>4475</v>
      </c>
      <c r="C1091" s="38" t="s">
        <v>7</v>
      </c>
      <c r="D1091" s="39">
        <v>127.33</v>
      </c>
      <c r="E1091" s="39">
        <v>12.83</v>
      </c>
      <c r="F1091" s="39">
        <v>140.16</v>
      </c>
      <c r="G1091" s="34">
        <f t="shared" ref="G1091:G1154" si="17">LEN(A1091)</f>
        <v>9</v>
      </c>
    </row>
    <row r="1092" spans="1:7" x14ac:dyDescent="0.25">
      <c r="A1092" s="36" t="s">
        <v>11036</v>
      </c>
      <c r="B1092" s="37" t="s">
        <v>4476</v>
      </c>
      <c r="C1092" s="38"/>
      <c r="D1092" s="39"/>
      <c r="E1092" s="39"/>
      <c r="F1092" s="39"/>
      <c r="G1092" s="34">
        <f t="shared" si="17"/>
        <v>5</v>
      </c>
    </row>
    <row r="1093" spans="1:7" ht="30" x14ac:dyDescent="0.25">
      <c r="A1093" s="36" t="s">
        <v>9851</v>
      </c>
      <c r="B1093" s="37" t="s">
        <v>4477</v>
      </c>
      <c r="C1093" s="38" t="s">
        <v>129</v>
      </c>
      <c r="D1093" s="39">
        <v>24.26</v>
      </c>
      <c r="E1093" s="39">
        <v>42.77</v>
      </c>
      <c r="F1093" s="39">
        <v>67.03</v>
      </c>
      <c r="G1093" s="34">
        <f t="shared" si="17"/>
        <v>9</v>
      </c>
    </row>
    <row r="1094" spans="1:7" x14ac:dyDescent="0.25">
      <c r="A1094" s="36" t="s">
        <v>11037</v>
      </c>
      <c r="B1094" s="37" t="s">
        <v>4478</v>
      </c>
      <c r="C1094" s="38"/>
      <c r="D1094" s="39"/>
      <c r="E1094" s="39"/>
      <c r="F1094" s="39"/>
      <c r="G1094" s="34">
        <f t="shared" si="17"/>
        <v>2</v>
      </c>
    </row>
    <row r="1095" spans="1:7" x14ac:dyDescent="0.25">
      <c r="A1095" s="36" t="s">
        <v>11038</v>
      </c>
      <c r="B1095" s="37" t="s">
        <v>4479</v>
      </c>
      <c r="C1095" s="38"/>
      <c r="D1095" s="39"/>
      <c r="E1095" s="39"/>
      <c r="F1095" s="39"/>
      <c r="G1095" s="34">
        <f t="shared" si="17"/>
        <v>5</v>
      </c>
    </row>
    <row r="1096" spans="1:7" x14ac:dyDescent="0.25">
      <c r="A1096" s="36" t="s">
        <v>9852</v>
      </c>
      <c r="B1096" s="37" t="s">
        <v>4480</v>
      </c>
      <c r="C1096" s="38" t="s">
        <v>129</v>
      </c>
      <c r="D1096" s="39">
        <v>104.16</v>
      </c>
      <c r="E1096" s="39">
        <v>73.430000000000007</v>
      </c>
      <c r="F1096" s="39">
        <v>177.59</v>
      </c>
      <c r="G1096" s="34">
        <f t="shared" si="17"/>
        <v>9</v>
      </c>
    </row>
    <row r="1097" spans="1:7" x14ac:dyDescent="0.25">
      <c r="A1097" s="36" t="s">
        <v>11039</v>
      </c>
      <c r="B1097" s="37" t="s">
        <v>4481</v>
      </c>
      <c r="C1097" s="38"/>
      <c r="D1097" s="39"/>
      <c r="E1097" s="39"/>
      <c r="F1097" s="39"/>
      <c r="G1097" s="34">
        <f t="shared" si="17"/>
        <v>5</v>
      </c>
    </row>
    <row r="1098" spans="1:7" x14ac:dyDescent="0.25">
      <c r="A1098" s="36" t="s">
        <v>9853</v>
      </c>
      <c r="B1098" s="37" t="s">
        <v>4482</v>
      </c>
      <c r="C1098" s="38" t="s">
        <v>129</v>
      </c>
      <c r="D1098" s="39">
        <v>744.19</v>
      </c>
      <c r="E1098" s="39"/>
      <c r="F1098" s="39">
        <v>744.19</v>
      </c>
      <c r="G1098" s="34">
        <f t="shared" si="17"/>
        <v>9</v>
      </c>
    </row>
    <row r="1099" spans="1:7" x14ac:dyDescent="0.25">
      <c r="A1099" s="36" t="s">
        <v>11040</v>
      </c>
      <c r="B1099" s="37" t="s">
        <v>4483</v>
      </c>
      <c r="C1099" s="38"/>
      <c r="D1099" s="39"/>
      <c r="E1099" s="39"/>
      <c r="F1099" s="39"/>
      <c r="G1099" s="34">
        <f t="shared" si="17"/>
        <v>5</v>
      </c>
    </row>
    <row r="1100" spans="1:7" x14ac:dyDescent="0.25">
      <c r="A1100" s="36" t="s">
        <v>9854</v>
      </c>
      <c r="B1100" s="37" t="s">
        <v>4484</v>
      </c>
      <c r="C1100" s="38" t="s">
        <v>129</v>
      </c>
      <c r="D1100" s="39">
        <v>361.27</v>
      </c>
      <c r="E1100" s="39">
        <v>24.13</v>
      </c>
      <c r="F1100" s="39">
        <v>385.4</v>
      </c>
      <c r="G1100" s="34">
        <f t="shared" si="17"/>
        <v>9</v>
      </c>
    </row>
    <row r="1101" spans="1:7" x14ac:dyDescent="0.25">
      <c r="A1101" s="36" t="s">
        <v>11041</v>
      </c>
      <c r="B1101" s="37" t="s">
        <v>4485</v>
      </c>
      <c r="C1101" s="38"/>
      <c r="D1101" s="39"/>
      <c r="E1101" s="39"/>
      <c r="F1101" s="39"/>
      <c r="G1101" s="34">
        <f t="shared" si="17"/>
        <v>5</v>
      </c>
    </row>
    <row r="1102" spans="1:7" x14ac:dyDescent="0.25">
      <c r="A1102" s="36" t="s">
        <v>9855</v>
      </c>
      <c r="B1102" s="37" t="s">
        <v>4486</v>
      </c>
      <c r="C1102" s="38" t="s">
        <v>7</v>
      </c>
      <c r="D1102" s="39">
        <v>23.3</v>
      </c>
      <c r="E1102" s="39">
        <v>16.03</v>
      </c>
      <c r="F1102" s="39">
        <v>39.33</v>
      </c>
      <c r="G1102" s="34">
        <f t="shared" si="17"/>
        <v>9</v>
      </c>
    </row>
    <row r="1103" spans="1:7" x14ac:dyDescent="0.25">
      <c r="A1103" s="36" t="s">
        <v>9856</v>
      </c>
      <c r="B1103" s="37" t="s">
        <v>4487</v>
      </c>
      <c r="C1103" s="38" t="s">
        <v>7</v>
      </c>
      <c r="D1103" s="39">
        <v>3.92</v>
      </c>
      <c r="E1103" s="39">
        <v>3.91</v>
      </c>
      <c r="F1103" s="39">
        <v>7.83</v>
      </c>
      <c r="G1103" s="34">
        <f t="shared" si="17"/>
        <v>9</v>
      </c>
    </row>
    <row r="1104" spans="1:7" x14ac:dyDescent="0.25">
      <c r="A1104" s="36" t="s">
        <v>11042</v>
      </c>
      <c r="B1104" s="37" t="s">
        <v>4488</v>
      </c>
      <c r="C1104" s="38"/>
      <c r="D1104" s="39"/>
      <c r="E1104" s="39"/>
      <c r="F1104" s="39"/>
      <c r="G1104" s="34">
        <f t="shared" si="17"/>
        <v>5</v>
      </c>
    </row>
    <row r="1105" spans="1:7" x14ac:dyDescent="0.25">
      <c r="A1105" s="36" t="s">
        <v>9857</v>
      </c>
      <c r="B1105" s="37" t="s">
        <v>4489</v>
      </c>
      <c r="C1105" s="38" t="s">
        <v>129</v>
      </c>
      <c r="D1105" s="39">
        <v>0.46</v>
      </c>
      <c r="E1105" s="39">
        <v>9.51</v>
      </c>
      <c r="F1105" s="39">
        <v>9.9700000000000006</v>
      </c>
      <c r="G1105" s="34">
        <f t="shared" si="17"/>
        <v>9</v>
      </c>
    </row>
    <row r="1106" spans="1:7" x14ac:dyDescent="0.25">
      <c r="A1106" s="36" t="s">
        <v>9858</v>
      </c>
      <c r="B1106" s="37" t="s">
        <v>4490</v>
      </c>
      <c r="C1106" s="38" t="s">
        <v>129</v>
      </c>
      <c r="D1106" s="39">
        <v>27.86</v>
      </c>
      <c r="E1106" s="39">
        <v>24.13</v>
      </c>
      <c r="F1106" s="39">
        <v>51.99</v>
      </c>
      <c r="G1106" s="34">
        <f t="shared" si="17"/>
        <v>9</v>
      </c>
    </row>
    <row r="1107" spans="1:7" x14ac:dyDescent="0.25">
      <c r="A1107" s="36" t="s">
        <v>9859</v>
      </c>
      <c r="B1107" s="37" t="s">
        <v>4491</v>
      </c>
      <c r="C1107" s="38" t="s">
        <v>7</v>
      </c>
      <c r="D1107" s="39">
        <v>0.46</v>
      </c>
      <c r="E1107" s="39">
        <v>12.12</v>
      </c>
      <c r="F1107" s="39">
        <v>12.58</v>
      </c>
      <c r="G1107" s="34">
        <f t="shared" si="17"/>
        <v>9</v>
      </c>
    </row>
    <row r="1108" spans="1:7" x14ac:dyDescent="0.25">
      <c r="A1108" s="36" t="s">
        <v>9860</v>
      </c>
      <c r="B1108" s="37" t="s">
        <v>4492</v>
      </c>
      <c r="C1108" s="38" t="s">
        <v>129</v>
      </c>
      <c r="D1108" s="39">
        <v>147.09</v>
      </c>
      <c r="E1108" s="39"/>
      <c r="F1108" s="39">
        <v>147.09</v>
      </c>
      <c r="G1108" s="34">
        <f t="shared" si="17"/>
        <v>9</v>
      </c>
    </row>
    <row r="1109" spans="1:7" x14ac:dyDescent="0.25">
      <c r="A1109" s="36" t="s">
        <v>11043</v>
      </c>
      <c r="B1109" s="37" t="s">
        <v>4493</v>
      </c>
      <c r="C1109" s="38"/>
      <c r="D1109" s="39"/>
      <c r="E1109" s="39"/>
      <c r="F1109" s="39"/>
      <c r="G1109" s="34">
        <f t="shared" si="17"/>
        <v>2</v>
      </c>
    </row>
    <row r="1110" spans="1:7" x14ac:dyDescent="0.25">
      <c r="A1110" s="36" t="s">
        <v>11044</v>
      </c>
      <c r="B1110" s="37" t="s">
        <v>4494</v>
      </c>
      <c r="C1110" s="38"/>
      <c r="D1110" s="39"/>
      <c r="E1110" s="39"/>
      <c r="F1110" s="39"/>
      <c r="G1110" s="34">
        <f t="shared" si="17"/>
        <v>5</v>
      </c>
    </row>
    <row r="1111" spans="1:7" ht="30" x14ac:dyDescent="0.25">
      <c r="A1111" s="36" t="s">
        <v>9861</v>
      </c>
      <c r="B1111" s="37" t="s">
        <v>4495</v>
      </c>
      <c r="C1111" s="38" t="s">
        <v>129</v>
      </c>
      <c r="D1111" s="39">
        <v>113.45</v>
      </c>
      <c r="E1111" s="39">
        <v>10.93</v>
      </c>
      <c r="F1111" s="39">
        <v>124.38</v>
      </c>
      <c r="G1111" s="34">
        <f t="shared" si="17"/>
        <v>9</v>
      </c>
    </row>
    <row r="1112" spans="1:7" ht="30" x14ac:dyDescent="0.25">
      <c r="A1112" s="36" t="s">
        <v>9862</v>
      </c>
      <c r="B1112" s="37" t="s">
        <v>4496</v>
      </c>
      <c r="C1112" s="38" t="s">
        <v>129</v>
      </c>
      <c r="D1112" s="39">
        <v>69.39</v>
      </c>
      <c r="E1112" s="39"/>
      <c r="F1112" s="39">
        <v>69.39</v>
      </c>
      <c r="G1112" s="34">
        <f t="shared" si="17"/>
        <v>9</v>
      </c>
    </row>
    <row r="1113" spans="1:7" x14ac:dyDescent="0.25">
      <c r="A1113" s="36" t="s">
        <v>11045</v>
      </c>
      <c r="B1113" s="37" t="s">
        <v>4497</v>
      </c>
      <c r="C1113" s="38"/>
      <c r="D1113" s="39"/>
      <c r="E1113" s="39"/>
      <c r="F1113" s="39"/>
      <c r="G1113" s="34">
        <f t="shared" si="17"/>
        <v>5</v>
      </c>
    </row>
    <row r="1114" spans="1:7" ht="30" x14ac:dyDescent="0.25">
      <c r="A1114" s="36" t="s">
        <v>9863</v>
      </c>
      <c r="B1114" s="37" t="s">
        <v>6437</v>
      </c>
      <c r="C1114" s="38" t="s">
        <v>129</v>
      </c>
      <c r="D1114" s="39">
        <v>151.81</v>
      </c>
      <c r="E1114" s="39">
        <v>24.25</v>
      </c>
      <c r="F1114" s="39">
        <v>176.06</v>
      </c>
      <c r="G1114" s="34">
        <f t="shared" si="17"/>
        <v>9</v>
      </c>
    </row>
    <row r="1115" spans="1:7" ht="30" x14ac:dyDescent="0.25">
      <c r="A1115" s="36" t="s">
        <v>9864</v>
      </c>
      <c r="B1115" s="37" t="s">
        <v>6438</v>
      </c>
      <c r="C1115" s="38" t="s">
        <v>129</v>
      </c>
      <c r="D1115" s="39">
        <v>238.67</v>
      </c>
      <c r="E1115" s="39">
        <v>24.25</v>
      </c>
      <c r="F1115" s="39">
        <v>262.92</v>
      </c>
      <c r="G1115" s="34">
        <f t="shared" si="17"/>
        <v>9</v>
      </c>
    </row>
    <row r="1116" spans="1:7" ht="30" x14ac:dyDescent="0.25">
      <c r="A1116" s="36" t="s">
        <v>9865</v>
      </c>
      <c r="B1116" s="37" t="s">
        <v>6439</v>
      </c>
      <c r="C1116" s="38" t="s">
        <v>129</v>
      </c>
      <c r="D1116" s="39">
        <v>218.18</v>
      </c>
      <c r="E1116" s="39"/>
      <c r="F1116" s="39">
        <v>218.18</v>
      </c>
      <c r="G1116" s="34">
        <f t="shared" si="17"/>
        <v>9</v>
      </c>
    </row>
    <row r="1117" spans="1:7" ht="30" x14ac:dyDescent="0.25">
      <c r="A1117" s="36" t="s">
        <v>9866</v>
      </c>
      <c r="B1117" s="37" t="s">
        <v>6440</v>
      </c>
      <c r="C1117" s="38" t="s">
        <v>129</v>
      </c>
      <c r="D1117" s="39">
        <v>256.5</v>
      </c>
      <c r="E1117" s="39">
        <v>24.25</v>
      </c>
      <c r="F1117" s="39">
        <v>280.75</v>
      </c>
      <c r="G1117" s="34">
        <f t="shared" si="17"/>
        <v>9</v>
      </c>
    </row>
    <row r="1118" spans="1:7" ht="30" x14ac:dyDescent="0.25">
      <c r="A1118" s="36" t="s">
        <v>9867</v>
      </c>
      <c r="B1118" s="37" t="s">
        <v>6441</v>
      </c>
      <c r="C1118" s="38" t="s">
        <v>129</v>
      </c>
      <c r="D1118" s="39">
        <v>392.4</v>
      </c>
      <c r="E1118" s="39">
        <v>24.25</v>
      </c>
      <c r="F1118" s="39">
        <v>416.65</v>
      </c>
      <c r="G1118" s="34">
        <f t="shared" si="17"/>
        <v>9</v>
      </c>
    </row>
    <row r="1119" spans="1:7" ht="30" x14ac:dyDescent="0.25">
      <c r="A1119" s="36" t="s">
        <v>9868</v>
      </c>
      <c r="B1119" s="37" t="s">
        <v>6442</v>
      </c>
      <c r="C1119" s="38" t="s">
        <v>129</v>
      </c>
      <c r="D1119" s="39">
        <v>242.31</v>
      </c>
      <c r="E1119" s="39">
        <v>24.25</v>
      </c>
      <c r="F1119" s="39">
        <v>266.56</v>
      </c>
      <c r="G1119" s="34">
        <f t="shared" si="17"/>
        <v>9</v>
      </c>
    </row>
    <row r="1120" spans="1:7" ht="30" x14ac:dyDescent="0.25">
      <c r="A1120" s="36" t="s">
        <v>9869</v>
      </c>
      <c r="B1120" s="37" t="s">
        <v>6443</v>
      </c>
      <c r="C1120" s="38" t="s">
        <v>129</v>
      </c>
      <c r="D1120" s="39">
        <v>518.65</v>
      </c>
      <c r="E1120" s="39">
        <v>24.25</v>
      </c>
      <c r="F1120" s="39">
        <v>542.9</v>
      </c>
      <c r="G1120" s="34">
        <f t="shared" si="17"/>
        <v>9</v>
      </c>
    </row>
    <row r="1121" spans="1:7" ht="30" x14ac:dyDescent="0.25">
      <c r="A1121" s="36" t="s">
        <v>9870</v>
      </c>
      <c r="B1121" s="37" t="s">
        <v>6444</v>
      </c>
      <c r="C1121" s="38" t="s">
        <v>129</v>
      </c>
      <c r="D1121" s="39">
        <v>403.68</v>
      </c>
      <c r="E1121" s="39">
        <v>24.25</v>
      </c>
      <c r="F1121" s="39">
        <v>427.93</v>
      </c>
      <c r="G1121" s="34">
        <f t="shared" si="17"/>
        <v>9</v>
      </c>
    </row>
    <row r="1122" spans="1:7" ht="30" x14ac:dyDescent="0.25">
      <c r="A1122" s="36" t="s">
        <v>9871</v>
      </c>
      <c r="B1122" s="37" t="s">
        <v>6445</v>
      </c>
      <c r="C1122" s="38" t="s">
        <v>129</v>
      </c>
      <c r="D1122" s="39">
        <v>263.14</v>
      </c>
      <c r="E1122" s="39">
        <v>49.24</v>
      </c>
      <c r="F1122" s="39">
        <v>312.38</v>
      </c>
      <c r="G1122" s="34">
        <f t="shared" si="17"/>
        <v>9</v>
      </c>
    </row>
    <row r="1123" spans="1:7" x14ac:dyDescent="0.25">
      <c r="A1123" s="36" t="s">
        <v>11046</v>
      </c>
      <c r="B1123" s="37" t="s">
        <v>4498</v>
      </c>
      <c r="C1123" s="38"/>
      <c r="D1123" s="39"/>
      <c r="E1123" s="39"/>
      <c r="F1123" s="39"/>
      <c r="G1123" s="34">
        <f t="shared" si="17"/>
        <v>5</v>
      </c>
    </row>
    <row r="1124" spans="1:7" ht="30" x14ac:dyDescent="0.25">
      <c r="A1124" s="36" t="s">
        <v>9872</v>
      </c>
      <c r="B1124" s="37" t="s">
        <v>6446</v>
      </c>
      <c r="C1124" s="38" t="s">
        <v>129</v>
      </c>
      <c r="D1124" s="39">
        <v>1160.79</v>
      </c>
      <c r="E1124" s="39"/>
      <c r="F1124" s="39">
        <v>1160.79</v>
      </c>
      <c r="G1124" s="34">
        <f t="shared" si="17"/>
        <v>9</v>
      </c>
    </row>
    <row r="1125" spans="1:7" ht="30" x14ac:dyDescent="0.25">
      <c r="A1125" s="36" t="s">
        <v>9873</v>
      </c>
      <c r="B1125" s="37" t="s">
        <v>4499</v>
      </c>
      <c r="C1125" s="38" t="s">
        <v>129</v>
      </c>
      <c r="D1125" s="39">
        <v>382.42</v>
      </c>
      <c r="E1125" s="39"/>
      <c r="F1125" s="39">
        <v>382.42</v>
      </c>
      <c r="G1125" s="34">
        <f t="shared" si="17"/>
        <v>9</v>
      </c>
    </row>
    <row r="1126" spans="1:7" ht="30" x14ac:dyDescent="0.25">
      <c r="A1126" s="36" t="s">
        <v>9874</v>
      </c>
      <c r="B1126" s="37" t="s">
        <v>13393</v>
      </c>
      <c r="C1126" s="38" t="s">
        <v>129</v>
      </c>
      <c r="D1126" s="39">
        <v>488.14</v>
      </c>
      <c r="E1126" s="39">
        <v>301.47000000000003</v>
      </c>
      <c r="F1126" s="39">
        <v>789.61</v>
      </c>
      <c r="G1126" s="34">
        <f t="shared" si="17"/>
        <v>9</v>
      </c>
    </row>
    <row r="1127" spans="1:7" ht="30" x14ac:dyDescent="0.25">
      <c r="A1127" s="36" t="s">
        <v>13394</v>
      </c>
      <c r="B1127" s="37" t="s">
        <v>13395</v>
      </c>
      <c r="C1127" s="38" t="s">
        <v>129</v>
      </c>
      <c r="D1127" s="39">
        <v>375.63</v>
      </c>
      <c r="E1127" s="39">
        <v>301.47000000000003</v>
      </c>
      <c r="F1127" s="39">
        <v>677.1</v>
      </c>
      <c r="G1127" s="34">
        <f t="shared" si="17"/>
        <v>9</v>
      </c>
    </row>
    <row r="1128" spans="1:7" x14ac:dyDescent="0.25">
      <c r="A1128" s="36" t="s">
        <v>11047</v>
      </c>
      <c r="B1128" s="37" t="s">
        <v>4500</v>
      </c>
      <c r="C1128" s="38"/>
      <c r="D1128" s="39"/>
      <c r="E1128" s="39"/>
      <c r="F1128" s="39"/>
      <c r="G1128" s="34">
        <f t="shared" si="17"/>
        <v>5</v>
      </c>
    </row>
    <row r="1129" spans="1:7" ht="30" x14ac:dyDescent="0.25">
      <c r="A1129" s="36" t="s">
        <v>9875</v>
      </c>
      <c r="B1129" s="37" t="s">
        <v>6447</v>
      </c>
      <c r="C1129" s="38" t="s">
        <v>129</v>
      </c>
      <c r="D1129" s="39">
        <v>146.37</v>
      </c>
      <c r="E1129" s="39"/>
      <c r="F1129" s="39">
        <v>146.37</v>
      </c>
      <c r="G1129" s="34">
        <f t="shared" si="17"/>
        <v>9</v>
      </c>
    </row>
    <row r="1130" spans="1:7" ht="30" x14ac:dyDescent="0.25">
      <c r="A1130" s="36" t="s">
        <v>9876</v>
      </c>
      <c r="B1130" s="37" t="s">
        <v>6448</v>
      </c>
      <c r="C1130" s="38" t="s">
        <v>129</v>
      </c>
      <c r="D1130" s="39">
        <v>187.47</v>
      </c>
      <c r="E1130" s="39"/>
      <c r="F1130" s="39">
        <v>187.47</v>
      </c>
      <c r="G1130" s="34">
        <f t="shared" si="17"/>
        <v>9</v>
      </c>
    </row>
    <row r="1131" spans="1:7" x14ac:dyDescent="0.25">
      <c r="A1131" s="36" t="s">
        <v>11048</v>
      </c>
      <c r="B1131" s="37" t="s">
        <v>4501</v>
      </c>
      <c r="C1131" s="38"/>
      <c r="D1131" s="39"/>
      <c r="E1131" s="39"/>
      <c r="F1131" s="39"/>
      <c r="G1131" s="34">
        <f t="shared" si="17"/>
        <v>5</v>
      </c>
    </row>
    <row r="1132" spans="1:7" ht="45" x14ac:dyDescent="0.25">
      <c r="A1132" s="36" t="s">
        <v>9877</v>
      </c>
      <c r="B1132" s="37" t="s">
        <v>4502</v>
      </c>
      <c r="C1132" s="38" t="s">
        <v>129</v>
      </c>
      <c r="D1132" s="39">
        <v>156.53</v>
      </c>
      <c r="E1132" s="39">
        <v>103.43</v>
      </c>
      <c r="F1132" s="39">
        <v>259.95999999999998</v>
      </c>
      <c r="G1132" s="34">
        <f t="shared" si="17"/>
        <v>9</v>
      </c>
    </row>
    <row r="1133" spans="1:7" ht="30" x14ac:dyDescent="0.25">
      <c r="A1133" s="36" t="s">
        <v>9878</v>
      </c>
      <c r="B1133" s="37" t="s">
        <v>6449</v>
      </c>
      <c r="C1133" s="38" t="s">
        <v>129</v>
      </c>
      <c r="D1133" s="39">
        <v>443.37</v>
      </c>
      <c r="E1133" s="39"/>
      <c r="F1133" s="39">
        <v>443.37</v>
      </c>
      <c r="G1133" s="34">
        <f t="shared" si="17"/>
        <v>9</v>
      </c>
    </row>
    <row r="1134" spans="1:7" x14ac:dyDescent="0.25">
      <c r="A1134" s="36" t="s">
        <v>11049</v>
      </c>
      <c r="B1134" s="37" t="s">
        <v>4503</v>
      </c>
      <c r="C1134" s="38"/>
      <c r="D1134" s="39"/>
      <c r="E1134" s="39"/>
      <c r="F1134" s="39"/>
      <c r="G1134" s="34">
        <f t="shared" si="17"/>
        <v>5</v>
      </c>
    </row>
    <row r="1135" spans="1:7" x14ac:dyDescent="0.25">
      <c r="A1135" s="36" t="s">
        <v>9879</v>
      </c>
      <c r="B1135" s="37" t="s">
        <v>4504</v>
      </c>
      <c r="C1135" s="38" t="s">
        <v>129</v>
      </c>
      <c r="D1135" s="39">
        <v>795.56</v>
      </c>
      <c r="E1135" s="39"/>
      <c r="F1135" s="39">
        <v>795.56</v>
      </c>
      <c r="G1135" s="34">
        <f t="shared" si="17"/>
        <v>9</v>
      </c>
    </row>
    <row r="1136" spans="1:7" x14ac:dyDescent="0.25">
      <c r="A1136" s="36" t="s">
        <v>11050</v>
      </c>
      <c r="B1136" s="37" t="s">
        <v>4505</v>
      </c>
      <c r="C1136" s="38"/>
      <c r="D1136" s="39"/>
      <c r="E1136" s="39"/>
      <c r="F1136" s="39"/>
      <c r="G1136" s="34">
        <f t="shared" si="17"/>
        <v>5</v>
      </c>
    </row>
    <row r="1137" spans="1:7" x14ac:dyDescent="0.25">
      <c r="A1137" s="36" t="s">
        <v>9880</v>
      </c>
      <c r="B1137" s="37" t="s">
        <v>4506</v>
      </c>
      <c r="C1137" s="38" t="s">
        <v>7</v>
      </c>
      <c r="D1137" s="39">
        <v>47.06</v>
      </c>
      <c r="E1137" s="39">
        <v>8.3800000000000008</v>
      </c>
      <c r="F1137" s="39">
        <v>55.44</v>
      </c>
      <c r="G1137" s="34">
        <f t="shared" si="17"/>
        <v>9</v>
      </c>
    </row>
    <row r="1138" spans="1:7" x14ac:dyDescent="0.25">
      <c r="A1138" s="36" t="s">
        <v>9881</v>
      </c>
      <c r="B1138" s="37" t="s">
        <v>4507</v>
      </c>
      <c r="C1138" s="38" t="s">
        <v>7</v>
      </c>
      <c r="D1138" s="39">
        <v>62.08</v>
      </c>
      <c r="E1138" s="39">
        <v>8.3800000000000008</v>
      </c>
      <c r="F1138" s="39">
        <v>70.459999999999994</v>
      </c>
      <c r="G1138" s="34">
        <f t="shared" si="17"/>
        <v>9</v>
      </c>
    </row>
    <row r="1139" spans="1:7" ht="30" x14ac:dyDescent="0.25">
      <c r="A1139" s="36" t="s">
        <v>9882</v>
      </c>
      <c r="B1139" s="37" t="s">
        <v>6450</v>
      </c>
      <c r="C1139" s="38" t="s">
        <v>7</v>
      </c>
      <c r="D1139" s="39">
        <v>29.56</v>
      </c>
      <c r="E1139" s="39">
        <v>10.95</v>
      </c>
      <c r="F1139" s="39">
        <v>40.51</v>
      </c>
      <c r="G1139" s="34">
        <f t="shared" si="17"/>
        <v>9</v>
      </c>
    </row>
    <row r="1140" spans="1:7" ht="45" x14ac:dyDescent="0.25">
      <c r="A1140" s="36" t="s">
        <v>9883</v>
      </c>
      <c r="B1140" s="37" t="s">
        <v>6451</v>
      </c>
      <c r="C1140" s="38" t="s">
        <v>7</v>
      </c>
      <c r="D1140" s="39">
        <v>35.700000000000003</v>
      </c>
      <c r="E1140" s="39">
        <v>10.95</v>
      </c>
      <c r="F1140" s="39">
        <v>46.65</v>
      </c>
      <c r="G1140" s="34">
        <f t="shared" si="17"/>
        <v>9</v>
      </c>
    </row>
    <row r="1141" spans="1:7" ht="45" x14ac:dyDescent="0.25">
      <c r="A1141" s="36" t="s">
        <v>9884</v>
      </c>
      <c r="B1141" s="37" t="s">
        <v>6452</v>
      </c>
      <c r="C1141" s="38" t="s">
        <v>7</v>
      </c>
      <c r="D1141" s="39">
        <v>49.96</v>
      </c>
      <c r="E1141" s="39">
        <v>8.3800000000000008</v>
      </c>
      <c r="F1141" s="39">
        <v>58.34</v>
      </c>
      <c r="G1141" s="34">
        <f t="shared" si="17"/>
        <v>9</v>
      </c>
    </row>
    <row r="1142" spans="1:7" x14ac:dyDescent="0.25">
      <c r="A1142" s="36" t="s">
        <v>9885</v>
      </c>
      <c r="B1142" s="37" t="s">
        <v>4508</v>
      </c>
      <c r="C1142" s="38" t="s">
        <v>7</v>
      </c>
      <c r="D1142" s="39">
        <v>22.17</v>
      </c>
      <c r="E1142" s="39">
        <v>3.33</v>
      </c>
      <c r="F1142" s="39">
        <v>25.5</v>
      </c>
      <c r="G1142" s="34">
        <f t="shared" si="17"/>
        <v>9</v>
      </c>
    </row>
    <row r="1143" spans="1:7" x14ac:dyDescent="0.25">
      <c r="A1143" s="36" t="s">
        <v>9886</v>
      </c>
      <c r="B1143" s="37" t="s">
        <v>4509</v>
      </c>
      <c r="C1143" s="38" t="s">
        <v>7</v>
      </c>
      <c r="D1143" s="39">
        <v>9.76</v>
      </c>
      <c r="E1143" s="39"/>
      <c r="F1143" s="39">
        <v>9.76</v>
      </c>
      <c r="G1143" s="34">
        <f t="shared" si="17"/>
        <v>9</v>
      </c>
    </row>
    <row r="1144" spans="1:7" ht="30" x14ac:dyDescent="0.25">
      <c r="A1144" s="36" t="s">
        <v>9887</v>
      </c>
      <c r="B1144" s="37" t="s">
        <v>6453</v>
      </c>
      <c r="C1144" s="38" t="s">
        <v>7</v>
      </c>
      <c r="D1144" s="39">
        <v>83.34</v>
      </c>
      <c r="E1144" s="39"/>
      <c r="F1144" s="39">
        <v>83.34</v>
      </c>
      <c r="G1144" s="34">
        <f t="shared" si="17"/>
        <v>9</v>
      </c>
    </row>
    <row r="1145" spans="1:7" x14ac:dyDescent="0.25">
      <c r="A1145" s="36" t="s">
        <v>11051</v>
      </c>
      <c r="B1145" s="37" t="s">
        <v>4510</v>
      </c>
      <c r="C1145" s="38"/>
      <c r="D1145" s="39"/>
      <c r="E1145" s="39"/>
      <c r="F1145" s="39"/>
      <c r="G1145" s="34">
        <f t="shared" si="17"/>
        <v>5</v>
      </c>
    </row>
    <row r="1146" spans="1:7" ht="30" x14ac:dyDescent="0.25">
      <c r="A1146" s="36" t="s">
        <v>9888</v>
      </c>
      <c r="B1146" s="37" t="s">
        <v>4511</v>
      </c>
      <c r="C1146" s="38" t="s">
        <v>7</v>
      </c>
      <c r="D1146" s="39">
        <v>206.86</v>
      </c>
      <c r="E1146" s="39">
        <v>9.0299999999999994</v>
      </c>
      <c r="F1146" s="39">
        <v>215.89</v>
      </c>
      <c r="G1146" s="34">
        <f t="shared" si="17"/>
        <v>9</v>
      </c>
    </row>
    <row r="1147" spans="1:7" ht="30" x14ac:dyDescent="0.25">
      <c r="A1147" s="36" t="s">
        <v>9889</v>
      </c>
      <c r="B1147" s="37" t="s">
        <v>6454</v>
      </c>
      <c r="C1147" s="38" t="s">
        <v>7</v>
      </c>
      <c r="D1147" s="39">
        <v>51.66</v>
      </c>
      <c r="E1147" s="39">
        <v>8.3800000000000008</v>
      </c>
      <c r="F1147" s="39">
        <v>60.04</v>
      </c>
      <c r="G1147" s="34">
        <f t="shared" si="17"/>
        <v>9</v>
      </c>
    </row>
    <row r="1148" spans="1:7" x14ac:dyDescent="0.25">
      <c r="A1148" s="36" t="s">
        <v>11052</v>
      </c>
      <c r="B1148" s="37" t="s">
        <v>4512</v>
      </c>
      <c r="C1148" s="38"/>
      <c r="D1148" s="39"/>
      <c r="E1148" s="39"/>
      <c r="F1148" s="39"/>
      <c r="G1148" s="34">
        <f t="shared" si="17"/>
        <v>5</v>
      </c>
    </row>
    <row r="1149" spans="1:7" x14ac:dyDescent="0.25">
      <c r="A1149" s="36" t="s">
        <v>9890</v>
      </c>
      <c r="B1149" s="37" t="s">
        <v>4513</v>
      </c>
      <c r="C1149" s="38" t="s">
        <v>129</v>
      </c>
      <c r="D1149" s="39">
        <v>12.09</v>
      </c>
      <c r="E1149" s="39">
        <v>9.51</v>
      </c>
      <c r="F1149" s="39">
        <v>21.6</v>
      </c>
      <c r="G1149" s="34">
        <f t="shared" si="17"/>
        <v>9</v>
      </c>
    </row>
    <row r="1150" spans="1:7" x14ac:dyDescent="0.25">
      <c r="A1150" s="36" t="s">
        <v>9891</v>
      </c>
      <c r="B1150" s="37" t="s">
        <v>4514</v>
      </c>
      <c r="C1150" s="38" t="s">
        <v>129</v>
      </c>
      <c r="D1150" s="39">
        <v>3.95</v>
      </c>
      <c r="E1150" s="39">
        <v>33.26</v>
      </c>
      <c r="F1150" s="39">
        <v>37.21</v>
      </c>
      <c r="G1150" s="34">
        <f t="shared" si="17"/>
        <v>9</v>
      </c>
    </row>
    <row r="1151" spans="1:7" ht="30" x14ac:dyDescent="0.25">
      <c r="A1151" s="36" t="s">
        <v>9892</v>
      </c>
      <c r="B1151" s="37" t="s">
        <v>6455</v>
      </c>
      <c r="C1151" s="38" t="s">
        <v>129</v>
      </c>
      <c r="D1151" s="39"/>
      <c r="E1151" s="39">
        <v>72.48</v>
      </c>
      <c r="F1151" s="39">
        <v>72.48</v>
      </c>
      <c r="G1151" s="34">
        <f t="shared" si="17"/>
        <v>9</v>
      </c>
    </row>
    <row r="1152" spans="1:7" x14ac:dyDescent="0.25">
      <c r="A1152" s="36" t="s">
        <v>9893</v>
      </c>
      <c r="B1152" s="37" t="s">
        <v>4515</v>
      </c>
      <c r="C1152" s="38" t="s">
        <v>23</v>
      </c>
      <c r="D1152" s="39">
        <v>54.64</v>
      </c>
      <c r="E1152" s="39"/>
      <c r="F1152" s="39">
        <v>54.64</v>
      </c>
      <c r="G1152" s="34">
        <f t="shared" si="17"/>
        <v>9</v>
      </c>
    </row>
    <row r="1153" spans="1:7" x14ac:dyDescent="0.25">
      <c r="A1153" s="36" t="s">
        <v>9894</v>
      </c>
      <c r="B1153" s="37" t="s">
        <v>4516</v>
      </c>
      <c r="C1153" s="38" t="s">
        <v>7</v>
      </c>
      <c r="D1153" s="39"/>
      <c r="E1153" s="39">
        <v>12.12</v>
      </c>
      <c r="F1153" s="39">
        <v>12.12</v>
      </c>
      <c r="G1153" s="34">
        <f t="shared" si="17"/>
        <v>9</v>
      </c>
    </row>
    <row r="1154" spans="1:7" x14ac:dyDescent="0.25">
      <c r="A1154" s="36" t="s">
        <v>9895</v>
      </c>
      <c r="B1154" s="37" t="s">
        <v>4517</v>
      </c>
      <c r="C1154" s="38" t="s">
        <v>7</v>
      </c>
      <c r="D1154" s="39">
        <v>16.239999999999998</v>
      </c>
      <c r="E1154" s="39">
        <v>13.05</v>
      </c>
      <c r="F1154" s="39">
        <v>29.29</v>
      </c>
      <c r="G1154" s="34">
        <f t="shared" si="17"/>
        <v>9</v>
      </c>
    </row>
    <row r="1155" spans="1:7" ht="30" x14ac:dyDescent="0.25">
      <c r="A1155" s="36" t="s">
        <v>9896</v>
      </c>
      <c r="B1155" s="37" t="s">
        <v>4518</v>
      </c>
      <c r="C1155" s="38" t="s">
        <v>7</v>
      </c>
      <c r="D1155" s="39">
        <v>15.61</v>
      </c>
      <c r="E1155" s="39">
        <v>13.05</v>
      </c>
      <c r="F1155" s="39">
        <v>28.66</v>
      </c>
      <c r="G1155" s="34">
        <f t="shared" ref="G1155:G1218" si="18">LEN(A1155)</f>
        <v>9</v>
      </c>
    </row>
    <row r="1156" spans="1:7" x14ac:dyDescent="0.25">
      <c r="A1156" s="36" t="s">
        <v>9897</v>
      </c>
      <c r="B1156" s="37" t="s">
        <v>4519</v>
      </c>
      <c r="C1156" s="38" t="s">
        <v>7</v>
      </c>
      <c r="D1156" s="39">
        <v>57.6</v>
      </c>
      <c r="E1156" s="39">
        <v>3.33</v>
      </c>
      <c r="F1156" s="39">
        <v>60.93</v>
      </c>
      <c r="G1156" s="34">
        <f t="shared" si="18"/>
        <v>9</v>
      </c>
    </row>
    <row r="1157" spans="1:7" x14ac:dyDescent="0.25">
      <c r="A1157" s="36" t="s">
        <v>9898</v>
      </c>
      <c r="B1157" s="37" t="s">
        <v>4520</v>
      </c>
      <c r="C1157" s="38" t="s">
        <v>7</v>
      </c>
      <c r="D1157" s="39">
        <v>11.68</v>
      </c>
      <c r="E1157" s="39">
        <v>1.66</v>
      </c>
      <c r="F1157" s="39">
        <v>13.34</v>
      </c>
      <c r="G1157" s="34">
        <f t="shared" si="18"/>
        <v>9</v>
      </c>
    </row>
    <row r="1158" spans="1:7" x14ac:dyDescent="0.25">
      <c r="A1158" s="36" t="s">
        <v>9899</v>
      </c>
      <c r="B1158" s="37" t="s">
        <v>4521</v>
      </c>
      <c r="C1158" s="38" t="s">
        <v>7</v>
      </c>
      <c r="D1158" s="39">
        <v>38.75</v>
      </c>
      <c r="E1158" s="39">
        <v>7.12</v>
      </c>
      <c r="F1158" s="39">
        <v>45.87</v>
      </c>
      <c r="G1158" s="34">
        <f t="shared" si="18"/>
        <v>9</v>
      </c>
    </row>
    <row r="1159" spans="1:7" x14ac:dyDescent="0.25">
      <c r="A1159" s="36" t="s">
        <v>11053</v>
      </c>
      <c r="B1159" s="37" t="s">
        <v>4522</v>
      </c>
      <c r="C1159" s="38"/>
      <c r="D1159" s="39"/>
      <c r="E1159" s="39"/>
      <c r="F1159" s="39"/>
      <c r="G1159" s="34">
        <f t="shared" si="18"/>
        <v>2</v>
      </c>
    </row>
    <row r="1160" spans="1:7" x14ac:dyDescent="0.25">
      <c r="A1160" s="36" t="s">
        <v>11054</v>
      </c>
      <c r="B1160" s="37" t="s">
        <v>4523</v>
      </c>
      <c r="C1160" s="38"/>
      <c r="D1160" s="39"/>
      <c r="E1160" s="39"/>
      <c r="F1160" s="39"/>
      <c r="G1160" s="34">
        <f t="shared" si="18"/>
        <v>5</v>
      </c>
    </row>
    <row r="1161" spans="1:7" x14ac:dyDescent="0.25">
      <c r="A1161" s="36" t="s">
        <v>9900</v>
      </c>
      <c r="B1161" s="37" t="s">
        <v>4524</v>
      </c>
      <c r="C1161" s="38" t="s">
        <v>129</v>
      </c>
      <c r="D1161" s="39">
        <v>57.92</v>
      </c>
      <c r="E1161" s="39">
        <v>28.51</v>
      </c>
      <c r="F1161" s="39">
        <v>86.43</v>
      </c>
      <c r="G1161" s="34">
        <f t="shared" si="18"/>
        <v>9</v>
      </c>
    </row>
    <row r="1162" spans="1:7" ht="30" x14ac:dyDescent="0.25">
      <c r="A1162" s="36" t="s">
        <v>9901</v>
      </c>
      <c r="B1162" s="37" t="s">
        <v>4525</v>
      </c>
      <c r="C1162" s="38" t="s">
        <v>129</v>
      </c>
      <c r="D1162" s="39">
        <v>77.849999999999994</v>
      </c>
      <c r="E1162" s="39">
        <v>57.03</v>
      </c>
      <c r="F1162" s="39">
        <v>134.88</v>
      </c>
      <c r="G1162" s="34">
        <f t="shared" si="18"/>
        <v>9</v>
      </c>
    </row>
    <row r="1163" spans="1:7" ht="30" x14ac:dyDescent="0.25">
      <c r="A1163" s="36" t="s">
        <v>9902</v>
      </c>
      <c r="B1163" s="37" t="s">
        <v>6456</v>
      </c>
      <c r="C1163" s="38" t="s">
        <v>129</v>
      </c>
      <c r="D1163" s="39">
        <v>105.74</v>
      </c>
      <c r="E1163" s="39">
        <v>61.78</v>
      </c>
      <c r="F1163" s="39">
        <v>167.52</v>
      </c>
      <c r="G1163" s="34">
        <f t="shared" si="18"/>
        <v>9</v>
      </c>
    </row>
    <row r="1164" spans="1:7" x14ac:dyDescent="0.25">
      <c r="A1164" s="36" t="s">
        <v>9903</v>
      </c>
      <c r="B1164" s="37" t="s">
        <v>11669</v>
      </c>
      <c r="C1164" s="38" t="s">
        <v>7</v>
      </c>
      <c r="D1164" s="39">
        <v>23.13</v>
      </c>
      <c r="E1164" s="39">
        <v>19.010000000000002</v>
      </c>
      <c r="F1164" s="39">
        <v>42.14</v>
      </c>
      <c r="G1164" s="34">
        <f t="shared" si="18"/>
        <v>9</v>
      </c>
    </row>
    <row r="1165" spans="1:7" ht="30" x14ac:dyDescent="0.25">
      <c r="A1165" s="36" t="s">
        <v>9904</v>
      </c>
      <c r="B1165" s="37" t="s">
        <v>6457</v>
      </c>
      <c r="C1165" s="38" t="s">
        <v>129</v>
      </c>
      <c r="D1165" s="39">
        <v>131.82</v>
      </c>
      <c r="E1165" s="39">
        <v>57.03</v>
      </c>
      <c r="F1165" s="39">
        <v>188.85</v>
      </c>
      <c r="G1165" s="34">
        <f t="shared" si="18"/>
        <v>9</v>
      </c>
    </row>
    <row r="1166" spans="1:7" ht="30" x14ac:dyDescent="0.25">
      <c r="A1166" s="36" t="s">
        <v>9905</v>
      </c>
      <c r="B1166" s="37" t="s">
        <v>6458</v>
      </c>
      <c r="C1166" s="38" t="s">
        <v>129</v>
      </c>
      <c r="D1166" s="39">
        <v>100.22</v>
      </c>
      <c r="E1166" s="39">
        <v>28.51</v>
      </c>
      <c r="F1166" s="39">
        <v>128.72999999999999</v>
      </c>
      <c r="G1166" s="34">
        <f t="shared" si="18"/>
        <v>9</v>
      </c>
    </row>
    <row r="1167" spans="1:7" x14ac:dyDescent="0.25">
      <c r="A1167" s="36" t="s">
        <v>11055</v>
      </c>
      <c r="B1167" s="37" t="s">
        <v>4526</v>
      </c>
      <c r="C1167" s="38"/>
      <c r="D1167" s="39"/>
      <c r="E1167" s="39"/>
      <c r="F1167" s="39"/>
      <c r="G1167" s="34">
        <f t="shared" si="18"/>
        <v>5</v>
      </c>
    </row>
    <row r="1168" spans="1:7" x14ac:dyDescent="0.25">
      <c r="A1168" s="36" t="s">
        <v>9906</v>
      </c>
      <c r="B1168" s="37" t="s">
        <v>4527</v>
      </c>
      <c r="C1168" s="38" t="s">
        <v>129</v>
      </c>
      <c r="D1168" s="39">
        <v>89.54</v>
      </c>
      <c r="E1168" s="39"/>
      <c r="F1168" s="39">
        <v>89.54</v>
      </c>
      <c r="G1168" s="34">
        <f t="shared" si="18"/>
        <v>9</v>
      </c>
    </row>
    <row r="1169" spans="1:7" ht="30" x14ac:dyDescent="0.25">
      <c r="A1169" s="36" t="s">
        <v>9907</v>
      </c>
      <c r="B1169" s="37" t="s">
        <v>11670</v>
      </c>
      <c r="C1169" s="38" t="s">
        <v>129</v>
      </c>
      <c r="D1169" s="39">
        <v>105.06</v>
      </c>
      <c r="E1169" s="39"/>
      <c r="F1169" s="39">
        <v>105.06</v>
      </c>
      <c r="G1169" s="34">
        <f t="shared" si="18"/>
        <v>9</v>
      </c>
    </row>
    <row r="1170" spans="1:7" ht="30" x14ac:dyDescent="0.25">
      <c r="A1170" s="36" t="s">
        <v>9908</v>
      </c>
      <c r="B1170" s="37" t="s">
        <v>13396</v>
      </c>
      <c r="C1170" s="38" t="s">
        <v>129</v>
      </c>
      <c r="D1170" s="39">
        <v>93.34</v>
      </c>
      <c r="E1170" s="39"/>
      <c r="F1170" s="39">
        <v>93.34</v>
      </c>
      <c r="G1170" s="34">
        <f t="shared" si="18"/>
        <v>9</v>
      </c>
    </row>
    <row r="1171" spans="1:7" x14ac:dyDescent="0.25">
      <c r="A1171" s="36" t="s">
        <v>11056</v>
      </c>
      <c r="B1171" s="37" t="s">
        <v>4528</v>
      </c>
      <c r="C1171" s="38"/>
      <c r="D1171" s="39"/>
      <c r="E1171" s="39"/>
      <c r="F1171" s="39"/>
      <c r="G1171" s="34">
        <f t="shared" si="18"/>
        <v>5</v>
      </c>
    </row>
    <row r="1172" spans="1:7" x14ac:dyDescent="0.25">
      <c r="A1172" s="36" t="s">
        <v>9909</v>
      </c>
      <c r="B1172" s="37" t="s">
        <v>11671</v>
      </c>
      <c r="C1172" s="38" t="s">
        <v>129</v>
      </c>
      <c r="D1172" s="39">
        <v>77.67</v>
      </c>
      <c r="E1172" s="39"/>
      <c r="F1172" s="39">
        <v>77.67</v>
      </c>
      <c r="G1172" s="34">
        <f t="shared" si="18"/>
        <v>9</v>
      </c>
    </row>
    <row r="1173" spans="1:7" x14ac:dyDescent="0.25">
      <c r="A1173" s="36" t="s">
        <v>9910</v>
      </c>
      <c r="B1173" s="37" t="s">
        <v>11672</v>
      </c>
      <c r="C1173" s="38" t="s">
        <v>129</v>
      </c>
      <c r="D1173" s="39">
        <v>164.36</v>
      </c>
      <c r="E1173" s="39"/>
      <c r="F1173" s="39">
        <v>164.36</v>
      </c>
      <c r="G1173" s="34">
        <f t="shared" si="18"/>
        <v>9</v>
      </c>
    </row>
    <row r="1174" spans="1:7" x14ac:dyDescent="0.25">
      <c r="A1174" s="36" t="s">
        <v>9911</v>
      </c>
      <c r="B1174" s="37" t="s">
        <v>4529</v>
      </c>
      <c r="C1174" s="38" t="s">
        <v>129</v>
      </c>
      <c r="D1174" s="39">
        <v>116</v>
      </c>
      <c r="E1174" s="39"/>
      <c r="F1174" s="39">
        <v>116</v>
      </c>
      <c r="G1174" s="34">
        <f t="shared" si="18"/>
        <v>9</v>
      </c>
    </row>
    <row r="1175" spans="1:7" x14ac:dyDescent="0.25">
      <c r="A1175" s="36" t="s">
        <v>9912</v>
      </c>
      <c r="B1175" s="37" t="s">
        <v>11673</v>
      </c>
      <c r="C1175" s="38" t="s">
        <v>129</v>
      </c>
      <c r="D1175" s="39">
        <v>165.64</v>
      </c>
      <c r="E1175" s="39"/>
      <c r="F1175" s="39">
        <v>165.64</v>
      </c>
      <c r="G1175" s="34">
        <f t="shared" si="18"/>
        <v>9</v>
      </c>
    </row>
    <row r="1176" spans="1:7" x14ac:dyDescent="0.25">
      <c r="A1176" s="36" t="s">
        <v>9913</v>
      </c>
      <c r="B1176" s="37" t="s">
        <v>4530</v>
      </c>
      <c r="C1176" s="38" t="s">
        <v>129</v>
      </c>
      <c r="D1176" s="39">
        <v>93.44</v>
      </c>
      <c r="E1176" s="39"/>
      <c r="F1176" s="39">
        <v>93.44</v>
      </c>
      <c r="G1176" s="34">
        <f t="shared" si="18"/>
        <v>9</v>
      </c>
    </row>
    <row r="1177" spans="1:7" ht="30" x14ac:dyDescent="0.25">
      <c r="A1177" s="36" t="s">
        <v>9914</v>
      </c>
      <c r="B1177" s="37" t="s">
        <v>11674</v>
      </c>
      <c r="C1177" s="38" t="s">
        <v>129</v>
      </c>
      <c r="D1177" s="39">
        <v>315.61</v>
      </c>
      <c r="E1177" s="39"/>
      <c r="F1177" s="39">
        <v>315.61</v>
      </c>
      <c r="G1177" s="34">
        <f t="shared" si="18"/>
        <v>9</v>
      </c>
    </row>
    <row r="1178" spans="1:7" ht="30" x14ac:dyDescent="0.25">
      <c r="A1178" s="36" t="s">
        <v>9915</v>
      </c>
      <c r="B1178" s="37" t="s">
        <v>11675</v>
      </c>
      <c r="C1178" s="38" t="s">
        <v>129</v>
      </c>
      <c r="D1178" s="39">
        <v>213.52</v>
      </c>
      <c r="E1178" s="39"/>
      <c r="F1178" s="39">
        <v>213.52</v>
      </c>
      <c r="G1178" s="34">
        <f t="shared" si="18"/>
        <v>9</v>
      </c>
    </row>
    <row r="1179" spans="1:7" ht="30" x14ac:dyDescent="0.25">
      <c r="A1179" s="36" t="s">
        <v>11676</v>
      </c>
      <c r="B1179" s="37" t="s">
        <v>11677</v>
      </c>
      <c r="C1179" s="38" t="s">
        <v>129</v>
      </c>
      <c r="D1179" s="39">
        <v>320.11</v>
      </c>
      <c r="E1179" s="39"/>
      <c r="F1179" s="39">
        <v>320.11</v>
      </c>
      <c r="G1179" s="34">
        <f t="shared" si="18"/>
        <v>9</v>
      </c>
    </row>
    <row r="1180" spans="1:7" x14ac:dyDescent="0.25">
      <c r="A1180" s="36" t="s">
        <v>11057</v>
      </c>
      <c r="B1180" s="37" t="s">
        <v>4531</v>
      </c>
      <c r="C1180" s="38"/>
      <c r="D1180" s="39"/>
      <c r="E1180" s="39"/>
      <c r="F1180" s="39"/>
      <c r="G1180" s="34">
        <f t="shared" si="18"/>
        <v>5</v>
      </c>
    </row>
    <row r="1181" spans="1:7" ht="30" x14ac:dyDescent="0.25">
      <c r="A1181" s="36" t="s">
        <v>9916</v>
      </c>
      <c r="B1181" s="37" t="s">
        <v>4532</v>
      </c>
      <c r="C1181" s="38" t="s">
        <v>129</v>
      </c>
      <c r="D1181" s="39">
        <v>852.25</v>
      </c>
      <c r="E1181" s="39"/>
      <c r="F1181" s="39">
        <v>852.25</v>
      </c>
      <c r="G1181" s="34">
        <f t="shared" si="18"/>
        <v>9</v>
      </c>
    </row>
    <row r="1182" spans="1:7" ht="30" x14ac:dyDescent="0.25">
      <c r="A1182" s="36" t="s">
        <v>11447</v>
      </c>
      <c r="B1182" s="37" t="s">
        <v>11448</v>
      </c>
      <c r="C1182" s="38" t="s">
        <v>129</v>
      </c>
      <c r="D1182" s="39">
        <v>401.75</v>
      </c>
      <c r="E1182" s="39"/>
      <c r="F1182" s="39">
        <v>401.75</v>
      </c>
      <c r="G1182" s="34">
        <f t="shared" si="18"/>
        <v>9</v>
      </c>
    </row>
    <row r="1183" spans="1:7" x14ac:dyDescent="0.25">
      <c r="A1183" s="36" t="s">
        <v>11058</v>
      </c>
      <c r="B1183" s="37" t="s">
        <v>4533</v>
      </c>
      <c r="C1183" s="38"/>
      <c r="D1183" s="39"/>
      <c r="E1183" s="39"/>
      <c r="F1183" s="39"/>
      <c r="G1183" s="34">
        <f t="shared" si="18"/>
        <v>5</v>
      </c>
    </row>
    <row r="1184" spans="1:7" x14ac:dyDescent="0.25">
      <c r="A1184" s="36" t="s">
        <v>9917</v>
      </c>
      <c r="B1184" s="37" t="s">
        <v>4534</v>
      </c>
      <c r="C1184" s="38" t="s">
        <v>129</v>
      </c>
      <c r="D1184" s="39">
        <v>256.86</v>
      </c>
      <c r="E1184" s="39">
        <v>137.01</v>
      </c>
      <c r="F1184" s="39">
        <v>393.87</v>
      </c>
      <c r="G1184" s="34">
        <f t="shared" si="18"/>
        <v>9</v>
      </c>
    </row>
    <row r="1185" spans="1:7" ht="30" x14ac:dyDescent="0.25">
      <c r="A1185" s="36" t="s">
        <v>9918</v>
      </c>
      <c r="B1185" s="37" t="s">
        <v>11678</v>
      </c>
      <c r="C1185" s="38" t="s">
        <v>129</v>
      </c>
      <c r="D1185" s="39">
        <v>868.7</v>
      </c>
      <c r="E1185" s="39"/>
      <c r="F1185" s="39">
        <v>868.7</v>
      </c>
      <c r="G1185" s="34">
        <f t="shared" si="18"/>
        <v>9</v>
      </c>
    </row>
    <row r="1186" spans="1:7" ht="30" x14ac:dyDescent="0.25">
      <c r="A1186" s="36" t="s">
        <v>9919</v>
      </c>
      <c r="B1186" s="37" t="s">
        <v>6459</v>
      </c>
      <c r="C1186" s="38" t="s">
        <v>129</v>
      </c>
      <c r="D1186" s="39">
        <v>643.76</v>
      </c>
      <c r="E1186" s="39"/>
      <c r="F1186" s="39">
        <v>643.76</v>
      </c>
      <c r="G1186" s="34">
        <f t="shared" si="18"/>
        <v>9</v>
      </c>
    </row>
    <row r="1187" spans="1:7" ht="30" x14ac:dyDescent="0.25">
      <c r="A1187" s="36" t="s">
        <v>9920</v>
      </c>
      <c r="B1187" s="37" t="s">
        <v>6460</v>
      </c>
      <c r="C1187" s="38" t="s">
        <v>129</v>
      </c>
      <c r="D1187" s="39">
        <v>1072.94</v>
      </c>
      <c r="E1187" s="39"/>
      <c r="F1187" s="39">
        <v>1072.94</v>
      </c>
      <c r="G1187" s="34">
        <f t="shared" si="18"/>
        <v>9</v>
      </c>
    </row>
    <row r="1188" spans="1:7" x14ac:dyDescent="0.25">
      <c r="A1188" s="36" t="s">
        <v>11059</v>
      </c>
      <c r="B1188" s="37" t="s">
        <v>4535</v>
      </c>
      <c r="C1188" s="38"/>
      <c r="D1188" s="39"/>
      <c r="E1188" s="39"/>
      <c r="F1188" s="39"/>
      <c r="G1188" s="34">
        <f t="shared" si="18"/>
        <v>5</v>
      </c>
    </row>
    <row r="1189" spans="1:7" x14ac:dyDescent="0.25">
      <c r="A1189" s="36" t="s">
        <v>9921</v>
      </c>
      <c r="B1189" s="37" t="s">
        <v>4536</v>
      </c>
      <c r="C1189" s="38" t="s">
        <v>129</v>
      </c>
      <c r="D1189" s="39">
        <v>59.93</v>
      </c>
      <c r="E1189" s="39"/>
      <c r="F1189" s="39">
        <v>59.93</v>
      </c>
      <c r="G1189" s="34">
        <f t="shared" si="18"/>
        <v>9</v>
      </c>
    </row>
    <row r="1190" spans="1:7" x14ac:dyDescent="0.25">
      <c r="A1190" s="36" t="s">
        <v>9922</v>
      </c>
      <c r="B1190" s="37" t="s">
        <v>4537</v>
      </c>
      <c r="C1190" s="38" t="s">
        <v>129</v>
      </c>
      <c r="D1190" s="39">
        <v>0.91</v>
      </c>
      <c r="E1190" s="39">
        <v>14.26</v>
      </c>
      <c r="F1190" s="39">
        <v>15.17</v>
      </c>
      <c r="G1190" s="34">
        <f t="shared" si="18"/>
        <v>9</v>
      </c>
    </row>
    <row r="1191" spans="1:7" x14ac:dyDescent="0.25">
      <c r="A1191" s="36" t="s">
        <v>9923</v>
      </c>
      <c r="B1191" s="37" t="s">
        <v>4538</v>
      </c>
      <c r="C1191" s="38" t="s">
        <v>129</v>
      </c>
      <c r="D1191" s="39"/>
      <c r="E1191" s="39">
        <v>7.12</v>
      </c>
      <c r="F1191" s="39">
        <v>7.12</v>
      </c>
      <c r="G1191" s="34">
        <f t="shared" si="18"/>
        <v>9</v>
      </c>
    </row>
    <row r="1192" spans="1:7" x14ac:dyDescent="0.25">
      <c r="A1192" s="36" t="s">
        <v>9924</v>
      </c>
      <c r="B1192" s="37" t="s">
        <v>11679</v>
      </c>
      <c r="C1192" s="38" t="s">
        <v>7</v>
      </c>
      <c r="D1192" s="39">
        <v>21.6</v>
      </c>
      <c r="E1192" s="39"/>
      <c r="F1192" s="39">
        <v>21.6</v>
      </c>
      <c r="G1192" s="34">
        <f t="shared" si="18"/>
        <v>9</v>
      </c>
    </row>
    <row r="1193" spans="1:7" x14ac:dyDescent="0.25">
      <c r="A1193" s="36" t="s">
        <v>9925</v>
      </c>
      <c r="B1193" s="37" t="s">
        <v>4539</v>
      </c>
      <c r="C1193" s="38" t="s">
        <v>23</v>
      </c>
      <c r="D1193" s="39">
        <v>27.74</v>
      </c>
      <c r="E1193" s="39"/>
      <c r="F1193" s="39">
        <v>27.74</v>
      </c>
      <c r="G1193" s="34">
        <f t="shared" si="18"/>
        <v>9</v>
      </c>
    </row>
    <row r="1194" spans="1:7" x14ac:dyDescent="0.25">
      <c r="A1194" s="36" t="s">
        <v>11060</v>
      </c>
      <c r="B1194" s="37" t="s">
        <v>4540</v>
      </c>
      <c r="C1194" s="38"/>
      <c r="D1194" s="39"/>
      <c r="E1194" s="39"/>
      <c r="F1194" s="39"/>
      <c r="G1194" s="34">
        <f t="shared" si="18"/>
        <v>2</v>
      </c>
    </row>
    <row r="1195" spans="1:7" x14ac:dyDescent="0.25">
      <c r="A1195" s="36" t="s">
        <v>11061</v>
      </c>
      <c r="B1195" s="37" t="s">
        <v>4541</v>
      </c>
      <c r="C1195" s="38"/>
      <c r="D1195" s="39"/>
      <c r="E1195" s="39"/>
      <c r="F1195" s="39"/>
      <c r="G1195" s="34">
        <f t="shared" si="18"/>
        <v>5</v>
      </c>
    </row>
    <row r="1196" spans="1:7" x14ac:dyDescent="0.25">
      <c r="A1196" s="36" t="s">
        <v>9926</v>
      </c>
      <c r="B1196" s="37" t="s">
        <v>4542</v>
      </c>
      <c r="C1196" s="38" t="s">
        <v>129</v>
      </c>
      <c r="D1196" s="39">
        <v>934.9</v>
      </c>
      <c r="E1196" s="39">
        <v>62.25</v>
      </c>
      <c r="F1196" s="39">
        <v>997.15</v>
      </c>
      <c r="G1196" s="34">
        <f t="shared" si="18"/>
        <v>9</v>
      </c>
    </row>
    <row r="1197" spans="1:7" x14ac:dyDescent="0.25">
      <c r="A1197" s="36" t="s">
        <v>9927</v>
      </c>
      <c r="B1197" s="37" t="s">
        <v>4543</v>
      </c>
      <c r="C1197" s="38" t="s">
        <v>129</v>
      </c>
      <c r="D1197" s="39">
        <v>841.24</v>
      </c>
      <c r="E1197" s="39">
        <v>62.25</v>
      </c>
      <c r="F1197" s="39">
        <v>903.49</v>
      </c>
      <c r="G1197" s="34">
        <f t="shared" si="18"/>
        <v>9</v>
      </c>
    </row>
    <row r="1198" spans="1:7" x14ac:dyDescent="0.25">
      <c r="A1198" s="36" t="s">
        <v>11062</v>
      </c>
      <c r="B1198" s="37" t="s">
        <v>4544</v>
      </c>
      <c r="C1198" s="38"/>
      <c r="D1198" s="39"/>
      <c r="E1198" s="39"/>
      <c r="F1198" s="39"/>
      <c r="G1198" s="34">
        <f t="shared" si="18"/>
        <v>5</v>
      </c>
    </row>
    <row r="1199" spans="1:7" ht="30" x14ac:dyDescent="0.25">
      <c r="A1199" s="36" t="s">
        <v>9928</v>
      </c>
      <c r="B1199" s="37" t="s">
        <v>4545</v>
      </c>
      <c r="C1199" s="38" t="s">
        <v>129</v>
      </c>
      <c r="D1199" s="39">
        <v>663.2</v>
      </c>
      <c r="E1199" s="39">
        <v>65.569999999999993</v>
      </c>
      <c r="F1199" s="39">
        <v>728.77</v>
      </c>
      <c r="G1199" s="34">
        <f t="shared" si="18"/>
        <v>9</v>
      </c>
    </row>
    <row r="1200" spans="1:7" x14ac:dyDescent="0.25">
      <c r="A1200" s="36" t="s">
        <v>9929</v>
      </c>
      <c r="B1200" s="37" t="s">
        <v>4546</v>
      </c>
      <c r="C1200" s="38" t="s">
        <v>23</v>
      </c>
      <c r="D1200" s="39">
        <v>1125.2</v>
      </c>
      <c r="E1200" s="39">
        <v>133.07</v>
      </c>
      <c r="F1200" s="39">
        <v>1258.27</v>
      </c>
      <c r="G1200" s="34">
        <f t="shared" si="18"/>
        <v>9</v>
      </c>
    </row>
    <row r="1201" spans="1:7" x14ac:dyDescent="0.25">
      <c r="A1201" s="36" t="s">
        <v>9930</v>
      </c>
      <c r="B1201" s="37" t="s">
        <v>4547</v>
      </c>
      <c r="C1201" s="38" t="s">
        <v>23</v>
      </c>
      <c r="D1201" s="39">
        <v>1130.79</v>
      </c>
      <c r="E1201" s="39">
        <v>133.07</v>
      </c>
      <c r="F1201" s="39">
        <v>1263.8599999999999</v>
      </c>
      <c r="G1201" s="34">
        <f t="shared" si="18"/>
        <v>9</v>
      </c>
    </row>
    <row r="1202" spans="1:7" x14ac:dyDescent="0.25">
      <c r="A1202" s="36" t="s">
        <v>9931</v>
      </c>
      <c r="B1202" s="37" t="s">
        <v>4548</v>
      </c>
      <c r="C1202" s="38" t="s">
        <v>23</v>
      </c>
      <c r="D1202" s="39">
        <v>1213.6600000000001</v>
      </c>
      <c r="E1202" s="39">
        <v>133.07</v>
      </c>
      <c r="F1202" s="39">
        <v>1346.73</v>
      </c>
      <c r="G1202" s="34">
        <f t="shared" si="18"/>
        <v>9</v>
      </c>
    </row>
    <row r="1203" spans="1:7" x14ac:dyDescent="0.25">
      <c r="A1203" s="36" t="s">
        <v>9932</v>
      </c>
      <c r="B1203" s="37" t="s">
        <v>4549</v>
      </c>
      <c r="C1203" s="38" t="s">
        <v>23</v>
      </c>
      <c r="D1203" s="39">
        <v>2127.5700000000002</v>
      </c>
      <c r="E1203" s="39">
        <v>166.33</v>
      </c>
      <c r="F1203" s="39">
        <v>2293.9</v>
      </c>
      <c r="G1203" s="34">
        <f t="shared" si="18"/>
        <v>9</v>
      </c>
    </row>
    <row r="1204" spans="1:7" x14ac:dyDescent="0.25">
      <c r="A1204" s="36" t="s">
        <v>11063</v>
      </c>
      <c r="B1204" s="37" t="s">
        <v>4550</v>
      </c>
      <c r="C1204" s="38"/>
      <c r="D1204" s="39"/>
      <c r="E1204" s="39"/>
      <c r="F1204" s="39"/>
      <c r="G1204" s="34">
        <f t="shared" si="18"/>
        <v>5</v>
      </c>
    </row>
    <row r="1205" spans="1:7" ht="30" x14ac:dyDescent="0.25">
      <c r="A1205" s="36" t="s">
        <v>9933</v>
      </c>
      <c r="B1205" s="37" t="s">
        <v>9545</v>
      </c>
      <c r="C1205" s="38" t="s">
        <v>23</v>
      </c>
      <c r="D1205" s="39">
        <v>1287.1099999999999</v>
      </c>
      <c r="E1205" s="39">
        <v>66.53</v>
      </c>
      <c r="F1205" s="39">
        <v>1353.64</v>
      </c>
      <c r="G1205" s="34">
        <f t="shared" si="18"/>
        <v>9</v>
      </c>
    </row>
    <row r="1206" spans="1:7" ht="30" x14ac:dyDescent="0.25">
      <c r="A1206" s="36" t="s">
        <v>9934</v>
      </c>
      <c r="B1206" s="37" t="s">
        <v>9546</v>
      </c>
      <c r="C1206" s="38" t="s">
        <v>23</v>
      </c>
      <c r="D1206" s="39">
        <v>1095.8699999999999</v>
      </c>
      <c r="E1206" s="39">
        <v>66.53</v>
      </c>
      <c r="F1206" s="39">
        <v>1162.4000000000001</v>
      </c>
      <c r="G1206" s="34">
        <f t="shared" si="18"/>
        <v>9</v>
      </c>
    </row>
    <row r="1207" spans="1:7" ht="30" x14ac:dyDescent="0.25">
      <c r="A1207" s="36" t="s">
        <v>9935</v>
      </c>
      <c r="B1207" s="37" t="s">
        <v>9547</v>
      </c>
      <c r="C1207" s="38" t="s">
        <v>23</v>
      </c>
      <c r="D1207" s="39">
        <v>1254.8499999999999</v>
      </c>
      <c r="E1207" s="39">
        <v>133.07</v>
      </c>
      <c r="F1207" s="39">
        <v>1387.92</v>
      </c>
      <c r="G1207" s="34">
        <f t="shared" si="18"/>
        <v>9</v>
      </c>
    </row>
    <row r="1208" spans="1:7" ht="30" x14ac:dyDescent="0.25">
      <c r="A1208" s="36" t="s">
        <v>9936</v>
      </c>
      <c r="B1208" s="37" t="s">
        <v>9548</v>
      </c>
      <c r="C1208" s="38" t="s">
        <v>23</v>
      </c>
      <c r="D1208" s="39">
        <v>1364.07</v>
      </c>
      <c r="E1208" s="39">
        <v>133.07</v>
      </c>
      <c r="F1208" s="39">
        <v>1497.14</v>
      </c>
      <c r="G1208" s="34">
        <f t="shared" si="18"/>
        <v>9</v>
      </c>
    </row>
    <row r="1209" spans="1:7" ht="30" x14ac:dyDescent="0.25">
      <c r="A1209" s="36" t="s">
        <v>9937</v>
      </c>
      <c r="B1209" s="37" t="s">
        <v>9549</v>
      </c>
      <c r="C1209" s="38" t="s">
        <v>23</v>
      </c>
      <c r="D1209" s="39">
        <v>1375.75</v>
      </c>
      <c r="E1209" s="39">
        <v>133.07</v>
      </c>
      <c r="F1209" s="39">
        <v>1508.82</v>
      </c>
      <c r="G1209" s="34">
        <f t="shared" si="18"/>
        <v>9</v>
      </c>
    </row>
    <row r="1210" spans="1:7" ht="30" x14ac:dyDescent="0.25">
      <c r="A1210" s="36" t="s">
        <v>9938</v>
      </c>
      <c r="B1210" s="37" t="s">
        <v>9550</v>
      </c>
      <c r="C1210" s="38" t="s">
        <v>23</v>
      </c>
      <c r="D1210" s="39">
        <v>2242.0300000000002</v>
      </c>
      <c r="E1210" s="39">
        <v>166.33</v>
      </c>
      <c r="F1210" s="39">
        <v>2408.36</v>
      </c>
      <c r="G1210" s="34">
        <f t="shared" si="18"/>
        <v>9</v>
      </c>
    </row>
    <row r="1211" spans="1:7" ht="30" x14ac:dyDescent="0.25">
      <c r="A1211" s="36" t="s">
        <v>9939</v>
      </c>
      <c r="B1211" s="37" t="s">
        <v>9551</v>
      </c>
      <c r="C1211" s="38" t="s">
        <v>23</v>
      </c>
      <c r="D1211" s="39">
        <v>2371.19</v>
      </c>
      <c r="E1211" s="39">
        <v>166.33</v>
      </c>
      <c r="F1211" s="39">
        <v>2537.52</v>
      </c>
      <c r="G1211" s="34">
        <f t="shared" si="18"/>
        <v>9</v>
      </c>
    </row>
    <row r="1212" spans="1:7" ht="30" x14ac:dyDescent="0.25">
      <c r="A1212" s="36" t="s">
        <v>9940</v>
      </c>
      <c r="B1212" s="37" t="s">
        <v>9552</v>
      </c>
      <c r="C1212" s="38" t="s">
        <v>23</v>
      </c>
      <c r="D1212" s="39">
        <v>4303.68</v>
      </c>
      <c r="E1212" s="39">
        <v>190.1</v>
      </c>
      <c r="F1212" s="39">
        <v>4493.78</v>
      </c>
      <c r="G1212" s="34">
        <f t="shared" si="18"/>
        <v>9</v>
      </c>
    </row>
    <row r="1213" spans="1:7" ht="30" x14ac:dyDescent="0.25">
      <c r="A1213" s="36" t="s">
        <v>9941</v>
      </c>
      <c r="B1213" s="37" t="s">
        <v>9553</v>
      </c>
      <c r="C1213" s="38" t="s">
        <v>23</v>
      </c>
      <c r="D1213" s="39">
        <v>996.09</v>
      </c>
      <c r="E1213" s="39">
        <v>16.63</v>
      </c>
      <c r="F1213" s="39">
        <v>1012.72</v>
      </c>
      <c r="G1213" s="34">
        <f t="shared" si="18"/>
        <v>9</v>
      </c>
    </row>
    <row r="1214" spans="1:7" ht="30" x14ac:dyDescent="0.25">
      <c r="A1214" s="36" t="s">
        <v>9942</v>
      </c>
      <c r="B1214" s="37" t="s">
        <v>9554</v>
      </c>
      <c r="C1214" s="38" t="s">
        <v>23</v>
      </c>
      <c r="D1214" s="39">
        <v>2096.41</v>
      </c>
      <c r="E1214" s="39">
        <v>128.31</v>
      </c>
      <c r="F1214" s="39">
        <v>2224.7199999999998</v>
      </c>
      <c r="G1214" s="34">
        <f t="shared" si="18"/>
        <v>9</v>
      </c>
    </row>
    <row r="1215" spans="1:7" ht="30" x14ac:dyDescent="0.25">
      <c r="A1215" s="36" t="s">
        <v>9943</v>
      </c>
      <c r="B1215" s="37" t="s">
        <v>9555</v>
      </c>
      <c r="C1215" s="38" t="s">
        <v>23</v>
      </c>
      <c r="D1215" s="39">
        <v>2183.5</v>
      </c>
      <c r="E1215" s="39">
        <v>123.56</v>
      </c>
      <c r="F1215" s="39">
        <v>2307.06</v>
      </c>
      <c r="G1215" s="34">
        <f t="shared" si="18"/>
        <v>9</v>
      </c>
    </row>
    <row r="1216" spans="1:7" ht="30" x14ac:dyDescent="0.25">
      <c r="A1216" s="36" t="s">
        <v>9944</v>
      </c>
      <c r="B1216" s="37" t="s">
        <v>9556</v>
      </c>
      <c r="C1216" s="38" t="s">
        <v>23</v>
      </c>
      <c r="D1216" s="39">
        <v>2340.2399999999998</v>
      </c>
      <c r="E1216" s="39">
        <v>123.56</v>
      </c>
      <c r="F1216" s="39">
        <v>2463.8000000000002</v>
      </c>
      <c r="G1216" s="34">
        <f t="shared" si="18"/>
        <v>9</v>
      </c>
    </row>
    <row r="1217" spans="1:7" ht="30" x14ac:dyDescent="0.25">
      <c r="A1217" s="36" t="s">
        <v>9945</v>
      </c>
      <c r="B1217" s="37" t="s">
        <v>4551</v>
      </c>
      <c r="C1217" s="38" t="s">
        <v>23</v>
      </c>
      <c r="D1217" s="39">
        <v>2351.92</v>
      </c>
      <c r="E1217" s="39">
        <v>123.56</v>
      </c>
      <c r="F1217" s="39">
        <v>2475.48</v>
      </c>
      <c r="G1217" s="34">
        <f t="shared" si="18"/>
        <v>9</v>
      </c>
    </row>
    <row r="1218" spans="1:7" ht="30" x14ac:dyDescent="0.25">
      <c r="A1218" s="36" t="s">
        <v>9946</v>
      </c>
      <c r="B1218" s="37" t="s">
        <v>9557</v>
      </c>
      <c r="C1218" s="38" t="s">
        <v>23</v>
      </c>
      <c r="D1218" s="39">
        <v>3166.37</v>
      </c>
      <c r="E1218" s="39">
        <v>161.56</v>
      </c>
      <c r="F1218" s="39">
        <v>3327.93</v>
      </c>
      <c r="G1218" s="34">
        <f t="shared" si="18"/>
        <v>9</v>
      </c>
    </row>
    <row r="1219" spans="1:7" x14ac:dyDescent="0.25">
      <c r="A1219" s="36" t="s">
        <v>11064</v>
      </c>
      <c r="B1219" s="37" t="s">
        <v>4552</v>
      </c>
      <c r="C1219" s="38"/>
      <c r="D1219" s="39"/>
      <c r="E1219" s="39"/>
      <c r="F1219" s="39"/>
      <c r="G1219" s="34">
        <f t="shared" ref="G1219:G1282" si="19">LEN(A1219)</f>
        <v>5</v>
      </c>
    </row>
    <row r="1220" spans="1:7" x14ac:dyDescent="0.25">
      <c r="A1220" s="36" t="s">
        <v>9947</v>
      </c>
      <c r="B1220" s="37" t="s">
        <v>4553</v>
      </c>
      <c r="C1220" s="38" t="s">
        <v>129</v>
      </c>
      <c r="D1220" s="39">
        <v>104.81</v>
      </c>
      <c r="E1220" s="39">
        <v>47.52</v>
      </c>
      <c r="F1220" s="39">
        <v>152.33000000000001</v>
      </c>
      <c r="G1220" s="34">
        <f t="shared" si="19"/>
        <v>9</v>
      </c>
    </row>
    <row r="1221" spans="1:7" ht="30" x14ac:dyDescent="0.25">
      <c r="A1221" s="36" t="s">
        <v>9948</v>
      </c>
      <c r="B1221" s="37" t="s">
        <v>4554</v>
      </c>
      <c r="C1221" s="38" t="s">
        <v>7</v>
      </c>
      <c r="D1221" s="39">
        <v>8.6999999999999993</v>
      </c>
      <c r="E1221" s="39">
        <v>9.51</v>
      </c>
      <c r="F1221" s="39">
        <v>18.21</v>
      </c>
      <c r="G1221" s="34">
        <f t="shared" si="19"/>
        <v>9</v>
      </c>
    </row>
    <row r="1222" spans="1:7" ht="30" x14ac:dyDescent="0.25">
      <c r="A1222" s="36" t="s">
        <v>9949</v>
      </c>
      <c r="B1222" s="37" t="s">
        <v>9558</v>
      </c>
      <c r="C1222" s="38" t="s">
        <v>7</v>
      </c>
      <c r="D1222" s="39">
        <v>100.26</v>
      </c>
      <c r="E1222" s="39">
        <v>95.04</v>
      </c>
      <c r="F1222" s="39">
        <v>195.3</v>
      </c>
      <c r="G1222" s="34">
        <f t="shared" si="19"/>
        <v>9</v>
      </c>
    </row>
    <row r="1223" spans="1:7" ht="30" x14ac:dyDescent="0.25">
      <c r="A1223" s="36" t="s">
        <v>9950</v>
      </c>
      <c r="B1223" s="37" t="s">
        <v>9559</v>
      </c>
      <c r="C1223" s="38" t="s">
        <v>129</v>
      </c>
      <c r="D1223" s="39">
        <v>2372.65</v>
      </c>
      <c r="E1223" s="39"/>
      <c r="F1223" s="39">
        <v>2372.65</v>
      </c>
      <c r="G1223" s="34">
        <f t="shared" si="19"/>
        <v>9</v>
      </c>
    </row>
    <row r="1224" spans="1:7" ht="30" x14ac:dyDescent="0.25">
      <c r="A1224" s="36" t="s">
        <v>9951</v>
      </c>
      <c r="B1224" s="37" t="s">
        <v>9560</v>
      </c>
      <c r="C1224" s="38" t="s">
        <v>129</v>
      </c>
      <c r="D1224" s="39">
        <v>836.84</v>
      </c>
      <c r="E1224" s="39"/>
      <c r="F1224" s="39">
        <v>836.84</v>
      </c>
      <c r="G1224" s="34">
        <f t="shared" si="19"/>
        <v>9</v>
      </c>
    </row>
    <row r="1225" spans="1:7" ht="30" x14ac:dyDescent="0.25">
      <c r="A1225" s="36" t="s">
        <v>9952</v>
      </c>
      <c r="B1225" s="37" t="s">
        <v>9561</v>
      </c>
      <c r="C1225" s="38" t="s">
        <v>129</v>
      </c>
      <c r="D1225" s="39">
        <v>643.9</v>
      </c>
      <c r="E1225" s="39">
        <v>19.010000000000002</v>
      </c>
      <c r="F1225" s="39">
        <v>662.91</v>
      </c>
      <c r="G1225" s="34">
        <f t="shared" si="19"/>
        <v>9</v>
      </c>
    </row>
    <row r="1226" spans="1:7" ht="30" x14ac:dyDescent="0.25">
      <c r="A1226" s="36" t="s">
        <v>9953</v>
      </c>
      <c r="B1226" s="37" t="s">
        <v>9562</v>
      </c>
      <c r="C1226" s="38" t="s">
        <v>129</v>
      </c>
      <c r="D1226" s="39">
        <v>2110.46</v>
      </c>
      <c r="E1226" s="39"/>
      <c r="F1226" s="39">
        <v>2110.46</v>
      </c>
      <c r="G1226" s="34">
        <f t="shared" si="19"/>
        <v>9</v>
      </c>
    </row>
    <row r="1227" spans="1:7" x14ac:dyDescent="0.25">
      <c r="A1227" s="36" t="s">
        <v>9954</v>
      </c>
      <c r="B1227" s="37" t="s">
        <v>4555</v>
      </c>
      <c r="C1227" s="38" t="s">
        <v>129</v>
      </c>
      <c r="D1227" s="39">
        <v>181.11</v>
      </c>
      <c r="E1227" s="39">
        <v>47.52</v>
      </c>
      <c r="F1227" s="39">
        <v>228.63</v>
      </c>
      <c r="G1227" s="34">
        <f t="shared" si="19"/>
        <v>9</v>
      </c>
    </row>
    <row r="1228" spans="1:7" ht="30" x14ac:dyDescent="0.25">
      <c r="A1228" s="36" t="s">
        <v>9955</v>
      </c>
      <c r="B1228" s="37" t="s">
        <v>4556</v>
      </c>
      <c r="C1228" s="38" t="s">
        <v>3666</v>
      </c>
      <c r="D1228" s="39">
        <v>1154.42</v>
      </c>
      <c r="E1228" s="39">
        <v>204.34</v>
      </c>
      <c r="F1228" s="39">
        <v>1358.76</v>
      </c>
      <c r="G1228" s="34">
        <f t="shared" si="19"/>
        <v>9</v>
      </c>
    </row>
    <row r="1229" spans="1:7" x14ac:dyDescent="0.25">
      <c r="A1229" s="36" t="s">
        <v>9956</v>
      </c>
      <c r="B1229" s="37" t="s">
        <v>4557</v>
      </c>
      <c r="C1229" s="38" t="s">
        <v>129</v>
      </c>
      <c r="D1229" s="39">
        <v>261.45999999999998</v>
      </c>
      <c r="E1229" s="39">
        <v>9.31</v>
      </c>
      <c r="F1229" s="39">
        <v>270.77</v>
      </c>
      <c r="G1229" s="34">
        <f t="shared" si="19"/>
        <v>9</v>
      </c>
    </row>
    <row r="1230" spans="1:7" ht="30" x14ac:dyDescent="0.25">
      <c r="A1230" s="36" t="s">
        <v>9957</v>
      </c>
      <c r="B1230" s="37" t="s">
        <v>9563</v>
      </c>
      <c r="C1230" s="38" t="s">
        <v>129</v>
      </c>
      <c r="D1230" s="39">
        <v>2122.98</v>
      </c>
      <c r="E1230" s="39"/>
      <c r="F1230" s="39">
        <v>2122.98</v>
      </c>
      <c r="G1230" s="34">
        <f t="shared" si="19"/>
        <v>9</v>
      </c>
    </row>
    <row r="1231" spans="1:7" ht="30" x14ac:dyDescent="0.25">
      <c r="A1231" s="36" t="s">
        <v>9958</v>
      </c>
      <c r="B1231" s="37" t="s">
        <v>9564</v>
      </c>
      <c r="C1231" s="38" t="s">
        <v>129</v>
      </c>
      <c r="D1231" s="39">
        <v>1913.67</v>
      </c>
      <c r="E1231" s="39"/>
      <c r="F1231" s="39">
        <v>1913.67</v>
      </c>
      <c r="G1231" s="34">
        <f t="shared" si="19"/>
        <v>9</v>
      </c>
    </row>
    <row r="1232" spans="1:7" x14ac:dyDescent="0.25">
      <c r="A1232" s="36" t="s">
        <v>11449</v>
      </c>
      <c r="B1232" s="37" t="s">
        <v>11450</v>
      </c>
      <c r="C1232" s="38" t="s">
        <v>129</v>
      </c>
      <c r="D1232" s="39">
        <v>510.77</v>
      </c>
      <c r="E1232" s="39">
        <v>39.14</v>
      </c>
      <c r="F1232" s="39">
        <v>549.91</v>
      </c>
      <c r="G1232" s="34">
        <f t="shared" si="19"/>
        <v>9</v>
      </c>
    </row>
    <row r="1233" spans="1:7" ht="30" x14ac:dyDescent="0.25">
      <c r="A1233" s="36" t="s">
        <v>11680</v>
      </c>
      <c r="B1233" s="37" t="s">
        <v>11681</v>
      </c>
      <c r="C1233" s="38" t="s">
        <v>129</v>
      </c>
      <c r="D1233" s="39">
        <v>798.29</v>
      </c>
      <c r="E1233" s="39">
        <v>190.08</v>
      </c>
      <c r="F1233" s="39">
        <v>988.37</v>
      </c>
      <c r="G1233" s="34">
        <f t="shared" si="19"/>
        <v>9</v>
      </c>
    </row>
    <row r="1234" spans="1:7" x14ac:dyDescent="0.25">
      <c r="A1234" s="36" t="s">
        <v>9959</v>
      </c>
      <c r="B1234" s="37" t="s">
        <v>4558</v>
      </c>
      <c r="C1234" s="38" t="s">
        <v>129</v>
      </c>
      <c r="D1234" s="39">
        <v>483.44</v>
      </c>
      <c r="E1234" s="39">
        <v>94.75</v>
      </c>
      <c r="F1234" s="39">
        <v>578.19000000000005</v>
      </c>
      <c r="G1234" s="34">
        <f t="shared" si="19"/>
        <v>9</v>
      </c>
    </row>
    <row r="1235" spans="1:7" ht="30" x14ac:dyDescent="0.25">
      <c r="A1235" s="36" t="s">
        <v>9960</v>
      </c>
      <c r="B1235" s="37" t="s">
        <v>9565</v>
      </c>
      <c r="C1235" s="38" t="s">
        <v>7</v>
      </c>
      <c r="D1235" s="39">
        <v>264.36</v>
      </c>
      <c r="E1235" s="39">
        <v>9.51</v>
      </c>
      <c r="F1235" s="39">
        <v>273.87</v>
      </c>
      <c r="G1235" s="34">
        <f t="shared" si="19"/>
        <v>9</v>
      </c>
    </row>
    <row r="1236" spans="1:7" x14ac:dyDescent="0.25">
      <c r="A1236" s="36" t="s">
        <v>11065</v>
      </c>
      <c r="B1236" s="37" t="s">
        <v>4559</v>
      </c>
      <c r="C1236" s="38"/>
      <c r="D1236" s="39"/>
      <c r="E1236" s="39"/>
      <c r="F1236" s="39"/>
      <c r="G1236" s="34">
        <f t="shared" si="19"/>
        <v>5</v>
      </c>
    </row>
    <row r="1237" spans="1:7" ht="30" x14ac:dyDescent="0.25">
      <c r="A1237" s="36" t="s">
        <v>9961</v>
      </c>
      <c r="B1237" s="37" t="s">
        <v>4560</v>
      </c>
      <c r="C1237" s="38" t="s">
        <v>129</v>
      </c>
      <c r="D1237" s="39">
        <v>241.18</v>
      </c>
      <c r="E1237" s="39">
        <v>65.569999999999993</v>
      </c>
      <c r="F1237" s="39">
        <v>306.75</v>
      </c>
      <c r="G1237" s="34">
        <f t="shared" si="19"/>
        <v>9</v>
      </c>
    </row>
    <row r="1238" spans="1:7" x14ac:dyDescent="0.25">
      <c r="A1238" s="36" t="s">
        <v>9962</v>
      </c>
      <c r="B1238" s="37" t="s">
        <v>4561</v>
      </c>
      <c r="C1238" s="38" t="s">
        <v>23</v>
      </c>
      <c r="D1238" s="39">
        <v>488.67</v>
      </c>
      <c r="E1238" s="39">
        <v>133.07</v>
      </c>
      <c r="F1238" s="39">
        <v>621.74</v>
      </c>
      <c r="G1238" s="34">
        <f t="shared" si="19"/>
        <v>9</v>
      </c>
    </row>
    <row r="1239" spans="1:7" x14ac:dyDescent="0.25">
      <c r="A1239" s="36" t="s">
        <v>9963</v>
      </c>
      <c r="B1239" s="37" t="s">
        <v>4562</v>
      </c>
      <c r="C1239" s="38" t="s">
        <v>23</v>
      </c>
      <c r="D1239" s="39">
        <v>487.59</v>
      </c>
      <c r="E1239" s="39">
        <v>133.07</v>
      </c>
      <c r="F1239" s="39">
        <v>620.66</v>
      </c>
      <c r="G1239" s="34">
        <f t="shared" si="19"/>
        <v>9</v>
      </c>
    </row>
    <row r="1240" spans="1:7" x14ac:dyDescent="0.25">
      <c r="A1240" s="36" t="s">
        <v>9964</v>
      </c>
      <c r="B1240" s="37" t="s">
        <v>4563</v>
      </c>
      <c r="C1240" s="38" t="s">
        <v>23</v>
      </c>
      <c r="D1240" s="39">
        <v>494.26</v>
      </c>
      <c r="E1240" s="39">
        <v>133.07</v>
      </c>
      <c r="F1240" s="39">
        <v>627.33000000000004</v>
      </c>
      <c r="G1240" s="34">
        <f t="shared" si="19"/>
        <v>9</v>
      </c>
    </row>
    <row r="1241" spans="1:7" x14ac:dyDescent="0.25">
      <c r="A1241" s="36" t="s">
        <v>9965</v>
      </c>
      <c r="B1241" s="37" t="s">
        <v>4564</v>
      </c>
      <c r="C1241" s="38" t="s">
        <v>23</v>
      </c>
      <c r="D1241" s="39">
        <v>511.66</v>
      </c>
      <c r="E1241" s="39">
        <v>133.07</v>
      </c>
      <c r="F1241" s="39">
        <v>644.73</v>
      </c>
      <c r="G1241" s="34">
        <f t="shared" si="19"/>
        <v>9</v>
      </c>
    </row>
    <row r="1242" spans="1:7" x14ac:dyDescent="0.25">
      <c r="A1242" s="36" t="s">
        <v>9966</v>
      </c>
      <c r="B1242" s="37" t="s">
        <v>4565</v>
      </c>
      <c r="C1242" s="38" t="s">
        <v>23</v>
      </c>
      <c r="D1242" s="39">
        <v>680.28</v>
      </c>
      <c r="E1242" s="39">
        <v>133.07</v>
      </c>
      <c r="F1242" s="39">
        <v>813.35</v>
      </c>
      <c r="G1242" s="34">
        <f t="shared" si="19"/>
        <v>9</v>
      </c>
    </row>
    <row r="1243" spans="1:7" x14ac:dyDescent="0.25">
      <c r="A1243" s="36" t="s">
        <v>9967</v>
      </c>
      <c r="B1243" s="37" t="s">
        <v>4566</v>
      </c>
      <c r="C1243" s="38" t="s">
        <v>23</v>
      </c>
      <c r="D1243" s="39">
        <v>838.35</v>
      </c>
      <c r="E1243" s="39">
        <v>166.33</v>
      </c>
      <c r="F1243" s="39">
        <v>1004.68</v>
      </c>
      <c r="G1243" s="34">
        <f t="shared" si="19"/>
        <v>9</v>
      </c>
    </row>
    <row r="1244" spans="1:7" x14ac:dyDescent="0.25">
      <c r="A1244" s="36" t="s">
        <v>9968</v>
      </c>
      <c r="B1244" s="37" t="s">
        <v>4567</v>
      </c>
      <c r="C1244" s="38" t="s">
        <v>23</v>
      </c>
      <c r="D1244" s="39">
        <v>875.52</v>
      </c>
      <c r="E1244" s="39">
        <v>192.46</v>
      </c>
      <c r="F1244" s="39">
        <v>1067.98</v>
      </c>
      <c r="G1244" s="34">
        <f t="shared" si="19"/>
        <v>9</v>
      </c>
    </row>
    <row r="1245" spans="1:7" ht="30" x14ac:dyDescent="0.25">
      <c r="A1245" s="36" t="s">
        <v>9969</v>
      </c>
      <c r="B1245" s="37" t="s">
        <v>9542</v>
      </c>
      <c r="C1245" s="38" t="s">
        <v>23</v>
      </c>
      <c r="D1245" s="39">
        <v>333.24</v>
      </c>
      <c r="E1245" s="39">
        <v>66.53</v>
      </c>
      <c r="F1245" s="39">
        <v>399.77</v>
      </c>
      <c r="G1245" s="34">
        <f t="shared" si="19"/>
        <v>9</v>
      </c>
    </row>
    <row r="1246" spans="1:7" ht="30" x14ac:dyDescent="0.25">
      <c r="A1246" s="36" t="s">
        <v>9970</v>
      </c>
      <c r="B1246" s="37" t="s">
        <v>9543</v>
      </c>
      <c r="C1246" s="38" t="s">
        <v>23</v>
      </c>
      <c r="D1246" s="39">
        <v>338.83</v>
      </c>
      <c r="E1246" s="39">
        <v>66.53</v>
      </c>
      <c r="F1246" s="39">
        <v>405.36</v>
      </c>
      <c r="G1246" s="34">
        <f t="shared" si="19"/>
        <v>9</v>
      </c>
    </row>
    <row r="1247" spans="1:7" ht="30" x14ac:dyDescent="0.25">
      <c r="A1247" s="36" t="s">
        <v>9971</v>
      </c>
      <c r="B1247" s="37" t="s">
        <v>9544</v>
      </c>
      <c r="C1247" s="38" t="s">
        <v>23</v>
      </c>
      <c r="D1247" s="39">
        <v>356.23</v>
      </c>
      <c r="E1247" s="39">
        <v>66.53</v>
      </c>
      <c r="F1247" s="39">
        <v>422.76</v>
      </c>
      <c r="G1247" s="34">
        <f t="shared" si="19"/>
        <v>9</v>
      </c>
    </row>
    <row r="1248" spans="1:7" x14ac:dyDescent="0.25">
      <c r="A1248" s="36" t="s">
        <v>9972</v>
      </c>
      <c r="B1248" s="37" t="s">
        <v>4568</v>
      </c>
      <c r="C1248" s="38" t="s">
        <v>23</v>
      </c>
      <c r="D1248" s="39">
        <v>989.71</v>
      </c>
      <c r="E1248" s="39">
        <v>66.53</v>
      </c>
      <c r="F1248" s="39">
        <v>1056.24</v>
      </c>
      <c r="G1248" s="34">
        <f t="shared" si="19"/>
        <v>9</v>
      </c>
    </row>
    <row r="1249" spans="1:7" x14ac:dyDescent="0.25">
      <c r="A1249" s="36" t="s">
        <v>9973</v>
      </c>
      <c r="B1249" s="37" t="s">
        <v>4569</v>
      </c>
      <c r="C1249" s="38" t="s">
        <v>23</v>
      </c>
      <c r="D1249" s="39">
        <v>995.3</v>
      </c>
      <c r="E1249" s="39">
        <v>66.53</v>
      </c>
      <c r="F1249" s="39">
        <v>1061.83</v>
      </c>
      <c r="G1249" s="34">
        <f t="shared" si="19"/>
        <v>9</v>
      </c>
    </row>
    <row r="1250" spans="1:7" x14ac:dyDescent="0.25">
      <c r="A1250" s="36" t="s">
        <v>9974</v>
      </c>
      <c r="B1250" s="37" t="s">
        <v>4570</v>
      </c>
      <c r="C1250" s="38" t="s">
        <v>23</v>
      </c>
      <c r="D1250" s="39">
        <v>1416.24</v>
      </c>
      <c r="E1250" s="39">
        <v>123.56</v>
      </c>
      <c r="F1250" s="39">
        <v>1539.8</v>
      </c>
      <c r="G1250" s="34">
        <f t="shared" si="19"/>
        <v>9</v>
      </c>
    </row>
    <row r="1251" spans="1:7" x14ac:dyDescent="0.25">
      <c r="A1251" s="36" t="s">
        <v>9975</v>
      </c>
      <c r="B1251" s="37" t="s">
        <v>4571</v>
      </c>
      <c r="C1251" s="38" t="s">
        <v>23</v>
      </c>
      <c r="D1251" s="39">
        <v>1446.67</v>
      </c>
      <c r="E1251" s="39">
        <v>123.56</v>
      </c>
      <c r="F1251" s="39">
        <v>1570.23</v>
      </c>
      <c r="G1251" s="34">
        <f t="shared" si="19"/>
        <v>9</v>
      </c>
    </row>
    <row r="1252" spans="1:7" x14ac:dyDescent="0.25">
      <c r="A1252" s="36" t="s">
        <v>9976</v>
      </c>
      <c r="B1252" s="37" t="s">
        <v>4572</v>
      </c>
      <c r="C1252" s="38" t="s">
        <v>23</v>
      </c>
      <c r="D1252" s="39">
        <v>1487.83</v>
      </c>
      <c r="E1252" s="39">
        <v>123.56</v>
      </c>
      <c r="F1252" s="39">
        <v>1611.39</v>
      </c>
      <c r="G1252" s="34">
        <f t="shared" si="19"/>
        <v>9</v>
      </c>
    </row>
    <row r="1253" spans="1:7" x14ac:dyDescent="0.25">
      <c r="A1253" s="36" t="s">
        <v>9977</v>
      </c>
      <c r="B1253" s="37" t="s">
        <v>4573</v>
      </c>
      <c r="C1253" s="38" t="s">
        <v>23</v>
      </c>
      <c r="D1253" s="39">
        <v>1762.69</v>
      </c>
      <c r="E1253" s="39">
        <v>161.56</v>
      </c>
      <c r="F1253" s="39">
        <v>1924.25</v>
      </c>
      <c r="G1253" s="34">
        <f t="shared" si="19"/>
        <v>9</v>
      </c>
    </row>
    <row r="1254" spans="1:7" x14ac:dyDescent="0.25">
      <c r="A1254" s="36" t="s">
        <v>9978</v>
      </c>
      <c r="B1254" s="37" t="s">
        <v>4574</v>
      </c>
      <c r="C1254" s="38" t="s">
        <v>23</v>
      </c>
      <c r="D1254" s="39">
        <v>1868.91</v>
      </c>
      <c r="E1254" s="39">
        <v>161.56</v>
      </c>
      <c r="F1254" s="39">
        <v>2030.47</v>
      </c>
      <c r="G1254" s="34">
        <f t="shared" si="19"/>
        <v>9</v>
      </c>
    </row>
    <row r="1255" spans="1:7" x14ac:dyDescent="0.25">
      <c r="A1255" s="36" t="s">
        <v>9979</v>
      </c>
      <c r="B1255" s="37" t="s">
        <v>4575</v>
      </c>
      <c r="C1255" s="38" t="s">
        <v>23</v>
      </c>
      <c r="D1255" s="39">
        <v>1180.73</v>
      </c>
      <c r="E1255" s="39">
        <v>66.53</v>
      </c>
      <c r="F1255" s="39">
        <v>1247.26</v>
      </c>
      <c r="G1255" s="34">
        <f t="shared" si="19"/>
        <v>9</v>
      </c>
    </row>
    <row r="1256" spans="1:7" x14ac:dyDescent="0.25">
      <c r="A1256" s="36" t="s">
        <v>9980</v>
      </c>
      <c r="B1256" s="37" t="s">
        <v>4576</v>
      </c>
      <c r="C1256" s="38" t="s">
        <v>23</v>
      </c>
      <c r="D1256" s="39">
        <v>1393.56</v>
      </c>
      <c r="E1256" s="39">
        <v>66.53</v>
      </c>
      <c r="F1256" s="39">
        <v>1460.09</v>
      </c>
      <c r="G1256" s="34">
        <f t="shared" si="19"/>
        <v>9</v>
      </c>
    </row>
    <row r="1257" spans="1:7" x14ac:dyDescent="0.25">
      <c r="A1257" s="36" t="s">
        <v>9981</v>
      </c>
      <c r="B1257" s="37" t="s">
        <v>4577</v>
      </c>
      <c r="C1257" s="38" t="s">
        <v>23</v>
      </c>
      <c r="D1257" s="39">
        <v>758.22</v>
      </c>
      <c r="E1257" s="39">
        <v>166.33</v>
      </c>
      <c r="F1257" s="39">
        <v>924.55</v>
      </c>
      <c r="G1257" s="34">
        <f t="shared" si="19"/>
        <v>9</v>
      </c>
    </row>
    <row r="1258" spans="1:7" x14ac:dyDescent="0.25">
      <c r="A1258" s="36" t="s">
        <v>11066</v>
      </c>
      <c r="B1258" s="37" t="s">
        <v>4578</v>
      </c>
      <c r="C1258" s="38"/>
      <c r="D1258" s="39"/>
      <c r="E1258" s="39"/>
      <c r="F1258" s="39"/>
      <c r="G1258" s="34">
        <f t="shared" si="19"/>
        <v>5</v>
      </c>
    </row>
    <row r="1259" spans="1:7" ht="30" x14ac:dyDescent="0.25">
      <c r="A1259" s="36" t="s">
        <v>9982</v>
      </c>
      <c r="B1259" s="37" t="s">
        <v>4579</v>
      </c>
      <c r="C1259" s="38" t="s">
        <v>129</v>
      </c>
      <c r="D1259" s="39">
        <v>254.05</v>
      </c>
      <c r="E1259" s="39">
        <v>65.569999999999993</v>
      </c>
      <c r="F1259" s="39">
        <v>319.62</v>
      </c>
      <c r="G1259" s="34">
        <f t="shared" si="19"/>
        <v>9</v>
      </c>
    </row>
    <row r="1260" spans="1:7" ht="30" x14ac:dyDescent="0.25">
      <c r="A1260" s="36" t="s">
        <v>9983</v>
      </c>
      <c r="B1260" s="37" t="s">
        <v>9535</v>
      </c>
      <c r="C1260" s="38" t="s">
        <v>23</v>
      </c>
      <c r="D1260" s="39">
        <v>495.3</v>
      </c>
      <c r="E1260" s="39">
        <v>133.07</v>
      </c>
      <c r="F1260" s="39">
        <v>628.37</v>
      </c>
      <c r="G1260" s="34">
        <f t="shared" si="19"/>
        <v>9</v>
      </c>
    </row>
    <row r="1261" spans="1:7" ht="30" x14ac:dyDescent="0.25">
      <c r="A1261" s="36" t="s">
        <v>9984</v>
      </c>
      <c r="B1261" s="37" t="s">
        <v>9536</v>
      </c>
      <c r="C1261" s="38" t="s">
        <v>23</v>
      </c>
      <c r="D1261" s="39">
        <v>503.97</v>
      </c>
      <c r="E1261" s="39">
        <v>133.07</v>
      </c>
      <c r="F1261" s="39">
        <v>637.04</v>
      </c>
      <c r="G1261" s="34">
        <f t="shared" si="19"/>
        <v>9</v>
      </c>
    </row>
    <row r="1262" spans="1:7" ht="30" x14ac:dyDescent="0.25">
      <c r="A1262" s="36" t="s">
        <v>9985</v>
      </c>
      <c r="B1262" s="37" t="s">
        <v>9537</v>
      </c>
      <c r="C1262" s="38" t="s">
        <v>23</v>
      </c>
      <c r="D1262" s="39">
        <v>533.29</v>
      </c>
      <c r="E1262" s="39">
        <v>133.07</v>
      </c>
      <c r="F1262" s="39">
        <v>666.36</v>
      </c>
      <c r="G1262" s="34">
        <f t="shared" si="19"/>
        <v>9</v>
      </c>
    </row>
    <row r="1263" spans="1:7" ht="30" x14ac:dyDescent="0.25">
      <c r="A1263" s="36" t="s">
        <v>11067</v>
      </c>
      <c r="B1263" s="37" t="s">
        <v>4580</v>
      </c>
      <c r="C1263" s="38"/>
      <c r="D1263" s="39"/>
      <c r="E1263" s="39"/>
      <c r="F1263" s="39"/>
      <c r="G1263" s="34">
        <f t="shared" si="19"/>
        <v>5</v>
      </c>
    </row>
    <row r="1264" spans="1:7" ht="45" x14ac:dyDescent="0.25">
      <c r="A1264" s="36" t="s">
        <v>9986</v>
      </c>
      <c r="B1264" s="37" t="s">
        <v>4581</v>
      </c>
      <c r="C1264" s="38" t="s">
        <v>23</v>
      </c>
      <c r="D1264" s="39">
        <v>617.28</v>
      </c>
      <c r="E1264" s="39"/>
      <c r="F1264" s="39">
        <v>617.28</v>
      </c>
      <c r="G1264" s="34">
        <f t="shared" si="19"/>
        <v>9</v>
      </c>
    </row>
    <row r="1265" spans="1:7" ht="30" x14ac:dyDescent="0.25">
      <c r="A1265" s="36" t="s">
        <v>11068</v>
      </c>
      <c r="B1265" s="37" t="s">
        <v>4582</v>
      </c>
      <c r="C1265" s="38"/>
      <c r="D1265" s="39"/>
      <c r="E1265" s="39"/>
      <c r="F1265" s="39"/>
      <c r="G1265" s="34">
        <f t="shared" si="19"/>
        <v>5</v>
      </c>
    </row>
    <row r="1266" spans="1:7" ht="45" x14ac:dyDescent="0.25">
      <c r="A1266" s="36" t="s">
        <v>9987</v>
      </c>
      <c r="B1266" s="37" t="s">
        <v>9538</v>
      </c>
      <c r="C1266" s="38" t="s">
        <v>23</v>
      </c>
      <c r="D1266" s="39">
        <v>617.28</v>
      </c>
      <c r="E1266" s="39"/>
      <c r="F1266" s="39">
        <v>617.28</v>
      </c>
      <c r="G1266" s="34">
        <f t="shared" si="19"/>
        <v>9</v>
      </c>
    </row>
    <row r="1267" spans="1:7" ht="45" x14ac:dyDescent="0.25">
      <c r="A1267" s="36" t="s">
        <v>9988</v>
      </c>
      <c r="B1267" s="37" t="s">
        <v>9539</v>
      </c>
      <c r="C1267" s="38" t="s">
        <v>23</v>
      </c>
      <c r="D1267" s="39">
        <v>634.63</v>
      </c>
      <c r="E1267" s="39"/>
      <c r="F1267" s="39">
        <v>634.63</v>
      </c>
      <c r="G1267" s="34">
        <f t="shared" si="19"/>
        <v>9</v>
      </c>
    </row>
    <row r="1268" spans="1:7" ht="45" x14ac:dyDescent="0.25">
      <c r="A1268" s="36" t="s">
        <v>9989</v>
      </c>
      <c r="B1268" s="37" t="s">
        <v>9540</v>
      </c>
      <c r="C1268" s="38" t="s">
        <v>23</v>
      </c>
      <c r="D1268" s="39">
        <v>617.28</v>
      </c>
      <c r="E1268" s="39"/>
      <c r="F1268" s="39">
        <v>617.28</v>
      </c>
      <c r="G1268" s="34">
        <f t="shared" si="19"/>
        <v>9</v>
      </c>
    </row>
    <row r="1269" spans="1:7" ht="60" x14ac:dyDescent="0.25">
      <c r="A1269" s="36" t="s">
        <v>9990</v>
      </c>
      <c r="B1269" s="37" t="s">
        <v>4583</v>
      </c>
      <c r="C1269" s="38" t="s">
        <v>23</v>
      </c>
      <c r="D1269" s="39">
        <v>766.82</v>
      </c>
      <c r="E1269" s="39"/>
      <c r="F1269" s="39">
        <v>766.82</v>
      </c>
      <c r="G1269" s="34">
        <f t="shared" si="19"/>
        <v>9</v>
      </c>
    </row>
    <row r="1270" spans="1:7" ht="60" x14ac:dyDescent="0.25">
      <c r="A1270" s="36" t="s">
        <v>9991</v>
      </c>
      <c r="B1270" s="37" t="s">
        <v>4584</v>
      </c>
      <c r="C1270" s="38" t="s">
        <v>23</v>
      </c>
      <c r="D1270" s="39">
        <v>803.64</v>
      </c>
      <c r="E1270" s="39"/>
      <c r="F1270" s="39">
        <v>803.64</v>
      </c>
      <c r="G1270" s="34">
        <f t="shared" si="19"/>
        <v>9</v>
      </c>
    </row>
    <row r="1271" spans="1:7" ht="60" x14ac:dyDescent="0.25">
      <c r="A1271" s="36" t="s">
        <v>9992</v>
      </c>
      <c r="B1271" s="37" t="s">
        <v>9541</v>
      </c>
      <c r="C1271" s="38" t="s">
        <v>23</v>
      </c>
      <c r="D1271" s="39">
        <v>898.29</v>
      </c>
      <c r="E1271" s="39"/>
      <c r="F1271" s="39">
        <v>898.29</v>
      </c>
      <c r="G1271" s="34">
        <f t="shared" si="19"/>
        <v>9</v>
      </c>
    </row>
    <row r="1272" spans="1:7" x14ac:dyDescent="0.25">
      <c r="A1272" s="36" t="s">
        <v>11069</v>
      </c>
      <c r="B1272" s="37" t="s">
        <v>4585</v>
      </c>
      <c r="C1272" s="38"/>
      <c r="D1272" s="39"/>
      <c r="E1272" s="39"/>
      <c r="F1272" s="39"/>
      <c r="G1272" s="34">
        <f t="shared" si="19"/>
        <v>5</v>
      </c>
    </row>
    <row r="1273" spans="1:7" x14ac:dyDescent="0.25">
      <c r="A1273" s="36" t="s">
        <v>9993</v>
      </c>
      <c r="B1273" s="37" t="s">
        <v>4586</v>
      </c>
      <c r="C1273" s="38" t="s">
        <v>23</v>
      </c>
      <c r="D1273" s="39"/>
      <c r="E1273" s="39">
        <v>61.78</v>
      </c>
      <c r="F1273" s="39">
        <v>61.78</v>
      </c>
      <c r="G1273" s="34">
        <f t="shared" si="19"/>
        <v>9</v>
      </c>
    </row>
    <row r="1274" spans="1:7" x14ac:dyDescent="0.25">
      <c r="A1274" s="36" t="s">
        <v>9994</v>
      </c>
      <c r="B1274" s="37" t="s">
        <v>4587</v>
      </c>
      <c r="C1274" s="38" t="s">
        <v>23</v>
      </c>
      <c r="D1274" s="39"/>
      <c r="E1274" s="39">
        <v>76.03</v>
      </c>
      <c r="F1274" s="39">
        <v>76.03</v>
      </c>
      <c r="G1274" s="34">
        <f t="shared" si="19"/>
        <v>9</v>
      </c>
    </row>
    <row r="1275" spans="1:7" x14ac:dyDescent="0.25">
      <c r="A1275" s="36" t="s">
        <v>9995</v>
      </c>
      <c r="B1275" s="37" t="s">
        <v>4588</v>
      </c>
      <c r="C1275" s="38" t="s">
        <v>7</v>
      </c>
      <c r="D1275" s="39"/>
      <c r="E1275" s="39">
        <v>2.37</v>
      </c>
      <c r="F1275" s="39">
        <v>2.37</v>
      </c>
      <c r="G1275" s="34">
        <f t="shared" si="19"/>
        <v>9</v>
      </c>
    </row>
    <row r="1276" spans="1:7" x14ac:dyDescent="0.25">
      <c r="A1276" s="36" t="s">
        <v>9996</v>
      </c>
      <c r="B1276" s="37" t="s">
        <v>4589</v>
      </c>
      <c r="C1276" s="38" t="s">
        <v>7</v>
      </c>
      <c r="D1276" s="39">
        <v>40.9</v>
      </c>
      <c r="E1276" s="39">
        <v>14.26</v>
      </c>
      <c r="F1276" s="39">
        <v>55.16</v>
      </c>
      <c r="G1276" s="34">
        <f t="shared" si="19"/>
        <v>9</v>
      </c>
    </row>
    <row r="1277" spans="1:7" ht="30" x14ac:dyDescent="0.25">
      <c r="A1277" s="36" t="s">
        <v>9997</v>
      </c>
      <c r="B1277" s="37" t="s">
        <v>4590</v>
      </c>
      <c r="C1277" s="38" t="s">
        <v>129</v>
      </c>
      <c r="D1277" s="39">
        <v>1608.43</v>
      </c>
      <c r="E1277" s="39">
        <v>190.08</v>
      </c>
      <c r="F1277" s="39">
        <v>1798.51</v>
      </c>
      <c r="G1277" s="34">
        <f t="shared" si="19"/>
        <v>9</v>
      </c>
    </row>
    <row r="1278" spans="1:7" x14ac:dyDescent="0.25">
      <c r="A1278" s="36" t="s">
        <v>9998</v>
      </c>
      <c r="B1278" s="37" t="s">
        <v>4591</v>
      </c>
      <c r="C1278" s="38" t="s">
        <v>7</v>
      </c>
      <c r="D1278" s="39">
        <v>6.69</v>
      </c>
      <c r="E1278" s="39">
        <v>2.37</v>
      </c>
      <c r="F1278" s="39">
        <v>9.06</v>
      </c>
      <c r="G1278" s="34">
        <f t="shared" si="19"/>
        <v>9</v>
      </c>
    </row>
    <row r="1279" spans="1:7" x14ac:dyDescent="0.25">
      <c r="A1279" s="36" t="s">
        <v>9999</v>
      </c>
      <c r="B1279" s="37" t="s">
        <v>4592</v>
      </c>
      <c r="C1279" s="38" t="s">
        <v>23</v>
      </c>
      <c r="D1279" s="39">
        <v>303.20999999999998</v>
      </c>
      <c r="E1279" s="39"/>
      <c r="F1279" s="39">
        <v>303.20999999999998</v>
      </c>
      <c r="G1279" s="34">
        <f t="shared" si="19"/>
        <v>9</v>
      </c>
    </row>
    <row r="1280" spans="1:7" x14ac:dyDescent="0.25">
      <c r="A1280" s="36" t="s">
        <v>10000</v>
      </c>
      <c r="B1280" s="37" t="s">
        <v>4593</v>
      </c>
      <c r="C1280" s="38" t="s">
        <v>129</v>
      </c>
      <c r="D1280" s="39">
        <v>1158.02</v>
      </c>
      <c r="E1280" s="39">
        <v>23.77</v>
      </c>
      <c r="F1280" s="39">
        <v>1181.79</v>
      </c>
      <c r="G1280" s="34">
        <f t="shared" si="19"/>
        <v>9</v>
      </c>
    </row>
    <row r="1281" spans="1:7" x14ac:dyDescent="0.25">
      <c r="A1281" s="36" t="s">
        <v>10001</v>
      </c>
      <c r="B1281" s="37" t="s">
        <v>4594</v>
      </c>
      <c r="C1281" s="38" t="s">
        <v>129</v>
      </c>
      <c r="D1281" s="39">
        <v>126.71</v>
      </c>
      <c r="E1281" s="39">
        <v>23.77</v>
      </c>
      <c r="F1281" s="39">
        <v>150.47999999999999</v>
      </c>
      <c r="G1281" s="34">
        <f t="shared" si="19"/>
        <v>9</v>
      </c>
    </row>
    <row r="1282" spans="1:7" x14ac:dyDescent="0.25">
      <c r="A1282" s="36" t="s">
        <v>10002</v>
      </c>
      <c r="B1282" s="37" t="s">
        <v>4595</v>
      </c>
      <c r="C1282" s="38" t="s">
        <v>129</v>
      </c>
      <c r="D1282" s="39">
        <v>460</v>
      </c>
      <c r="E1282" s="39">
        <v>23.77</v>
      </c>
      <c r="F1282" s="39">
        <v>483.77</v>
      </c>
      <c r="G1282" s="34">
        <f t="shared" si="19"/>
        <v>9</v>
      </c>
    </row>
    <row r="1283" spans="1:7" x14ac:dyDescent="0.25">
      <c r="A1283" s="36" t="s">
        <v>10003</v>
      </c>
      <c r="B1283" s="37" t="s">
        <v>4596</v>
      </c>
      <c r="C1283" s="38" t="s">
        <v>23</v>
      </c>
      <c r="D1283" s="39">
        <v>226.57</v>
      </c>
      <c r="E1283" s="39">
        <v>71.290000000000006</v>
      </c>
      <c r="F1283" s="39">
        <v>297.86</v>
      </c>
      <c r="G1283" s="34">
        <f t="shared" ref="G1283:G1346" si="20">LEN(A1283)</f>
        <v>9</v>
      </c>
    </row>
    <row r="1284" spans="1:7" x14ac:dyDescent="0.25">
      <c r="A1284" s="36" t="s">
        <v>10004</v>
      </c>
      <c r="B1284" s="37" t="s">
        <v>4597</v>
      </c>
      <c r="C1284" s="38" t="s">
        <v>23</v>
      </c>
      <c r="D1284" s="39">
        <v>225.49</v>
      </c>
      <c r="E1284" s="39">
        <v>71.290000000000006</v>
      </c>
      <c r="F1284" s="39">
        <v>296.77999999999997</v>
      </c>
      <c r="G1284" s="34">
        <f t="shared" si="20"/>
        <v>9</v>
      </c>
    </row>
    <row r="1285" spans="1:7" x14ac:dyDescent="0.25">
      <c r="A1285" s="36" t="s">
        <v>10005</v>
      </c>
      <c r="B1285" s="37" t="s">
        <v>4598</v>
      </c>
      <c r="C1285" s="38" t="s">
        <v>23</v>
      </c>
      <c r="D1285" s="39">
        <v>232.16</v>
      </c>
      <c r="E1285" s="39">
        <v>71.290000000000006</v>
      </c>
      <c r="F1285" s="39">
        <v>303.45</v>
      </c>
      <c r="G1285" s="34">
        <f t="shared" si="20"/>
        <v>9</v>
      </c>
    </row>
    <row r="1286" spans="1:7" x14ac:dyDescent="0.25">
      <c r="A1286" s="36" t="s">
        <v>10006</v>
      </c>
      <c r="B1286" s="37" t="s">
        <v>4599</v>
      </c>
      <c r="C1286" s="38" t="s">
        <v>23</v>
      </c>
      <c r="D1286" s="39">
        <v>249.56</v>
      </c>
      <c r="E1286" s="39">
        <v>71.290000000000006</v>
      </c>
      <c r="F1286" s="39">
        <v>320.85000000000002</v>
      </c>
      <c r="G1286" s="34">
        <f t="shared" si="20"/>
        <v>9</v>
      </c>
    </row>
    <row r="1287" spans="1:7" ht="30" x14ac:dyDescent="0.25">
      <c r="A1287" s="36" t="s">
        <v>10007</v>
      </c>
      <c r="B1287" s="37" t="s">
        <v>9532</v>
      </c>
      <c r="C1287" s="38" t="s">
        <v>23</v>
      </c>
      <c r="D1287" s="39">
        <v>992.75</v>
      </c>
      <c r="E1287" s="39">
        <v>71.290000000000006</v>
      </c>
      <c r="F1287" s="39">
        <v>1064.04</v>
      </c>
      <c r="G1287" s="34">
        <f t="shared" si="20"/>
        <v>9</v>
      </c>
    </row>
    <row r="1288" spans="1:7" ht="30" x14ac:dyDescent="0.25">
      <c r="A1288" s="36" t="s">
        <v>10008</v>
      </c>
      <c r="B1288" s="37" t="s">
        <v>9533</v>
      </c>
      <c r="C1288" s="38" t="s">
        <v>23</v>
      </c>
      <c r="D1288" s="39">
        <v>1113.6500000000001</v>
      </c>
      <c r="E1288" s="39">
        <v>71.290000000000006</v>
      </c>
      <c r="F1288" s="39">
        <v>1184.94</v>
      </c>
      <c r="G1288" s="34">
        <f t="shared" si="20"/>
        <v>9</v>
      </c>
    </row>
    <row r="1289" spans="1:7" ht="30" x14ac:dyDescent="0.25">
      <c r="A1289" s="36" t="s">
        <v>10009</v>
      </c>
      <c r="B1289" s="37" t="s">
        <v>9534</v>
      </c>
      <c r="C1289" s="38" t="s">
        <v>23</v>
      </c>
      <c r="D1289" s="39">
        <v>1101.97</v>
      </c>
      <c r="E1289" s="39">
        <v>71.290000000000006</v>
      </c>
      <c r="F1289" s="39">
        <v>1173.26</v>
      </c>
      <c r="G1289" s="34">
        <f t="shared" si="20"/>
        <v>9</v>
      </c>
    </row>
    <row r="1290" spans="1:7" ht="30" x14ac:dyDescent="0.25">
      <c r="A1290" s="36" t="s">
        <v>13460</v>
      </c>
      <c r="B1290" s="37" t="s">
        <v>13461</v>
      </c>
      <c r="C1290" s="38" t="s">
        <v>129</v>
      </c>
      <c r="D1290" s="39">
        <v>589.23</v>
      </c>
      <c r="E1290" s="39">
        <v>38.58</v>
      </c>
      <c r="F1290" s="39">
        <v>627.80999999999995</v>
      </c>
      <c r="G1290" s="34">
        <f t="shared" si="20"/>
        <v>9</v>
      </c>
    </row>
    <row r="1291" spans="1:7" ht="30" x14ac:dyDescent="0.25">
      <c r="A1291" s="36" t="s">
        <v>10010</v>
      </c>
      <c r="B1291" s="37" t="s">
        <v>4600</v>
      </c>
      <c r="C1291" s="38" t="s">
        <v>129</v>
      </c>
      <c r="D1291" s="39">
        <v>1198.0999999999999</v>
      </c>
      <c r="E1291" s="39">
        <v>71.290000000000006</v>
      </c>
      <c r="F1291" s="39">
        <v>1269.3900000000001</v>
      </c>
      <c r="G1291" s="34">
        <f t="shared" si="20"/>
        <v>9</v>
      </c>
    </row>
    <row r="1292" spans="1:7" x14ac:dyDescent="0.25">
      <c r="A1292" s="36" t="s">
        <v>11070</v>
      </c>
      <c r="B1292" s="37" t="s">
        <v>4601</v>
      </c>
      <c r="C1292" s="38"/>
      <c r="D1292" s="39"/>
      <c r="E1292" s="39"/>
      <c r="F1292" s="39"/>
      <c r="G1292" s="34">
        <f t="shared" si="20"/>
        <v>2</v>
      </c>
    </row>
    <row r="1293" spans="1:7" x14ac:dyDescent="0.25">
      <c r="A1293" s="36" t="s">
        <v>11071</v>
      </c>
      <c r="B1293" s="37" t="s">
        <v>4602</v>
      </c>
      <c r="C1293" s="38"/>
      <c r="D1293" s="39"/>
      <c r="E1293" s="39"/>
      <c r="F1293" s="39"/>
      <c r="G1293" s="34">
        <f t="shared" si="20"/>
        <v>5</v>
      </c>
    </row>
    <row r="1294" spans="1:7" x14ac:dyDescent="0.25">
      <c r="A1294" s="36" t="s">
        <v>10011</v>
      </c>
      <c r="B1294" s="37" t="s">
        <v>4603</v>
      </c>
      <c r="C1294" s="38" t="s">
        <v>129</v>
      </c>
      <c r="D1294" s="39">
        <v>445.54</v>
      </c>
      <c r="E1294" s="39">
        <v>30.16</v>
      </c>
      <c r="F1294" s="39">
        <v>475.7</v>
      </c>
      <c r="G1294" s="34">
        <f t="shared" si="20"/>
        <v>9</v>
      </c>
    </row>
    <row r="1295" spans="1:7" x14ac:dyDescent="0.25">
      <c r="A1295" s="36" t="s">
        <v>10012</v>
      </c>
      <c r="B1295" s="37" t="s">
        <v>4604</v>
      </c>
      <c r="C1295" s="38" t="s">
        <v>129</v>
      </c>
      <c r="D1295" s="39">
        <v>1393.48</v>
      </c>
      <c r="E1295" s="39">
        <v>30.16</v>
      </c>
      <c r="F1295" s="39">
        <v>1423.64</v>
      </c>
      <c r="G1295" s="34">
        <f t="shared" si="20"/>
        <v>9</v>
      </c>
    </row>
    <row r="1296" spans="1:7" x14ac:dyDescent="0.25">
      <c r="A1296" s="36" t="s">
        <v>10013</v>
      </c>
      <c r="B1296" s="37" t="s">
        <v>4605</v>
      </c>
      <c r="C1296" s="38" t="s">
        <v>129</v>
      </c>
      <c r="D1296" s="39">
        <v>852.72</v>
      </c>
      <c r="E1296" s="39">
        <v>30.16</v>
      </c>
      <c r="F1296" s="39">
        <v>882.88</v>
      </c>
      <c r="G1296" s="34">
        <f t="shared" si="20"/>
        <v>9</v>
      </c>
    </row>
    <row r="1297" spans="1:7" x14ac:dyDescent="0.25">
      <c r="A1297" s="36" t="s">
        <v>10014</v>
      </c>
      <c r="B1297" s="37" t="s">
        <v>4606</v>
      </c>
      <c r="C1297" s="38" t="s">
        <v>129</v>
      </c>
      <c r="D1297" s="39">
        <v>760.24</v>
      </c>
      <c r="E1297" s="39">
        <v>30.16</v>
      </c>
      <c r="F1297" s="39">
        <v>790.4</v>
      </c>
      <c r="G1297" s="34">
        <f t="shared" si="20"/>
        <v>9</v>
      </c>
    </row>
    <row r="1298" spans="1:7" x14ac:dyDescent="0.25">
      <c r="A1298" s="36" t="s">
        <v>10015</v>
      </c>
      <c r="B1298" s="37" t="s">
        <v>4607</v>
      </c>
      <c r="C1298" s="38" t="s">
        <v>129</v>
      </c>
      <c r="D1298" s="39">
        <v>399.18</v>
      </c>
      <c r="E1298" s="39">
        <v>30.16</v>
      </c>
      <c r="F1298" s="39">
        <v>429.34</v>
      </c>
      <c r="G1298" s="34">
        <f t="shared" si="20"/>
        <v>9</v>
      </c>
    </row>
    <row r="1299" spans="1:7" x14ac:dyDescent="0.25">
      <c r="A1299" s="36" t="s">
        <v>10016</v>
      </c>
      <c r="B1299" s="37" t="s">
        <v>4608</v>
      </c>
      <c r="C1299" s="38" t="s">
        <v>129</v>
      </c>
      <c r="D1299" s="39">
        <v>803.93</v>
      </c>
      <c r="E1299" s="39">
        <v>30.16</v>
      </c>
      <c r="F1299" s="39">
        <v>834.09</v>
      </c>
      <c r="G1299" s="34">
        <f t="shared" si="20"/>
        <v>9</v>
      </c>
    </row>
    <row r="1300" spans="1:7" ht="30" x14ac:dyDescent="0.25">
      <c r="A1300" s="36" t="s">
        <v>10017</v>
      </c>
      <c r="B1300" s="37" t="s">
        <v>9531</v>
      </c>
      <c r="C1300" s="38" t="s">
        <v>129</v>
      </c>
      <c r="D1300" s="39">
        <v>280.11</v>
      </c>
      <c r="E1300" s="39"/>
      <c r="F1300" s="39">
        <v>280.11</v>
      </c>
      <c r="G1300" s="34">
        <f t="shared" si="20"/>
        <v>9</v>
      </c>
    </row>
    <row r="1301" spans="1:7" ht="45" x14ac:dyDescent="0.25">
      <c r="A1301" s="36" t="s">
        <v>10018</v>
      </c>
      <c r="B1301" s="37" t="s">
        <v>4609</v>
      </c>
      <c r="C1301" s="38" t="s">
        <v>129</v>
      </c>
      <c r="D1301" s="39">
        <v>847.18</v>
      </c>
      <c r="E1301" s="39">
        <v>28.96</v>
      </c>
      <c r="F1301" s="39">
        <v>876.14</v>
      </c>
      <c r="G1301" s="34">
        <f t="shared" si="20"/>
        <v>9</v>
      </c>
    </row>
    <row r="1302" spans="1:7" ht="45" x14ac:dyDescent="0.25">
      <c r="A1302" s="36" t="s">
        <v>10019</v>
      </c>
      <c r="B1302" s="37" t="s">
        <v>4610</v>
      </c>
      <c r="C1302" s="38" t="s">
        <v>129</v>
      </c>
      <c r="D1302" s="39">
        <v>745.2</v>
      </c>
      <c r="E1302" s="39">
        <v>28.96</v>
      </c>
      <c r="F1302" s="39">
        <v>774.16</v>
      </c>
      <c r="G1302" s="34">
        <f t="shared" si="20"/>
        <v>9</v>
      </c>
    </row>
    <row r="1303" spans="1:7" ht="30" x14ac:dyDescent="0.25">
      <c r="A1303" s="36" t="s">
        <v>10020</v>
      </c>
      <c r="B1303" s="37" t="s">
        <v>9530</v>
      </c>
      <c r="C1303" s="38" t="s">
        <v>129</v>
      </c>
      <c r="D1303" s="39">
        <v>1951</v>
      </c>
      <c r="E1303" s="39">
        <v>76.64</v>
      </c>
      <c r="F1303" s="39">
        <v>2027.64</v>
      </c>
      <c r="G1303" s="34">
        <f t="shared" si="20"/>
        <v>9</v>
      </c>
    </row>
    <row r="1304" spans="1:7" x14ac:dyDescent="0.25">
      <c r="A1304" s="36" t="s">
        <v>10021</v>
      </c>
      <c r="B1304" s="37" t="s">
        <v>4611</v>
      </c>
      <c r="C1304" s="38" t="s">
        <v>129</v>
      </c>
      <c r="D1304" s="39">
        <v>1117.4100000000001</v>
      </c>
      <c r="E1304" s="39">
        <v>90.38</v>
      </c>
      <c r="F1304" s="39">
        <v>1207.79</v>
      </c>
      <c r="G1304" s="34">
        <f t="shared" si="20"/>
        <v>9</v>
      </c>
    </row>
    <row r="1305" spans="1:7" x14ac:dyDescent="0.25">
      <c r="A1305" s="36" t="s">
        <v>11072</v>
      </c>
      <c r="B1305" s="37" t="s">
        <v>4612</v>
      </c>
      <c r="C1305" s="38"/>
      <c r="D1305" s="39"/>
      <c r="E1305" s="39"/>
      <c r="F1305" s="39"/>
      <c r="G1305" s="34">
        <f t="shared" si="20"/>
        <v>5</v>
      </c>
    </row>
    <row r="1306" spans="1:7" x14ac:dyDescent="0.25">
      <c r="A1306" s="36" t="s">
        <v>10022</v>
      </c>
      <c r="B1306" s="37" t="s">
        <v>4613</v>
      </c>
      <c r="C1306" s="38" t="s">
        <v>129</v>
      </c>
      <c r="D1306" s="39">
        <v>986.08</v>
      </c>
      <c r="E1306" s="39">
        <v>90.38</v>
      </c>
      <c r="F1306" s="39">
        <v>1076.46</v>
      </c>
      <c r="G1306" s="34">
        <f t="shared" si="20"/>
        <v>9</v>
      </c>
    </row>
    <row r="1307" spans="1:7" x14ac:dyDescent="0.25">
      <c r="A1307" s="36" t="s">
        <v>10023</v>
      </c>
      <c r="B1307" s="37" t="s">
        <v>4614</v>
      </c>
      <c r="C1307" s="38" t="s">
        <v>129</v>
      </c>
      <c r="D1307" s="39">
        <v>849.84</v>
      </c>
      <c r="E1307" s="39">
        <v>90.38</v>
      </c>
      <c r="F1307" s="39">
        <v>940.22</v>
      </c>
      <c r="G1307" s="34">
        <f t="shared" si="20"/>
        <v>9</v>
      </c>
    </row>
    <row r="1308" spans="1:7" ht="30" x14ac:dyDescent="0.25">
      <c r="A1308" s="36" t="s">
        <v>10024</v>
      </c>
      <c r="B1308" s="37" t="s">
        <v>9519</v>
      </c>
      <c r="C1308" s="38" t="s">
        <v>23</v>
      </c>
      <c r="D1308" s="39">
        <v>1442.36</v>
      </c>
      <c r="E1308" s="39">
        <v>159.33000000000001</v>
      </c>
      <c r="F1308" s="39">
        <v>1601.69</v>
      </c>
      <c r="G1308" s="34">
        <f t="shared" si="20"/>
        <v>9</v>
      </c>
    </row>
    <row r="1309" spans="1:7" ht="30" x14ac:dyDescent="0.25">
      <c r="A1309" s="36" t="s">
        <v>10025</v>
      </c>
      <c r="B1309" s="37" t="s">
        <v>9520</v>
      </c>
      <c r="C1309" s="38" t="s">
        <v>23</v>
      </c>
      <c r="D1309" s="39">
        <v>1298.74</v>
      </c>
      <c r="E1309" s="39">
        <v>159.33000000000001</v>
      </c>
      <c r="F1309" s="39">
        <v>1458.07</v>
      </c>
      <c r="G1309" s="34">
        <f t="shared" si="20"/>
        <v>9</v>
      </c>
    </row>
    <row r="1310" spans="1:7" ht="30" x14ac:dyDescent="0.25">
      <c r="A1310" s="36" t="s">
        <v>10026</v>
      </c>
      <c r="B1310" s="37" t="s">
        <v>9521</v>
      </c>
      <c r="C1310" s="38" t="s">
        <v>129</v>
      </c>
      <c r="D1310" s="39">
        <v>900.98</v>
      </c>
      <c r="E1310" s="39">
        <v>90.38</v>
      </c>
      <c r="F1310" s="39">
        <v>991.36</v>
      </c>
      <c r="G1310" s="34">
        <f t="shared" si="20"/>
        <v>9</v>
      </c>
    </row>
    <row r="1311" spans="1:7" ht="30" x14ac:dyDescent="0.25">
      <c r="A1311" s="36" t="s">
        <v>10027</v>
      </c>
      <c r="B1311" s="37" t="s">
        <v>9522</v>
      </c>
      <c r="C1311" s="38" t="s">
        <v>23</v>
      </c>
      <c r="D1311" s="39">
        <v>2096.38</v>
      </c>
      <c r="E1311" s="39">
        <v>159.33000000000001</v>
      </c>
      <c r="F1311" s="39">
        <v>2255.71</v>
      </c>
      <c r="G1311" s="34">
        <f t="shared" si="20"/>
        <v>9</v>
      </c>
    </row>
    <row r="1312" spans="1:7" ht="30" x14ac:dyDescent="0.25">
      <c r="A1312" s="36" t="s">
        <v>10028</v>
      </c>
      <c r="B1312" s="37" t="s">
        <v>9523</v>
      </c>
      <c r="C1312" s="38" t="s">
        <v>23</v>
      </c>
      <c r="D1312" s="39">
        <v>2325.58</v>
      </c>
      <c r="E1312" s="39">
        <v>159.33000000000001</v>
      </c>
      <c r="F1312" s="39">
        <v>2484.91</v>
      </c>
      <c r="G1312" s="34">
        <f t="shared" si="20"/>
        <v>9</v>
      </c>
    </row>
    <row r="1313" spans="1:7" x14ac:dyDescent="0.25">
      <c r="A1313" s="36" t="s">
        <v>10029</v>
      </c>
      <c r="B1313" s="37" t="s">
        <v>4615</v>
      </c>
      <c r="C1313" s="38" t="s">
        <v>129</v>
      </c>
      <c r="D1313" s="39">
        <v>895.55</v>
      </c>
      <c r="E1313" s="39">
        <v>90.38</v>
      </c>
      <c r="F1313" s="39">
        <v>985.93</v>
      </c>
      <c r="G1313" s="34">
        <f t="shared" si="20"/>
        <v>9</v>
      </c>
    </row>
    <row r="1314" spans="1:7" x14ac:dyDescent="0.25">
      <c r="A1314" s="36" t="s">
        <v>10030</v>
      </c>
      <c r="B1314" s="37" t="s">
        <v>4616</v>
      </c>
      <c r="C1314" s="38" t="s">
        <v>129</v>
      </c>
      <c r="D1314" s="39">
        <v>425.81</v>
      </c>
      <c r="E1314" s="39">
        <v>90.38</v>
      </c>
      <c r="F1314" s="39">
        <v>516.19000000000005</v>
      </c>
      <c r="G1314" s="34">
        <f t="shared" si="20"/>
        <v>9</v>
      </c>
    </row>
    <row r="1315" spans="1:7" x14ac:dyDescent="0.25">
      <c r="A1315" s="36" t="s">
        <v>10031</v>
      </c>
      <c r="B1315" s="37" t="s">
        <v>13462</v>
      </c>
      <c r="C1315" s="38" t="s">
        <v>129</v>
      </c>
      <c r="D1315" s="39">
        <v>1496.45</v>
      </c>
      <c r="E1315" s="39">
        <v>90.38</v>
      </c>
      <c r="F1315" s="39">
        <v>1586.83</v>
      </c>
      <c r="G1315" s="34">
        <f t="shared" si="20"/>
        <v>9</v>
      </c>
    </row>
    <row r="1316" spans="1:7" ht="30" x14ac:dyDescent="0.25">
      <c r="A1316" s="36" t="s">
        <v>10032</v>
      </c>
      <c r="B1316" s="37" t="s">
        <v>4617</v>
      </c>
      <c r="C1316" s="38" t="s">
        <v>129</v>
      </c>
      <c r="D1316" s="39">
        <v>943.05</v>
      </c>
      <c r="E1316" s="39">
        <v>68.95</v>
      </c>
      <c r="F1316" s="39">
        <v>1012</v>
      </c>
      <c r="G1316" s="34">
        <f t="shared" si="20"/>
        <v>9</v>
      </c>
    </row>
    <row r="1317" spans="1:7" ht="30" x14ac:dyDescent="0.25">
      <c r="A1317" s="36" t="s">
        <v>10033</v>
      </c>
      <c r="B1317" s="37" t="s">
        <v>9524</v>
      </c>
      <c r="C1317" s="38" t="s">
        <v>129</v>
      </c>
      <c r="D1317" s="39">
        <v>794.69</v>
      </c>
      <c r="E1317" s="39">
        <v>90.38</v>
      </c>
      <c r="F1317" s="39">
        <v>885.07</v>
      </c>
      <c r="G1317" s="34">
        <f t="shared" si="20"/>
        <v>9</v>
      </c>
    </row>
    <row r="1318" spans="1:7" ht="30" x14ac:dyDescent="0.25">
      <c r="A1318" s="36" t="s">
        <v>10034</v>
      </c>
      <c r="B1318" s="37" t="s">
        <v>4618</v>
      </c>
      <c r="C1318" s="38" t="s">
        <v>129</v>
      </c>
      <c r="D1318" s="39">
        <v>686.03</v>
      </c>
      <c r="E1318" s="39">
        <v>90.38</v>
      </c>
      <c r="F1318" s="39">
        <v>776.41</v>
      </c>
      <c r="G1318" s="34">
        <f t="shared" si="20"/>
        <v>9</v>
      </c>
    </row>
    <row r="1319" spans="1:7" x14ac:dyDescent="0.25">
      <c r="A1319" s="36" t="s">
        <v>10035</v>
      </c>
      <c r="B1319" s="37" t="s">
        <v>4619</v>
      </c>
      <c r="C1319" s="38" t="s">
        <v>129</v>
      </c>
      <c r="D1319" s="39">
        <v>1216.8599999999999</v>
      </c>
      <c r="E1319" s="39">
        <v>90.38</v>
      </c>
      <c r="F1319" s="39">
        <v>1307.24</v>
      </c>
      <c r="G1319" s="34">
        <f t="shared" si="20"/>
        <v>9</v>
      </c>
    </row>
    <row r="1320" spans="1:7" x14ac:dyDescent="0.25">
      <c r="A1320" s="36" t="s">
        <v>10036</v>
      </c>
      <c r="B1320" s="37" t="s">
        <v>4620</v>
      </c>
      <c r="C1320" s="38" t="s">
        <v>129</v>
      </c>
      <c r="D1320" s="39">
        <v>1526</v>
      </c>
      <c r="E1320" s="39">
        <v>90.38</v>
      </c>
      <c r="F1320" s="39">
        <v>1616.38</v>
      </c>
      <c r="G1320" s="34">
        <f t="shared" si="20"/>
        <v>9</v>
      </c>
    </row>
    <row r="1321" spans="1:7" ht="30" x14ac:dyDescent="0.25">
      <c r="A1321" s="36" t="s">
        <v>10037</v>
      </c>
      <c r="B1321" s="37" t="s">
        <v>9525</v>
      </c>
      <c r="C1321" s="38" t="s">
        <v>129</v>
      </c>
      <c r="D1321" s="39">
        <v>1147.56</v>
      </c>
      <c r="E1321" s="39">
        <v>90.38</v>
      </c>
      <c r="F1321" s="39">
        <v>1237.94</v>
      </c>
      <c r="G1321" s="34">
        <f t="shared" si="20"/>
        <v>9</v>
      </c>
    </row>
    <row r="1322" spans="1:7" x14ac:dyDescent="0.25">
      <c r="A1322" s="36" t="s">
        <v>10038</v>
      </c>
      <c r="B1322" s="37" t="s">
        <v>4621</v>
      </c>
      <c r="C1322" s="38" t="s">
        <v>129</v>
      </c>
      <c r="D1322" s="39">
        <v>1052.79</v>
      </c>
      <c r="E1322" s="39">
        <v>60.07</v>
      </c>
      <c r="F1322" s="39">
        <v>1112.8599999999999</v>
      </c>
      <c r="G1322" s="34">
        <f t="shared" si="20"/>
        <v>9</v>
      </c>
    </row>
    <row r="1323" spans="1:7" x14ac:dyDescent="0.25">
      <c r="A1323" s="36" t="s">
        <v>10039</v>
      </c>
      <c r="B1323" s="37" t="s">
        <v>4622</v>
      </c>
      <c r="C1323" s="38" t="s">
        <v>129</v>
      </c>
      <c r="D1323" s="39">
        <v>1146.9000000000001</v>
      </c>
      <c r="E1323" s="39">
        <v>68.95</v>
      </c>
      <c r="F1323" s="39">
        <v>1215.8499999999999</v>
      </c>
      <c r="G1323" s="34">
        <f t="shared" si="20"/>
        <v>9</v>
      </c>
    </row>
    <row r="1324" spans="1:7" ht="30" x14ac:dyDescent="0.25">
      <c r="A1324" s="36" t="s">
        <v>10040</v>
      </c>
      <c r="B1324" s="37" t="s">
        <v>9526</v>
      </c>
      <c r="C1324" s="38" t="s">
        <v>129</v>
      </c>
      <c r="D1324" s="39">
        <v>2031.85</v>
      </c>
      <c r="E1324" s="39">
        <v>60.07</v>
      </c>
      <c r="F1324" s="39">
        <v>2091.92</v>
      </c>
      <c r="G1324" s="34">
        <f t="shared" si="20"/>
        <v>9</v>
      </c>
    </row>
    <row r="1325" spans="1:7" ht="30" x14ac:dyDescent="0.25">
      <c r="A1325" s="36" t="s">
        <v>10041</v>
      </c>
      <c r="B1325" s="37" t="s">
        <v>4623</v>
      </c>
      <c r="C1325" s="38" t="s">
        <v>129</v>
      </c>
      <c r="D1325" s="39">
        <v>1375.75</v>
      </c>
      <c r="E1325" s="39">
        <v>60.07</v>
      </c>
      <c r="F1325" s="39">
        <v>1435.82</v>
      </c>
      <c r="G1325" s="34">
        <f t="shared" si="20"/>
        <v>9</v>
      </c>
    </row>
    <row r="1326" spans="1:7" x14ac:dyDescent="0.25">
      <c r="A1326" s="36" t="s">
        <v>10042</v>
      </c>
      <c r="B1326" s="37" t="s">
        <v>4624</v>
      </c>
      <c r="C1326" s="38" t="s">
        <v>129</v>
      </c>
      <c r="D1326" s="39">
        <v>1540.76</v>
      </c>
      <c r="E1326" s="39">
        <v>30.16</v>
      </c>
      <c r="F1326" s="39">
        <v>1570.92</v>
      </c>
      <c r="G1326" s="34">
        <f t="shared" si="20"/>
        <v>9</v>
      </c>
    </row>
    <row r="1327" spans="1:7" x14ac:dyDescent="0.25">
      <c r="A1327" s="36" t="s">
        <v>10043</v>
      </c>
      <c r="B1327" s="37" t="s">
        <v>4625</v>
      </c>
      <c r="C1327" s="38" t="s">
        <v>129</v>
      </c>
      <c r="D1327" s="39">
        <v>288.42</v>
      </c>
      <c r="E1327" s="39">
        <v>47.52</v>
      </c>
      <c r="F1327" s="39">
        <v>335.94</v>
      </c>
      <c r="G1327" s="34">
        <f t="shared" si="20"/>
        <v>9</v>
      </c>
    </row>
    <row r="1328" spans="1:7" ht="30" x14ac:dyDescent="0.25">
      <c r="A1328" s="36" t="s">
        <v>10044</v>
      </c>
      <c r="B1328" s="37" t="s">
        <v>4626</v>
      </c>
      <c r="C1328" s="38" t="s">
        <v>129</v>
      </c>
      <c r="D1328" s="39">
        <v>800.91</v>
      </c>
      <c r="E1328" s="39">
        <v>90.38</v>
      </c>
      <c r="F1328" s="39">
        <v>891.29</v>
      </c>
      <c r="G1328" s="34">
        <f t="shared" si="20"/>
        <v>9</v>
      </c>
    </row>
    <row r="1329" spans="1:7" ht="30" x14ac:dyDescent="0.25">
      <c r="A1329" s="36" t="s">
        <v>10045</v>
      </c>
      <c r="B1329" s="37" t="s">
        <v>9527</v>
      </c>
      <c r="C1329" s="38" t="s">
        <v>129</v>
      </c>
      <c r="D1329" s="39">
        <v>1171.3800000000001</v>
      </c>
      <c r="E1329" s="39">
        <v>143.41999999999999</v>
      </c>
      <c r="F1329" s="39">
        <v>1314.8</v>
      </c>
      <c r="G1329" s="34">
        <f t="shared" si="20"/>
        <v>9</v>
      </c>
    </row>
    <row r="1330" spans="1:7" ht="30" x14ac:dyDescent="0.25">
      <c r="A1330" s="36" t="s">
        <v>10046</v>
      </c>
      <c r="B1330" s="37" t="s">
        <v>9528</v>
      </c>
      <c r="C1330" s="38" t="s">
        <v>129</v>
      </c>
      <c r="D1330" s="39">
        <v>6698.8</v>
      </c>
      <c r="E1330" s="39">
        <v>177.04</v>
      </c>
      <c r="F1330" s="39">
        <v>6875.84</v>
      </c>
      <c r="G1330" s="34">
        <f t="shared" si="20"/>
        <v>9</v>
      </c>
    </row>
    <row r="1331" spans="1:7" ht="30" x14ac:dyDescent="0.25">
      <c r="A1331" s="36" t="s">
        <v>10047</v>
      </c>
      <c r="B1331" s="37" t="s">
        <v>4627</v>
      </c>
      <c r="C1331" s="38" t="s">
        <v>129</v>
      </c>
      <c r="D1331" s="39">
        <v>1008.44</v>
      </c>
      <c r="E1331" s="39">
        <v>60.07</v>
      </c>
      <c r="F1331" s="39">
        <v>1068.51</v>
      </c>
      <c r="G1331" s="34">
        <f t="shared" si="20"/>
        <v>9</v>
      </c>
    </row>
    <row r="1332" spans="1:7" ht="30" x14ac:dyDescent="0.25">
      <c r="A1332" s="36" t="s">
        <v>10048</v>
      </c>
      <c r="B1332" s="37" t="s">
        <v>4628</v>
      </c>
      <c r="C1332" s="38" t="s">
        <v>129</v>
      </c>
      <c r="D1332" s="39">
        <v>1580.06</v>
      </c>
      <c r="E1332" s="39">
        <v>68.64</v>
      </c>
      <c r="F1332" s="39">
        <v>1648.7</v>
      </c>
      <c r="G1332" s="34">
        <f t="shared" si="20"/>
        <v>9</v>
      </c>
    </row>
    <row r="1333" spans="1:7" ht="30" x14ac:dyDescent="0.25">
      <c r="A1333" s="36" t="s">
        <v>10049</v>
      </c>
      <c r="B1333" s="37" t="s">
        <v>9529</v>
      </c>
      <c r="C1333" s="38" t="s">
        <v>129</v>
      </c>
      <c r="D1333" s="39">
        <v>1346.68</v>
      </c>
      <c r="E1333" s="39">
        <v>90.38</v>
      </c>
      <c r="F1333" s="39">
        <v>1437.06</v>
      </c>
      <c r="G1333" s="34">
        <f t="shared" si="20"/>
        <v>9</v>
      </c>
    </row>
    <row r="1334" spans="1:7" x14ac:dyDescent="0.25">
      <c r="A1334" s="36" t="s">
        <v>11073</v>
      </c>
      <c r="B1334" s="37" t="s">
        <v>4629</v>
      </c>
      <c r="C1334" s="38"/>
      <c r="D1334" s="39"/>
      <c r="E1334" s="39"/>
      <c r="F1334" s="39"/>
      <c r="G1334" s="34">
        <f t="shared" si="20"/>
        <v>5</v>
      </c>
    </row>
    <row r="1335" spans="1:7" ht="30" x14ac:dyDescent="0.25">
      <c r="A1335" s="36" t="s">
        <v>10050</v>
      </c>
      <c r="B1335" s="37" t="s">
        <v>4630</v>
      </c>
      <c r="C1335" s="38" t="s">
        <v>7</v>
      </c>
      <c r="D1335" s="39">
        <v>862.03</v>
      </c>
      <c r="E1335" s="39">
        <v>47.52</v>
      </c>
      <c r="F1335" s="39">
        <v>909.55</v>
      </c>
      <c r="G1335" s="34">
        <f t="shared" si="20"/>
        <v>9</v>
      </c>
    </row>
    <row r="1336" spans="1:7" x14ac:dyDescent="0.25">
      <c r="A1336" s="36" t="s">
        <v>10051</v>
      </c>
      <c r="B1336" s="37" t="s">
        <v>13397</v>
      </c>
      <c r="C1336" s="38" t="s">
        <v>7</v>
      </c>
      <c r="D1336" s="39">
        <v>824.95</v>
      </c>
      <c r="E1336" s="39">
        <v>19.010000000000002</v>
      </c>
      <c r="F1336" s="39">
        <v>843.96</v>
      </c>
      <c r="G1336" s="34">
        <f t="shared" si="20"/>
        <v>9</v>
      </c>
    </row>
    <row r="1337" spans="1:7" x14ac:dyDescent="0.25">
      <c r="A1337" s="36" t="s">
        <v>10052</v>
      </c>
      <c r="B1337" s="37" t="s">
        <v>13398</v>
      </c>
      <c r="C1337" s="38" t="s">
        <v>7</v>
      </c>
      <c r="D1337" s="39">
        <v>1317.74</v>
      </c>
      <c r="E1337" s="39">
        <v>47.52</v>
      </c>
      <c r="F1337" s="39">
        <v>1365.26</v>
      </c>
      <c r="G1337" s="34">
        <f t="shared" si="20"/>
        <v>9</v>
      </c>
    </row>
    <row r="1338" spans="1:7" x14ac:dyDescent="0.25">
      <c r="A1338" s="36" t="s">
        <v>10053</v>
      </c>
      <c r="B1338" s="37" t="s">
        <v>4631</v>
      </c>
      <c r="C1338" s="38" t="s">
        <v>129</v>
      </c>
      <c r="D1338" s="39">
        <v>1315.84</v>
      </c>
      <c r="E1338" s="39">
        <v>95.04</v>
      </c>
      <c r="F1338" s="39">
        <v>1410.88</v>
      </c>
      <c r="G1338" s="34">
        <f t="shared" si="20"/>
        <v>9</v>
      </c>
    </row>
    <row r="1339" spans="1:7" ht="30" x14ac:dyDescent="0.25">
      <c r="A1339" s="36" t="s">
        <v>10054</v>
      </c>
      <c r="B1339" s="37" t="s">
        <v>9512</v>
      </c>
      <c r="C1339" s="38" t="s">
        <v>129</v>
      </c>
      <c r="D1339" s="39">
        <v>1060.24</v>
      </c>
      <c r="E1339" s="39">
        <v>15.68</v>
      </c>
      <c r="F1339" s="39">
        <v>1075.92</v>
      </c>
      <c r="G1339" s="34">
        <f t="shared" si="20"/>
        <v>9</v>
      </c>
    </row>
    <row r="1340" spans="1:7" ht="30" x14ac:dyDescent="0.25">
      <c r="A1340" s="36" t="s">
        <v>10055</v>
      </c>
      <c r="B1340" s="37" t="s">
        <v>13463</v>
      </c>
      <c r="C1340" s="38" t="s">
        <v>129</v>
      </c>
      <c r="D1340" s="39">
        <v>383.48</v>
      </c>
      <c r="E1340" s="39">
        <v>206.79</v>
      </c>
      <c r="F1340" s="39">
        <v>590.27</v>
      </c>
      <c r="G1340" s="34">
        <f t="shared" si="20"/>
        <v>9</v>
      </c>
    </row>
    <row r="1341" spans="1:7" ht="45" x14ac:dyDescent="0.25">
      <c r="A1341" s="36" t="s">
        <v>10056</v>
      </c>
      <c r="B1341" s="37" t="s">
        <v>9513</v>
      </c>
      <c r="C1341" s="38" t="s">
        <v>129</v>
      </c>
      <c r="D1341" s="39">
        <v>1030.06</v>
      </c>
      <c r="E1341" s="39">
        <v>30.16</v>
      </c>
      <c r="F1341" s="39">
        <v>1060.22</v>
      </c>
      <c r="G1341" s="34">
        <f t="shared" si="20"/>
        <v>9</v>
      </c>
    </row>
    <row r="1342" spans="1:7" ht="30" x14ac:dyDescent="0.25">
      <c r="A1342" s="36" t="s">
        <v>10057</v>
      </c>
      <c r="B1342" s="37" t="s">
        <v>9514</v>
      </c>
      <c r="C1342" s="38" t="s">
        <v>129</v>
      </c>
      <c r="D1342" s="39">
        <v>696.84</v>
      </c>
      <c r="E1342" s="39">
        <v>60.07</v>
      </c>
      <c r="F1342" s="39">
        <v>756.91</v>
      </c>
      <c r="G1342" s="34">
        <f t="shared" si="20"/>
        <v>9</v>
      </c>
    </row>
    <row r="1343" spans="1:7" x14ac:dyDescent="0.25">
      <c r="A1343" s="36" t="s">
        <v>10058</v>
      </c>
      <c r="B1343" s="37" t="s">
        <v>4632</v>
      </c>
      <c r="C1343" s="38" t="s">
        <v>7</v>
      </c>
      <c r="D1343" s="39">
        <v>200.18</v>
      </c>
      <c r="E1343" s="39">
        <v>23.77</v>
      </c>
      <c r="F1343" s="39">
        <v>223.95</v>
      </c>
      <c r="G1343" s="34">
        <f t="shared" si="20"/>
        <v>9</v>
      </c>
    </row>
    <row r="1344" spans="1:7" x14ac:dyDescent="0.25">
      <c r="A1344" s="36" t="s">
        <v>10059</v>
      </c>
      <c r="B1344" s="37" t="s">
        <v>4633</v>
      </c>
      <c r="C1344" s="38" t="s">
        <v>7</v>
      </c>
      <c r="D1344" s="39">
        <v>230.72</v>
      </c>
      <c r="E1344" s="39">
        <v>23.77</v>
      </c>
      <c r="F1344" s="39">
        <v>254.49</v>
      </c>
      <c r="G1344" s="34">
        <f t="shared" si="20"/>
        <v>9</v>
      </c>
    </row>
    <row r="1345" spans="1:7" ht="30" x14ac:dyDescent="0.25">
      <c r="A1345" s="36" t="s">
        <v>10060</v>
      </c>
      <c r="B1345" s="37" t="s">
        <v>9515</v>
      </c>
      <c r="C1345" s="38" t="s">
        <v>129</v>
      </c>
      <c r="D1345" s="39">
        <v>1357.69</v>
      </c>
      <c r="E1345" s="39">
        <v>68.95</v>
      </c>
      <c r="F1345" s="39">
        <v>1426.64</v>
      </c>
      <c r="G1345" s="34">
        <f t="shared" si="20"/>
        <v>9</v>
      </c>
    </row>
    <row r="1346" spans="1:7" ht="30" x14ac:dyDescent="0.25">
      <c r="A1346" s="36" t="s">
        <v>10061</v>
      </c>
      <c r="B1346" s="37" t="s">
        <v>9516</v>
      </c>
      <c r="C1346" s="38" t="s">
        <v>129</v>
      </c>
      <c r="D1346" s="39">
        <v>1227.3900000000001</v>
      </c>
      <c r="E1346" s="39">
        <v>30.16</v>
      </c>
      <c r="F1346" s="39">
        <v>1257.55</v>
      </c>
      <c r="G1346" s="34">
        <f t="shared" si="20"/>
        <v>9</v>
      </c>
    </row>
    <row r="1347" spans="1:7" ht="30" x14ac:dyDescent="0.25">
      <c r="A1347" s="36" t="s">
        <v>10062</v>
      </c>
      <c r="B1347" s="37" t="s">
        <v>9517</v>
      </c>
      <c r="C1347" s="38" t="s">
        <v>129</v>
      </c>
      <c r="D1347" s="39">
        <v>1137.8699999999999</v>
      </c>
      <c r="E1347" s="39">
        <v>60.07</v>
      </c>
      <c r="F1347" s="39">
        <v>1197.94</v>
      </c>
      <c r="G1347" s="34">
        <f t="shared" ref="G1347:G1410" si="21">LEN(A1347)</f>
        <v>9</v>
      </c>
    </row>
    <row r="1348" spans="1:7" ht="30" x14ac:dyDescent="0.25">
      <c r="A1348" s="36" t="s">
        <v>10063</v>
      </c>
      <c r="B1348" s="37" t="s">
        <v>9518</v>
      </c>
      <c r="C1348" s="38" t="s">
        <v>129</v>
      </c>
      <c r="D1348" s="39">
        <v>708.54</v>
      </c>
      <c r="E1348" s="39">
        <v>19.010000000000002</v>
      </c>
      <c r="F1348" s="39">
        <v>727.55</v>
      </c>
      <c r="G1348" s="34">
        <f t="shared" si="21"/>
        <v>9</v>
      </c>
    </row>
    <row r="1349" spans="1:7" ht="45" x14ac:dyDescent="0.25">
      <c r="A1349" s="36" t="s">
        <v>10064</v>
      </c>
      <c r="B1349" s="37" t="s">
        <v>4634</v>
      </c>
      <c r="C1349" s="38" t="s">
        <v>129</v>
      </c>
      <c r="D1349" s="39">
        <v>616.55999999999995</v>
      </c>
      <c r="E1349" s="39"/>
      <c r="F1349" s="39">
        <v>616.55999999999995</v>
      </c>
      <c r="G1349" s="34">
        <f t="shared" si="21"/>
        <v>9</v>
      </c>
    </row>
    <row r="1350" spans="1:7" x14ac:dyDescent="0.25">
      <c r="A1350" s="36" t="s">
        <v>11074</v>
      </c>
      <c r="B1350" s="37" t="s">
        <v>4635</v>
      </c>
      <c r="C1350" s="38"/>
      <c r="D1350" s="39"/>
      <c r="E1350" s="39"/>
      <c r="F1350" s="39"/>
      <c r="G1350" s="34">
        <f t="shared" si="21"/>
        <v>5</v>
      </c>
    </row>
    <row r="1351" spans="1:7" ht="30" x14ac:dyDescent="0.25">
      <c r="A1351" s="36" t="s">
        <v>10065</v>
      </c>
      <c r="B1351" s="37" t="s">
        <v>9492</v>
      </c>
      <c r="C1351" s="38" t="s">
        <v>129</v>
      </c>
      <c r="D1351" s="39">
        <v>3177.54</v>
      </c>
      <c r="E1351" s="39">
        <v>66.739999999999995</v>
      </c>
      <c r="F1351" s="39">
        <v>3244.28</v>
      </c>
      <c r="G1351" s="34">
        <f t="shared" si="21"/>
        <v>9</v>
      </c>
    </row>
    <row r="1352" spans="1:7" ht="30" x14ac:dyDescent="0.25">
      <c r="A1352" s="36" t="s">
        <v>10066</v>
      </c>
      <c r="B1352" s="37" t="s">
        <v>9493</v>
      </c>
      <c r="C1352" s="38" t="s">
        <v>129</v>
      </c>
      <c r="D1352" s="39">
        <v>1870.7</v>
      </c>
      <c r="E1352" s="39">
        <v>66.739999999999995</v>
      </c>
      <c r="F1352" s="39">
        <v>1937.44</v>
      </c>
      <c r="G1352" s="34">
        <f t="shared" si="21"/>
        <v>9</v>
      </c>
    </row>
    <row r="1353" spans="1:7" ht="30" x14ac:dyDescent="0.25">
      <c r="A1353" s="36" t="s">
        <v>10067</v>
      </c>
      <c r="B1353" s="37" t="s">
        <v>9494</v>
      </c>
      <c r="C1353" s="38" t="s">
        <v>129</v>
      </c>
      <c r="D1353" s="39">
        <v>2006.45</v>
      </c>
      <c r="E1353" s="39">
        <v>66.739999999999995</v>
      </c>
      <c r="F1353" s="39">
        <v>2073.19</v>
      </c>
      <c r="G1353" s="34">
        <f t="shared" si="21"/>
        <v>9</v>
      </c>
    </row>
    <row r="1354" spans="1:7" ht="30" x14ac:dyDescent="0.25">
      <c r="A1354" s="36" t="s">
        <v>10068</v>
      </c>
      <c r="B1354" s="37" t="s">
        <v>9495</v>
      </c>
      <c r="C1354" s="38" t="s">
        <v>129</v>
      </c>
      <c r="D1354" s="39">
        <v>3039.36</v>
      </c>
      <c r="E1354" s="39">
        <v>66.739999999999995</v>
      </c>
      <c r="F1354" s="39">
        <v>3106.1</v>
      </c>
      <c r="G1354" s="34">
        <f t="shared" si="21"/>
        <v>9</v>
      </c>
    </row>
    <row r="1355" spans="1:7" ht="30" x14ac:dyDescent="0.25">
      <c r="A1355" s="36" t="s">
        <v>10069</v>
      </c>
      <c r="B1355" s="37" t="s">
        <v>9496</v>
      </c>
      <c r="C1355" s="38" t="s">
        <v>129</v>
      </c>
      <c r="D1355" s="39">
        <v>2450.1</v>
      </c>
      <c r="E1355" s="39">
        <v>122.2</v>
      </c>
      <c r="F1355" s="39">
        <v>2572.3000000000002</v>
      </c>
      <c r="G1355" s="34">
        <f t="shared" si="21"/>
        <v>9</v>
      </c>
    </row>
    <row r="1356" spans="1:7" ht="45" x14ac:dyDescent="0.25">
      <c r="A1356" s="36" t="s">
        <v>10070</v>
      </c>
      <c r="B1356" s="37" t="s">
        <v>9497</v>
      </c>
      <c r="C1356" s="38" t="s">
        <v>129</v>
      </c>
      <c r="D1356" s="39">
        <v>3691.57</v>
      </c>
      <c r="E1356" s="39">
        <v>122.2</v>
      </c>
      <c r="F1356" s="39">
        <v>3813.77</v>
      </c>
      <c r="G1356" s="34">
        <f t="shared" si="21"/>
        <v>9</v>
      </c>
    </row>
    <row r="1357" spans="1:7" ht="45" x14ac:dyDescent="0.25">
      <c r="A1357" s="36" t="s">
        <v>10071</v>
      </c>
      <c r="B1357" s="37" t="s">
        <v>9498</v>
      </c>
      <c r="C1357" s="38" t="s">
        <v>129</v>
      </c>
      <c r="D1357" s="39">
        <v>2952.58</v>
      </c>
      <c r="E1357" s="39">
        <v>122.2</v>
      </c>
      <c r="F1357" s="39">
        <v>3074.78</v>
      </c>
      <c r="G1357" s="34">
        <f t="shared" si="21"/>
        <v>9</v>
      </c>
    </row>
    <row r="1358" spans="1:7" ht="45" x14ac:dyDescent="0.25">
      <c r="A1358" s="36" t="s">
        <v>10072</v>
      </c>
      <c r="B1358" s="37" t="s">
        <v>4636</v>
      </c>
      <c r="C1358" s="38" t="s">
        <v>129</v>
      </c>
      <c r="D1358" s="39">
        <v>3736.95</v>
      </c>
      <c r="E1358" s="39">
        <v>122.2</v>
      </c>
      <c r="F1358" s="39">
        <v>3859.15</v>
      </c>
      <c r="G1358" s="34">
        <f t="shared" si="21"/>
        <v>9</v>
      </c>
    </row>
    <row r="1359" spans="1:7" ht="30" x14ac:dyDescent="0.25">
      <c r="A1359" s="36" t="s">
        <v>10073</v>
      </c>
      <c r="B1359" s="37" t="s">
        <v>9499</v>
      </c>
      <c r="C1359" s="38" t="s">
        <v>129</v>
      </c>
      <c r="D1359" s="39">
        <v>2426.8200000000002</v>
      </c>
      <c r="E1359" s="39">
        <v>66.739999999999995</v>
      </c>
      <c r="F1359" s="39">
        <v>2493.56</v>
      </c>
      <c r="G1359" s="34">
        <f t="shared" si="21"/>
        <v>9</v>
      </c>
    </row>
    <row r="1360" spans="1:7" ht="30" x14ac:dyDescent="0.25">
      <c r="A1360" s="36" t="s">
        <v>10074</v>
      </c>
      <c r="B1360" s="37" t="s">
        <v>9500</v>
      </c>
      <c r="C1360" s="38" t="s">
        <v>129</v>
      </c>
      <c r="D1360" s="39">
        <v>2449.17</v>
      </c>
      <c r="E1360" s="39">
        <v>66.739999999999995</v>
      </c>
      <c r="F1360" s="39">
        <v>2515.91</v>
      </c>
      <c r="G1360" s="34">
        <f t="shared" si="21"/>
        <v>9</v>
      </c>
    </row>
    <row r="1361" spans="1:7" ht="30" x14ac:dyDescent="0.25">
      <c r="A1361" s="36" t="s">
        <v>10075</v>
      </c>
      <c r="B1361" s="37" t="s">
        <v>9501</v>
      </c>
      <c r="C1361" s="38" t="s">
        <v>129</v>
      </c>
      <c r="D1361" s="39">
        <v>3634.31</v>
      </c>
      <c r="E1361" s="39">
        <v>66.739999999999995</v>
      </c>
      <c r="F1361" s="39">
        <v>3701.05</v>
      </c>
      <c r="G1361" s="34">
        <f t="shared" si="21"/>
        <v>9</v>
      </c>
    </row>
    <row r="1362" spans="1:7" ht="30" x14ac:dyDescent="0.25">
      <c r="A1362" s="36" t="s">
        <v>10076</v>
      </c>
      <c r="B1362" s="37" t="s">
        <v>9502</v>
      </c>
      <c r="C1362" s="38" t="s">
        <v>129</v>
      </c>
      <c r="D1362" s="39">
        <v>3022.93</v>
      </c>
      <c r="E1362" s="39">
        <v>122.2</v>
      </c>
      <c r="F1362" s="39">
        <v>3145.13</v>
      </c>
      <c r="G1362" s="34">
        <f t="shared" si="21"/>
        <v>9</v>
      </c>
    </row>
    <row r="1363" spans="1:7" ht="45" x14ac:dyDescent="0.25">
      <c r="A1363" s="36" t="s">
        <v>10077</v>
      </c>
      <c r="B1363" s="37" t="s">
        <v>9503</v>
      </c>
      <c r="C1363" s="38" t="s">
        <v>129</v>
      </c>
      <c r="D1363" s="39">
        <v>4278.54</v>
      </c>
      <c r="E1363" s="39">
        <v>122.2</v>
      </c>
      <c r="F1363" s="39">
        <v>4400.74</v>
      </c>
      <c r="G1363" s="34">
        <f t="shared" si="21"/>
        <v>9</v>
      </c>
    </row>
    <row r="1364" spans="1:7" ht="45" x14ac:dyDescent="0.25">
      <c r="A1364" s="36" t="s">
        <v>10078</v>
      </c>
      <c r="B1364" s="37" t="s">
        <v>9504</v>
      </c>
      <c r="C1364" s="38" t="s">
        <v>129</v>
      </c>
      <c r="D1364" s="39">
        <v>3274.87</v>
      </c>
      <c r="E1364" s="39">
        <v>122.2</v>
      </c>
      <c r="F1364" s="39">
        <v>3397.07</v>
      </c>
      <c r="G1364" s="34">
        <f t="shared" si="21"/>
        <v>9</v>
      </c>
    </row>
    <row r="1365" spans="1:7" ht="45" x14ac:dyDescent="0.25">
      <c r="A1365" s="36" t="s">
        <v>10079</v>
      </c>
      <c r="B1365" s="37" t="s">
        <v>4637</v>
      </c>
      <c r="C1365" s="38" t="s">
        <v>129</v>
      </c>
      <c r="D1365" s="39">
        <v>4311.54</v>
      </c>
      <c r="E1365" s="39">
        <v>122.2</v>
      </c>
      <c r="F1365" s="39">
        <v>4433.74</v>
      </c>
      <c r="G1365" s="34">
        <f t="shared" si="21"/>
        <v>9</v>
      </c>
    </row>
    <row r="1366" spans="1:7" ht="45" x14ac:dyDescent="0.25">
      <c r="A1366" s="36" t="s">
        <v>10080</v>
      </c>
      <c r="B1366" s="37" t="s">
        <v>4638</v>
      </c>
      <c r="C1366" s="38" t="s">
        <v>129</v>
      </c>
      <c r="D1366" s="39">
        <v>4378.62</v>
      </c>
      <c r="E1366" s="39">
        <v>122.2</v>
      </c>
      <c r="F1366" s="39">
        <v>4500.82</v>
      </c>
      <c r="G1366" s="34">
        <f t="shared" si="21"/>
        <v>9</v>
      </c>
    </row>
    <row r="1367" spans="1:7" ht="45" x14ac:dyDescent="0.25">
      <c r="A1367" s="36" t="s">
        <v>10081</v>
      </c>
      <c r="B1367" s="37" t="s">
        <v>4639</v>
      </c>
      <c r="C1367" s="38" t="s">
        <v>129</v>
      </c>
      <c r="D1367" s="39">
        <v>4202.09</v>
      </c>
      <c r="E1367" s="39">
        <v>66.739999999999995</v>
      </c>
      <c r="F1367" s="39">
        <v>4268.83</v>
      </c>
      <c r="G1367" s="34">
        <f t="shared" si="21"/>
        <v>9</v>
      </c>
    </row>
    <row r="1368" spans="1:7" ht="30" x14ac:dyDescent="0.25">
      <c r="A1368" s="36" t="s">
        <v>10082</v>
      </c>
      <c r="B1368" s="37" t="s">
        <v>9505</v>
      </c>
      <c r="C1368" s="38" t="s">
        <v>129</v>
      </c>
      <c r="D1368" s="39">
        <v>2660.85</v>
      </c>
      <c r="E1368" s="39">
        <v>66.739999999999995</v>
      </c>
      <c r="F1368" s="39">
        <v>2727.59</v>
      </c>
      <c r="G1368" s="34">
        <f t="shared" si="21"/>
        <v>9</v>
      </c>
    </row>
    <row r="1369" spans="1:7" ht="45" x14ac:dyDescent="0.25">
      <c r="A1369" s="36" t="s">
        <v>10083</v>
      </c>
      <c r="B1369" s="37" t="s">
        <v>4640</v>
      </c>
      <c r="C1369" s="38" t="s">
        <v>129</v>
      </c>
      <c r="D1369" s="39">
        <v>4512.83</v>
      </c>
      <c r="E1369" s="39">
        <v>66.739999999999995</v>
      </c>
      <c r="F1369" s="39">
        <v>4579.57</v>
      </c>
      <c r="G1369" s="34">
        <f t="shared" si="21"/>
        <v>9</v>
      </c>
    </row>
    <row r="1370" spans="1:7" ht="45" x14ac:dyDescent="0.25">
      <c r="A1370" s="36" t="s">
        <v>10084</v>
      </c>
      <c r="B1370" s="37" t="s">
        <v>4641</v>
      </c>
      <c r="C1370" s="38" t="s">
        <v>129</v>
      </c>
      <c r="D1370" s="39">
        <v>3917.55</v>
      </c>
      <c r="E1370" s="39">
        <v>267.69</v>
      </c>
      <c r="F1370" s="39">
        <v>4185.24</v>
      </c>
      <c r="G1370" s="34">
        <f t="shared" si="21"/>
        <v>9</v>
      </c>
    </row>
    <row r="1371" spans="1:7" ht="30" x14ac:dyDescent="0.25">
      <c r="A1371" s="36" t="s">
        <v>10085</v>
      </c>
      <c r="B1371" s="37" t="s">
        <v>9506</v>
      </c>
      <c r="C1371" s="38" t="s">
        <v>129</v>
      </c>
      <c r="D1371" s="39">
        <v>3497.32</v>
      </c>
      <c r="E1371" s="39">
        <v>66.739999999999995</v>
      </c>
      <c r="F1371" s="39">
        <v>3564.06</v>
      </c>
      <c r="G1371" s="34">
        <f t="shared" si="21"/>
        <v>9</v>
      </c>
    </row>
    <row r="1372" spans="1:7" ht="30" x14ac:dyDescent="0.25">
      <c r="A1372" s="36" t="s">
        <v>10086</v>
      </c>
      <c r="B1372" s="37" t="s">
        <v>4642</v>
      </c>
      <c r="C1372" s="38" t="s">
        <v>129</v>
      </c>
      <c r="D1372" s="39">
        <v>1715.58</v>
      </c>
      <c r="E1372" s="39">
        <v>66.739999999999995</v>
      </c>
      <c r="F1372" s="39">
        <v>1782.32</v>
      </c>
      <c r="G1372" s="34">
        <f t="shared" si="21"/>
        <v>9</v>
      </c>
    </row>
    <row r="1373" spans="1:7" ht="30" x14ac:dyDescent="0.25">
      <c r="A1373" s="36" t="s">
        <v>10087</v>
      </c>
      <c r="B1373" s="37" t="s">
        <v>9507</v>
      </c>
      <c r="C1373" s="38" t="s">
        <v>129</v>
      </c>
      <c r="D1373" s="39">
        <v>2783.83</v>
      </c>
      <c r="E1373" s="39">
        <v>66.739999999999995</v>
      </c>
      <c r="F1373" s="39">
        <v>2850.57</v>
      </c>
      <c r="G1373" s="34">
        <f t="shared" si="21"/>
        <v>9</v>
      </c>
    </row>
    <row r="1374" spans="1:7" ht="30" x14ac:dyDescent="0.25">
      <c r="A1374" s="36" t="s">
        <v>10088</v>
      </c>
      <c r="B1374" s="37" t="s">
        <v>9508</v>
      </c>
      <c r="C1374" s="38" t="s">
        <v>129</v>
      </c>
      <c r="D1374" s="39">
        <v>2280.7199999999998</v>
      </c>
      <c r="E1374" s="39">
        <v>66.739999999999995</v>
      </c>
      <c r="F1374" s="39">
        <v>2347.46</v>
      </c>
      <c r="G1374" s="34">
        <f t="shared" si="21"/>
        <v>9</v>
      </c>
    </row>
    <row r="1375" spans="1:7" x14ac:dyDescent="0.25">
      <c r="A1375" s="36" t="s">
        <v>11075</v>
      </c>
      <c r="B1375" s="37" t="s">
        <v>4643</v>
      </c>
      <c r="C1375" s="38"/>
      <c r="D1375" s="39"/>
      <c r="E1375" s="39"/>
      <c r="F1375" s="39"/>
      <c r="G1375" s="34">
        <f t="shared" si="21"/>
        <v>5</v>
      </c>
    </row>
    <row r="1376" spans="1:7" ht="30" x14ac:dyDescent="0.25">
      <c r="A1376" s="36" t="s">
        <v>10089</v>
      </c>
      <c r="B1376" s="37" t="s">
        <v>9509</v>
      </c>
      <c r="C1376" s="38" t="s">
        <v>7</v>
      </c>
      <c r="D1376" s="39">
        <v>904.73</v>
      </c>
      <c r="E1376" s="39">
        <v>55.46</v>
      </c>
      <c r="F1376" s="39">
        <v>960.19</v>
      </c>
      <c r="G1376" s="34">
        <f t="shared" si="21"/>
        <v>9</v>
      </c>
    </row>
    <row r="1377" spans="1:7" x14ac:dyDescent="0.25">
      <c r="A1377" s="36" t="s">
        <v>11076</v>
      </c>
      <c r="B1377" s="37" t="s">
        <v>4644</v>
      </c>
      <c r="C1377" s="38"/>
      <c r="D1377" s="39"/>
      <c r="E1377" s="39"/>
      <c r="F1377" s="39"/>
      <c r="G1377" s="34">
        <f t="shared" si="21"/>
        <v>5</v>
      </c>
    </row>
    <row r="1378" spans="1:7" ht="30" x14ac:dyDescent="0.25">
      <c r="A1378" s="36" t="s">
        <v>10090</v>
      </c>
      <c r="B1378" s="37" t="s">
        <v>9510</v>
      </c>
      <c r="C1378" s="38" t="s">
        <v>129</v>
      </c>
      <c r="D1378" s="39">
        <v>677.57</v>
      </c>
      <c r="E1378" s="39">
        <v>47.52</v>
      </c>
      <c r="F1378" s="39">
        <v>725.09</v>
      </c>
      <c r="G1378" s="34">
        <f t="shared" si="21"/>
        <v>9</v>
      </c>
    </row>
    <row r="1379" spans="1:7" ht="30" x14ac:dyDescent="0.25">
      <c r="A1379" s="36" t="s">
        <v>10091</v>
      </c>
      <c r="B1379" s="37" t="s">
        <v>9511</v>
      </c>
      <c r="C1379" s="38" t="s">
        <v>129</v>
      </c>
      <c r="D1379" s="39">
        <v>916.16</v>
      </c>
      <c r="E1379" s="39">
        <v>133.30000000000001</v>
      </c>
      <c r="F1379" s="39">
        <v>1049.46</v>
      </c>
      <c r="G1379" s="34">
        <f t="shared" si="21"/>
        <v>9</v>
      </c>
    </row>
    <row r="1380" spans="1:7" x14ac:dyDescent="0.25">
      <c r="A1380" s="36" t="s">
        <v>11077</v>
      </c>
      <c r="B1380" s="37" t="s">
        <v>4645</v>
      </c>
      <c r="C1380" s="38"/>
      <c r="D1380" s="39"/>
      <c r="E1380" s="39"/>
      <c r="F1380" s="39"/>
      <c r="G1380" s="34">
        <f t="shared" si="21"/>
        <v>5</v>
      </c>
    </row>
    <row r="1381" spans="1:7" ht="30" x14ac:dyDescent="0.25">
      <c r="A1381" s="36" t="s">
        <v>10092</v>
      </c>
      <c r="B1381" s="37" t="s">
        <v>9487</v>
      </c>
      <c r="C1381" s="38" t="s">
        <v>7</v>
      </c>
      <c r="D1381" s="39">
        <v>708.91</v>
      </c>
      <c r="E1381" s="39">
        <v>57.03</v>
      </c>
      <c r="F1381" s="39">
        <v>765.94</v>
      </c>
      <c r="G1381" s="34">
        <f t="shared" si="21"/>
        <v>9</v>
      </c>
    </row>
    <row r="1382" spans="1:7" ht="30" x14ac:dyDescent="0.25">
      <c r="A1382" s="36" t="s">
        <v>10093</v>
      </c>
      <c r="B1382" s="37" t="s">
        <v>4646</v>
      </c>
      <c r="C1382" s="38" t="s">
        <v>7</v>
      </c>
      <c r="D1382" s="39">
        <v>539.99</v>
      </c>
      <c r="E1382" s="39">
        <v>23.77</v>
      </c>
      <c r="F1382" s="39">
        <v>563.76</v>
      </c>
      <c r="G1382" s="34">
        <f t="shared" si="21"/>
        <v>9</v>
      </c>
    </row>
    <row r="1383" spans="1:7" ht="30" x14ac:dyDescent="0.25">
      <c r="A1383" s="36" t="s">
        <v>10094</v>
      </c>
      <c r="B1383" s="37" t="s">
        <v>9488</v>
      </c>
      <c r="C1383" s="38" t="s">
        <v>7</v>
      </c>
      <c r="D1383" s="39">
        <v>645.16</v>
      </c>
      <c r="E1383" s="39">
        <v>47.52</v>
      </c>
      <c r="F1383" s="39">
        <v>692.68</v>
      </c>
      <c r="G1383" s="34">
        <f t="shared" si="21"/>
        <v>9</v>
      </c>
    </row>
    <row r="1384" spans="1:7" x14ac:dyDescent="0.25">
      <c r="A1384" s="36" t="s">
        <v>11078</v>
      </c>
      <c r="B1384" s="37" t="s">
        <v>4647</v>
      </c>
      <c r="C1384" s="38"/>
      <c r="D1384" s="39"/>
      <c r="E1384" s="39"/>
      <c r="F1384" s="39"/>
      <c r="G1384" s="34">
        <f t="shared" si="21"/>
        <v>5</v>
      </c>
    </row>
    <row r="1385" spans="1:7" x14ac:dyDescent="0.25">
      <c r="A1385" s="36" t="s">
        <v>10095</v>
      </c>
      <c r="B1385" s="37" t="s">
        <v>4648</v>
      </c>
      <c r="C1385" s="38" t="s">
        <v>129</v>
      </c>
      <c r="D1385" s="39"/>
      <c r="E1385" s="39">
        <v>47.52</v>
      </c>
      <c r="F1385" s="39">
        <v>47.52</v>
      </c>
      <c r="G1385" s="34">
        <f t="shared" si="21"/>
        <v>9</v>
      </c>
    </row>
    <row r="1386" spans="1:7" x14ac:dyDescent="0.25">
      <c r="A1386" s="36" t="s">
        <v>10096</v>
      </c>
      <c r="B1386" s="37" t="s">
        <v>4649</v>
      </c>
      <c r="C1386" s="38" t="s">
        <v>7</v>
      </c>
      <c r="D1386" s="39">
        <v>2.02</v>
      </c>
      <c r="E1386" s="39">
        <v>12.35</v>
      </c>
      <c r="F1386" s="39">
        <v>14.37</v>
      </c>
      <c r="G1386" s="34">
        <f t="shared" si="21"/>
        <v>9</v>
      </c>
    </row>
    <row r="1387" spans="1:7" x14ac:dyDescent="0.25">
      <c r="A1387" s="36" t="s">
        <v>10097</v>
      </c>
      <c r="B1387" s="37" t="s">
        <v>4650</v>
      </c>
      <c r="C1387" s="38" t="s">
        <v>7</v>
      </c>
      <c r="D1387" s="39"/>
      <c r="E1387" s="39">
        <v>28.51</v>
      </c>
      <c r="F1387" s="39">
        <v>28.51</v>
      </c>
      <c r="G1387" s="34">
        <f t="shared" si="21"/>
        <v>9</v>
      </c>
    </row>
    <row r="1388" spans="1:7" x14ac:dyDescent="0.25">
      <c r="A1388" s="36" t="s">
        <v>10098</v>
      </c>
      <c r="B1388" s="37" t="s">
        <v>4651</v>
      </c>
      <c r="C1388" s="38" t="s">
        <v>7</v>
      </c>
      <c r="D1388" s="39">
        <v>25.69</v>
      </c>
      <c r="E1388" s="39">
        <v>29.68</v>
      </c>
      <c r="F1388" s="39">
        <v>55.37</v>
      </c>
      <c r="G1388" s="34">
        <f t="shared" si="21"/>
        <v>9</v>
      </c>
    </row>
    <row r="1389" spans="1:7" x14ac:dyDescent="0.25">
      <c r="A1389" s="36" t="s">
        <v>10099</v>
      </c>
      <c r="B1389" s="37" t="s">
        <v>4652</v>
      </c>
      <c r="C1389" s="38" t="s">
        <v>3666</v>
      </c>
      <c r="D1389" s="39">
        <v>3948.42</v>
      </c>
      <c r="E1389" s="39">
        <v>110.92</v>
      </c>
      <c r="F1389" s="39">
        <v>4059.34</v>
      </c>
      <c r="G1389" s="34">
        <f t="shared" si="21"/>
        <v>9</v>
      </c>
    </row>
    <row r="1390" spans="1:7" x14ac:dyDescent="0.25">
      <c r="A1390" s="36" t="s">
        <v>10100</v>
      </c>
      <c r="B1390" s="37" t="s">
        <v>4653</v>
      </c>
      <c r="C1390" s="38" t="s">
        <v>7</v>
      </c>
      <c r="D1390" s="39">
        <v>240.51</v>
      </c>
      <c r="E1390" s="39">
        <v>12.35</v>
      </c>
      <c r="F1390" s="39">
        <v>252.86</v>
      </c>
      <c r="G1390" s="34">
        <f t="shared" si="21"/>
        <v>9</v>
      </c>
    </row>
    <row r="1391" spans="1:7" ht="30" x14ac:dyDescent="0.25">
      <c r="A1391" s="36" t="s">
        <v>10101</v>
      </c>
      <c r="B1391" s="37" t="s">
        <v>9489</v>
      </c>
      <c r="C1391" s="38" t="s">
        <v>7</v>
      </c>
      <c r="D1391" s="39">
        <v>323.37</v>
      </c>
      <c r="E1391" s="39">
        <v>12.35</v>
      </c>
      <c r="F1391" s="39">
        <v>335.72</v>
      </c>
      <c r="G1391" s="34">
        <f t="shared" si="21"/>
        <v>9</v>
      </c>
    </row>
    <row r="1392" spans="1:7" x14ac:dyDescent="0.25">
      <c r="A1392" s="36" t="s">
        <v>10102</v>
      </c>
      <c r="B1392" s="37" t="s">
        <v>4654</v>
      </c>
      <c r="C1392" s="38" t="s">
        <v>129</v>
      </c>
      <c r="D1392" s="39">
        <v>259.33</v>
      </c>
      <c r="E1392" s="39">
        <v>57.03</v>
      </c>
      <c r="F1392" s="39">
        <v>316.36</v>
      </c>
      <c r="G1392" s="34">
        <f t="shared" si="21"/>
        <v>9</v>
      </c>
    </row>
    <row r="1393" spans="1:7" x14ac:dyDescent="0.25">
      <c r="A1393" s="36" t="s">
        <v>10103</v>
      </c>
      <c r="B1393" s="37" t="s">
        <v>4655</v>
      </c>
      <c r="C1393" s="38" t="s">
        <v>129</v>
      </c>
      <c r="D1393" s="39">
        <v>103.98</v>
      </c>
      <c r="E1393" s="39">
        <v>10.34</v>
      </c>
      <c r="F1393" s="39">
        <v>114.32</v>
      </c>
      <c r="G1393" s="34">
        <f t="shared" si="21"/>
        <v>9</v>
      </c>
    </row>
    <row r="1394" spans="1:7" ht="30" x14ac:dyDescent="0.25">
      <c r="A1394" s="36" t="s">
        <v>10104</v>
      </c>
      <c r="B1394" s="37" t="s">
        <v>4656</v>
      </c>
      <c r="C1394" s="38" t="s">
        <v>129</v>
      </c>
      <c r="D1394" s="39">
        <v>37.49</v>
      </c>
      <c r="E1394" s="39">
        <v>10.34</v>
      </c>
      <c r="F1394" s="39">
        <v>47.83</v>
      </c>
      <c r="G1394" s="34">
        <f t="shared" si="21"/>
        <v>9</v>
      </c>
    </row>
    <row r="1395" spans="1:7" ht="30" x14ac:dyDescent="0.25">
      <c r="A1395" s="36" t="s">
        <v>10105</v>
      </c>
      <c r="B1395" s="37" t="s">
        <v>9490</v>
      </c>
      <c r="C1395" s="38" t="s">
        <v>129</v>
      </c>
      <c r="D1395" s="39">
        <v>517.22</v>
      </c>
      <c r="E1395" s="39">
        <v>101.77</v>
      </c>
      <c r="F1395" s="39">
        <v>618.99</v>
      </c>
      <c r="G1395" s="34">
        <f t="shared" si="21"/>
        <v>9</v>
      </c>
    </row>
    <row r="1396" spans="1:7" ht="30" x14ac:dyDescent="0.25">
      <c r="A1396" s="36" t="s">
        <v>10106</v>
      </c>
      <c r="B1396" s="37" t="s">
        <v>9491</v>
      </c>
      <c r="C1396" s="38" t="s">
        <v>129</v>
      </c>
      <c r="D1396" s="39">
        <v>896.86</v>
      </c>
      <c r="E1396" s="39">
        <v>101.77</v>
      </c>
      <c r="F1396" s="39">
        <v>998.63</v>
      </c>
      <c r="G1396" s="34">
        <f t="shared" si="21"/>
        <v>9</v>
      </c>
    </row>
    <row r="1397" spans="1:7" x14ac:dyDescent="0.25">
      <c r="A1397" s="36" t="s">
        <v>11079</v>
      </c>
      <c r="B1397" s="37" t="s">
        <v>4657</v>
      </c>
      <c r="C1397" s="38"/>
      <c r="D1397" s="39"/>
      <c r="E1397" s="39"/>
      <c r="F1397" s="39"/>
      <c r="G1397" s="34">
        <f t="shared" si="21"/>
        <v>2</v>
      </c>
    </row>
    <row r="1398" spans="1:7" x14ac:dyDescent="0.25">
      <c r="A1398" s="36" t="s">
        <v>11080</v>
      </c>
      <c r="B1398" s="37" t="s">
        <v>4658</v>
      </c>
      <c r="C1398" s="38"/>
      <c r="D1398" s="39"/>
      <c r="E1398" s="39"/>
      <c r="F1398" s="39"/>
      <c r="G1398" s="34">
        <f t="shared" si="21"/>
        <v>5</v>
      </c>
    </row>
    <row r="1399" spans="1:7" x14ac:dyDescent="0.25">
      <c r="A1399" s="36" t="s">
        <v>10107</v>
      </c>
      <c r="B1399" s="37" t="s">
        <v>4659</v>
      </c>
      <c r="C1399" s="38" t="s">
        <v>129</v>
      </c>
      <c r="D1399" s="39">
        <v>806.82</v>
      </c>
      <c r="E1399" s="39">
        <v>71.290000000000006</v>
      </c>
      <c r="F1399" s="39">
        <v>878.11</v>
      </c>
      <c r="G1399" s="34">
        <f t="shared" si="21"/>
        <v>9</v>
      </c>
    </row>
    <row r="1400" spans="1:7" x14ac:dyDescent="0.25">
      <c r="A1400" s="36" t="s">
        <v>10108</v>
      </c>
      <c r="B1400" s="37" t="s">
        <v>4660</v>
      </c>
      <c r="C1400" s="38" t="s">
        <v>129</v>
      </c>
      <c r="D1400" s="39">
        <v>336.34</v>
      </c>
      <c r="E1400" s="39">
        <v>71.290000000000006</v>
      </c>
      <c r="F1400" s="39">
        <v>407.63</v>
      </c>
      <c r="G1400" s="34">
        <f t="shared" si="21"/>
        <v>9</v>
      </c>
    </row>
    <row r="1401" spans="1:7" x14ac:dyDescent="0.25">
      <c r="A1401" s="36" t="s">
        <v>10109</v>
      </c>
      <c r="B1401" s="37" t="s">
        <v>4661</v>
      </c>
      <c r="C1401" s="38" t="s">
        <v>129</v>
      </c>
      <c r="D1401" s="39">
        <v>1149.4000000000001</v>
      </c>
      <c r="E1401" s="39">
        <v>71.290000000000006</v>
      </c>
      <c r="F1401" s="39">
        <v>1220.69</v>
      </c>
      <c r="G1401" s="34">
        <f t="shared" si="21"/>
        <v>9</v>
      </c>
    </row>
    <row r="1402" spans="1:7" x14ac:dyDescent="0.25">
      <c r="A1402" s="36" t="s">
        <v>10110</v>
      </c>
      <c r="B1402" s="37" t="s">
        <v>4662</v>
      </c>
      <c r="C1402" s="38" t="s">
        <v>129</v>
      </c>
      <c r="D1402" s="39">
        <v>402.76</v>
      </c>
      <c r="E1402" s="39">
        <v>71.290000000000006</v>
      </c>
      <c r="F1402" s="39">
        <v>474.05</v>
      </c>
      <c r="G1402" s="34">
        <f t="shared" si="21"/>
        <v>9</v>
      </c>
    </row>
    <row r="1403" spans="1:7" x14ac:dyDescent="0.25">
      <c r="A1403" s="36" t="s">
        <v>10111</v>
      </c>
      <c r="B1403" s="37" t="s">
        <v>4663</v>
      </c>
      <c r="C1403" s="38" t="s">
        <v>129</v>
      </c>
      <c r="D1403" s="39">
        <v>893.55</v>
      </c>
      <c r="E1403" s="39">
        <v>71.290000000000006</v>
      </c>
      <c r="F1403" s="39">
        <v>964.84</v>
      </c>
      <c r="G1403" s="34">
        <f t="shared" si="21"/>
        <v>9</v>
      </c>
    </row>
    <row r="1404" spans="1:7" x14ac:dyDescent="0.25">
      <c r="A1404" s="36" t="s">
        <v>10112</v>
      </c>
      <c r="B1404" s="37" t="s">
        <v>4664</v>
      </c>
      <c r="C1404" s="38" t="s">
        <v>129</v>
      </c>
      <c r="D1404" s="39">
        <v>257.58999999999997</v>
      </c>
      <c r="E1404" s="39">
        <v>71.290000000000006</v>
      </c>
      <c r="F1404" s="39">
        <v>328.88</v>
      </c>
      <c r="G1404" s="34">
        <f t="shared" si="21"/>
        <v>9</v>
      </c>
    </row>
    <row r="1405" spans="1:7" x14ac:dyDescent="0.25">
      <c r="A1405" s="36" t="s">
        <v>10113</v>
      </c>
      <c r="B1405" s="37" t="s">
        <v>4665</v>
      </c>
      <c r="C1405" s="38" t="s">
        <v>129</v>
      </c>
      <c r="D1405" s="39">
        <v>757.38</v>
      </c>
      <c r="E1405" s="39">
        <v>71.290000000000006</v>
      </c>
      <c r="F1405" s="39">
        <v>828.67</v>
      </c>
      <c r="G1405" s="34">
        <f t="shared" si="21"/>
        <v>9</v>
      </c>
    </row>
    <row r="1406" spans="1:7" ht="30" x14ac:dyDescent="0.25">
      <c r="A1406" s="36" t="s">
        <v>10114</v>
      </c>
      <c r="B1406" s="37" t="s">
        <v>4666</v>
      </c>
      <c r="C1406" s="38" t="s">
        <v>129</v>
      </c>
      <c r="D1406" s="39">
        <v>330.39</v>
      </c>
      <c r="E1406" s="39">
        <v>71.290000000000006</v>
      </c>
      <c r="F1406" s="39">
        <v>401.68</v>
      </c>
      <c r="G1406" s="34">
        <f t="shared" si="21"/>
        <v>9</v>
      </c>
    </row>
    <row r="1407" spans="1:7" x14ac:dyDescent="0.25">
      <c r="A1407" s="36" t="s">
        <v>10115</v>
      </c>
      <c r="B1407" s="37" t="s">
        <v>4667</v>
      </c>
      <c r="C1407" s="38" t="s">
        <v>129</v>
      </c>
      <c r="D1407" s="39">
        <v>1237.1500000000001</v>
      </c>
      <c r="E1407" s="39">
        <v>71.290000000000006</v>
      </c>
      <c r="F1407" s="39">
        <v>1308.44</v>
      </c>
      <c r="G1407" s="34">
        <f t="shared" si="21"/>
        <v>9</v>
      </c>
    </row>
    <row r="1408" spans="1:7" x14ac:dyDescent="0.25">
      <c r="A1408" s="36" t="s">
        <v>10116</v>
      </c>
      <c r="B1408" s="37" t="s">
        <v>4668</v>
      </c>
      <c r="C1408" s="38" t="s">
        <v>129</v>
      </c>
      <c r="D1408" s="39">
        <v>1081.4000000000001</v>
      </c>
      <c r="E1408" s="39">
        <v>71.290000000000006</v>
      </c>
      <c r="F1408" s="39">
        <v>1152.69</v>
      </c>
      <c r="G1408" s="34">
        <f t="shared" si="21"/>
        <v>9</v>
      </c>
    </row>
    <row r="1409" spans="1:7" ht="30" x14ac:dyDescent="0.25">
      <c r="A1409" s="36" t="s">
        <v>10117</v>
      </c>
      <c r="B1409" s="37" t="s">
        <v>9486</v>
      </c>
      <c r="C1409" s="38" t="s">
        <v>129</v>
      </c>
      <c r="D1409" s="39">
        <v>487.85</v>
      </c>
      <c r="E1409" s="39"/>
      <c r="F1409" s="39">
        <v>487.85</v>
      </c>
      <c r="G1409" s="34">
        <f t="shared" si="21"/>
        <v>9</v>
      </c>
    </row>
    <row r="1410" spans="1:7" x14ac:dyDescent="0.25">
      <c r="A1410" s="36" t="s">
        <v>10118</v>
      </c>
      <c r="B1410" s="37" t="s">
        <v>4669</v>
      </c>
      <c r="C1410" s="38" t="s">
        <v>129</v>
      </c>
      <c r="D1410" s="39">
        <v>1081.67</v>
      </c>
      <c r="E1410" s="39">
        <v>54.78</v>
      </c>
      <c r="F1410" s="39">
        <v>1136.45</v>
      </c>
      <c r="G1410" s="34">
        <f t="shared" si="21"/>
        <v>9</v>
      </c>
    </row>
    <row r="1411" spans="1:7" x14ac:dyDescent="0.25">
      <c r="A1411" s="36" t="s">
        <v>10119</v>
      </c>
      <c r="B1411" s="37" t="s">
        <v>4670</v>
      </c>
      <c r="C1411" s="38" t="s">
        <v>129</v>
      </c>
      <c r="D1411" s="39">
        <v>1425.74</v>
      </c>
      <c r="E1411" s="39">
        <v>71.290000000000006</v>
      </c>
      <c r="F1411" s="39">
        <v>1497.03</v>
      </c>
      <c r="G1411" s="34">
        <f t="shared" ref="G1411:G1474" si="22">LEN(A1411)</f>
        <v>9</v>
      </c>
    </row>
    <row r="1412" spans="1:7" x14ac:dyDescent="0.25">
      <c r="A1412" s="36" t="s">
        <v>10120</v>
      </c>
      <c r="B1412" s="37" t="s">
        <v>4671</v>
      </c>
      <c r="C1412" s="38" t="s">
        <v>129</v>
      </c>
      <c r="D1412" s="39">
        <v>849.57</v>
      </c>
      <c r="E1412" s="39">
        <v>71.290000000000006</v>
      </c>
      <c r="F1412" s="39">
        <v>920.86</v>
      </c>
      <c r="G1412" s="34">
        <f t="shared" si="22"/>
        <v>9</v>
      </c>
    </row>
    <row r="1413" spans="1:7" x14ac:dyDescent="0.25">
      <c r="A1413" s="36" t="s">
        <v>10121</v>
      </c>
      <c r="B1413" s="37" t="s">
        <v>4672</v>
      </c>
      <c r="C1413" s="38" t="s">
        <v>129</v>
      </c>
      <c r="D1413" s="39">
        <v>684.86</v>
      </c>
      <c r="E1413" s="39">
        <v>71.290000000000006</v>
      </c>
      <c r="F1413" s="39">
        <v>756.15</v>
      </c>
      <c r="G1413" s="34">
        <f t="shared" si="22"/>
        <v>9</v>
      </c>
    </row>
    <row r="1414" spans="1:7" x14ac:dyDescent="0.25">
      <c r="A1414" s="36" t="s">
        <v>10122</v>
      </c>
      <c r="B1414" s="37" t="s">
        <v>4673</v>
      </c>
      <c r="C1414" s="38" t="s">
        <v>129</v>
      </c>
      <c r="D1414" s="39">
        <v>582.62</v>
      </c>
      <c r="E1414" s="39">
        <v>54.78</v>
      </c>
      <c r="F1414" s="39">
        <v>637.4</v>
      </c>
      <c r="G1414" s="34">
        <f t="shared" si="22"/>
        <v>9</v>
      </c>
    </row>
    <row r="1415" spans="1:7" x14ac:dyDescent="0.25">
      <c r="A1415" s="36" t="s">
        <v>10123</v>
      </c>
      <c r="B1415" s="37" t="s">
        <v>4674</v>
      </c>
      <c r="C1415" s="38" t="s">
        <v>129</v>
      </c>
      <c r="D1415" s="39">
        <v>919.9</v>
      </c>
      <c r="E1415" s="39">
        <v>54.78</v>
      </c>
      <c r="F1415" s="39">
        <v>974.68</v>
      </c>
      <c r="G1415" s="34">
        <f t="shared" si="22"/>
        <v>9</v>
      </c>
    </row>
    <row r="1416" spans="1:7" x14ac:dyDescent="0.25">
      <c r="A1416" s="36" t="s">
        <v>10124</v>
      </c>
      <c r="B1416" s="37" t="s">
        <v>4675</v>
      </c>
      <c r="C1416" s="38" t="s">
        <v>129</v>
      </c>
      <c r="D1416" s="39">
        <v>891.47</v>
      </c>
      <c r="E1416" s="39">
        <v>41.09</v>
      </c>
      <c r="F1416" s="39">
        <v>932.56</v>
      </c>
      <c r="G1416" s="34">
        <f t="shared" si="22"/>
        <v>9</v>
      </c>
    </row>
    <row r="1417" spans="1:7" x14ac:dyDescent="0.25">
      <c r="A1417" s="36" t="s">
        <v>10125</v>
      </c>
      <c r="B1417" s="37" t="s">
        <v>4676</v>
      </c>
      <c r="C1417" s="38" t="s">
        <v>129</v>
      </c>
      <c r="D1417" s="39">
        <v>884.42</v>
      </c>
      <c r="E1417" s="39">
        <v>41.09</v>
      </c>
      <c r="F1417" s="39">
        <v>925.51</v>
      </c>
      <c r="G1417" s="34">
        <f t="shared" si="22"/>
        <v>9</v>
      </c>
    </row>
    <row r="1418" spans="1:7" x14ac:dyDescent="0.25">
      <c r="A1418" s="36" t="s">
        <v>10126</v>
      </c>
      <c r="B1418" s="37" t="s">
        <v>4677</v>
      </c>
      <c r="C1418" s="38" t="s">
        <v>129</v>
      </c>
      <c r="D1418" s="39">
        <v>1273.57</v>
      </c>
      <c r="E1418" s="39">
        <v>41.09</v>
      </c>
      <c r="F1418" s="39">
        <v>1314.66</v>
      </c>
      <c r="G1418" s="34">
        <f t="shared" si="22"/>
        <v>9</v>
      </c>
    </row>
    <row r="1419" spans="1:7" x14ac:dyDescent="0.25">
      <c r="A1419" s="36" t="s">
        <v>10127</v>
      </c>
      <c r="B1419" s="37" t="s">
        <v>4678</v>
      </c>
      <c r="C1419" s="38" t="s">
        <v>129</v>
      </c>
      <c r="D1419" s="39">
        <v>693.55</v>
      </c>
      <c r="E1419" s="39"/>
      <c r="F1419" s="39">
        <v>693.55</v>
      </c>
      <c r="G1419" s="34">
        <f t="shared" si="22"/>
        <v>9</v>
      </c>
    </row>
    <row r="1420" spans="1:7" ht="30" x14ac:dyDescent="0.25">
      <c r="A1420" s="36" t="s">
        <v>10128</v>
      </c>
      <c r="B1420" s="37" t="s">
        <v>4679</v>
      </c>
      <c r="C1420" s="38" t="s">
        <v>129</v>
      </c>
      <c r="D1420" s="39">
        <v>1398.85</v>
      </c>
      <c r="E1420" s="39"/>
      <c r="F1420" s="39">
        <v>1398.85</v>
      </c>
      <c r="G1420" s="34">
        <f t="shared" si="22"/>
        <v>9</v>
      </c>
    </row>
    <row r="1421" spans="1:7" ht="30" x14ac:dyDescent="0.25">
      <c r="A1421" s="36" t="s">
        <v>10129</v>
      </c>
      <c r="B1421" s="37" t="s">
        <v>9484</v>
      </c>
      <c r="C1421" s="38" t="s">
        <v>129</v>
      </c>
      <c r="D1421" s="39">
        <v>856.75</v>
      </c>
      <c r="E1421" s="39"/>
      <c r="F1421" s="39">
        <v>856.75</v>
      </c>
      <c r="G1421" s="34">
        <f t="shared" si="22"/>
        <v>9</v>
      </c>
    </row>
    <row r="1422" spans="1:7" ht="30" x14ac:dyDescent="0.25">
      <c r="A1422" s="36" t="s">
        <v>10130</v>
      </c>
      <c r="B1422" s="37" t="s">
        <v>9485</v>
      </c>
      <c r="C1422" s="38" t="s">
        <v>129</v>
      </c>
      <c r="D1422" s="39">
        <v>881.38</v>
      </c>
      <c r="E1422" s="39"/>
      <c r="F1422" s="39">
        <v>881.38</v>
      </c>
      <c r="G1422" s="34">
        <f t="shared" si="22"/>
        <v>9</v>
      </c>
    </row>
    <row r="1423" spans="1:7" ht="30" x14ac:dyDescent="0.25">
      <c r="A1423" s="36" t="s">
        <v>10131</v>
      </c>
      <c r="B1423" s="37" t="s">
        <v>4680</v>
      </c>
      <c r="C1423" s="38" t="s">
        <v>129</v>
      </c>
      <c r="D1423" s="39">
        <v>1025.6099999999999</v>
      </c>
      <c r="E1423" s="39">
        <v>71.290000000000006</v>
      </c>
      <c r="F1423" s="39">
        <v>1096.9000000000001</v>
      </c>
      <c r="G1423" s="34">
        <f t="shared" si="22"/>
        <v>9</v>
      </c>
    </row>
    <row r="1424" spans="1:7" ht="30" x14ac:dyDescent="0.25">
      <c r="A1424" s="36" t="s">
        <v>10132</v>
      </c>
      <c r="B1424" s="37" t="s">
        <v>4681</v>
      </c>
      <c r="C1424" s="38" t="s">
        <v>129</v>
      </c>
      <c r="D1424" s="39">
        <v>1122.1099999999999</v>
      </c>
      <c r="E1424" s="39">
        <v>71.290000000000006</v>
      </c>
      <c r="F1424" s="39">
        <v>1193.4000000000001</v>
      </c>
      <c r="G1424" s="34">
        <f t="shared" si="22"/>
        <v>9</v>
      </c>
    </row>
    <row r="1425" spans="1:7" ht="30" x14ac:dyDescent="0.25">
      <c r="A1425" s="36" t="s">
        <v>10133</v>
      </c>
      <c r="B1425" s="37" t="s">
        <v>4682</v>
      </c>
      <c r="C1425" s="38" t="s">
        <v>129</v>
      </c>
      <c r="D1425" s="39">
        <v>1126.9000000000001</v>
      </c>
      <c r="E1425" s="39">
        <v>71.290000000000006</v>
      </c>
      <c r="F1425" s="39">
        <v>1198.19</v>
      </c>
      <c r="G1425" s="34">
        <f t="shared" si="22"/>
        <v>9</v>
      </c>
    </row>
    <row r="1426" spans="1:7" ht="30" x14ac:dyDescent="0.25">
      <c r="A1426" s="36" t="s">
        <v>10134</v>
      </c>
      <c r="B1426" s="37" t="s">
        <v>4683</v>
      </c>
      <c r="C1426" s="38" t="s">
        <v>129</v>
      </c>
      <c r="D1426" s="39">
        <v>1099.3699999999999</v>
      </c>
      <c r="E1426" s="39">
        <v>71.290000000000006</v>
      </c>
      <c r="F1426" s="39">
        <v>1170.6600000000001</v>
      </c>
      <c r="G1426" s="34">
        <f t="shared" si="22"/>
        <v>9</v>
      </c>
    </row>
    <row r="1427" spans="1:7" x14ac:dyDescent="0.25">
      <c r="A1427" s="36" t="s">
        <v>11081</v>
      </c>
      <c r="B1427" s="37" t="s">
        <v>4684</v>
      </c>
      <c r="C1427" s="38"/>
      <c r="D1427" s="39"/>
      <c r="E1427" s="39"/>
      <c r="F1427" s="39"/>
      <c r="G1427" s="34">
        <f t="shared" si="22"/>
        <v>5</v>
      </c>
    </row>
    <row r="1428" spans="1:7" ht="30" x14ac:dyDescent="0.25">
      <c r="A1428" s="36" t="s">
        <v>11682</v>
      </c>
      <c r="B1428" s="37" t="s">
        <v>11683</v>
      </c>
      <c r="C1428" s="38" t="s">
        <v>129</v>
      </c>
      <c r="D1428" s="39">
        <v>363.18</v>
      </c>
      <c r="E1428" s="39">
        <v>142.56</v>
      </c>
      <c r="F1428" s="39">
        <v>505.74</v>
      </c>
      <c r="G1428" s="34">
        <f t="shared" si="22"/>
        <v>9</v>
      </c>
    </row>
    <row r="1429" spans="1:7" x14ac:dyDescent="0.25">
      <c r="A1429" s="36" t="s">
        <v>10135</v>
      </c>
      <c r="B1429" s="37" t="s">
        <v>4685</v>
      </c>
      <c r="C1429" s="38" t="s">
        <v>129</v>
      </c>
      <c r="D1429" s="39">
        <v>879.14</v>
      </c>
      <c r="E1429" s="39">
        <v>142.56</v>
      </c>
      <c r="F1429" s="39">
        <v>1021.7</v>
      </c>
      <c r="G1429" s="34">
        <f t="shared" si="22"/>
        <v>9</v>
      </c>
    </row>
    <row r="1430" spans="1:7" x14ac:dyDescent="0.25">
      <c r="A1430" s="36" t="s">
        <v>10136</v>
      </c>
      <c r="B1430" s="37" t="s">
        <v>4686</v>
      </c>
      <c r="C1430" s="38" t="s">
        <v>129</v>
      </c>
      <c r="D1430" s="39">
        <v>997.6</v>
      </c>
      <c r="E1430" s="39">
        <v>142.56</v>
      </c>
      <c r="F1430" s="39">
        <v>1140.1600000000001</v>
      </c>
      <c r="G1430" s="34">
        <f t="shared" si="22"/>
        <v>9</v>
      </c>
    </row>
    <row r="1431" spans="1:7" x14ac:dyDescent="0.25">
      <c r="A1431" s="36" t="s">
        <v>10137</v>
      </c>
      <c r="B1431" s="37" t="s">
        <v>4687</v>
      </c>
      <c r="C1431" s="38" t="s">
        <v>129</v>
      </c>
      <c r="D1431" s="39">
        <v>861.39</v>
      </c>
      <c r="E1431" s="39">
        <v>71.290000000000006</v>
      </c>
      <c r="F1431" s="39">
        <v>932.68</v>
      </c>
      <c r="G1431" s="34">
        <f t="shared" si="22"/>
        <v>9</v>
      </c>
    </row>
    <row r="1432" spans="1:7" x14ac:dyDescent="0.25">
      <c r="A1432" s="36" t="s">
        <v>10138</v>
      </c>
      <c r="B1432" s="37" t="s">
        <v>4688</v>
      </c>
      <c r="C1432" s="38" t="s">
        <v>129</v>
      </c>
      <c r="D1432" s="39">
        <v>364.12</v>
      </c>
      <c r="E1432" s="39">
        <v>142.56</v>
      </c>
      <c r="F1432" s="39">
        <v>506.68</v>
      </c>
      <c r="G1432" s="34">
        <f t="shared" si="22"/>
        <v>9</v>
      </c>
    </row>
    <row r="1433" spans="1:7" ht="30" x14ac:dyDescent="0.25">
      <c r="A1433" s="36" t="s">
        <v>10139</v>
      </c>
      <c r="B1433" s="37" t="s">
        <v>13432</v>
      </c>
      <c r="C1433" s="38" t="s">
        <v>129</v>
      </c>
      <c r="D1433" s="39">
        <v>716.27</v>
      </c>
      <c r="E1433" s="39">
        <v>142.56</v>
      </c>
      <c r="F1433" s="39">
        <v>858.83</v>
      </c>
      <c r="G1433" s="34">
        <f t="shared" si="22"/>
        <v>9</v>
      </c>
    </row>
    <row r="1434" spans="1:7" ht="30" x14ac:dyDescent="0.25">
      <c r="A1434" s="36" t="s">
        <v>10140</v>
      </c>
      <c r="B1434" s="37" t="s">
        <v>13433</v>
      </c>
      <c r="C1434" s="38" t="s">
        <v>129</v>
      </c>
      <c r="D1434" s="39">
        <v>500.84</v>
      </c>
      <c r="E1434" s="39">
        <v>142.56</v>
      </c>
      <c r="F1434" s="39">
        <v>643.4</v>
      </c>
      <c r="G1434" s="34">
        <f t="shared" si="22"/>
        <v>9</v>
      </c>
    </row>
    <row r="1435" spans="1:7" x14ac:dyDescent="0.25">
      <c r="A1435" s="36" t="s">
        <v>10141</v>
      </c>
      <c r="B1435" s="37" t="s">
        <v>4689</v>
      </c>
      <c r="C1435" s="38" t="s">
        <v>129</v>
      </c>
      <c r="D1435" s="39">
        <v>982.89</v>
      </c>
      <c r="E1435" s="39">
        <v>142.56</v>
      </c>
      <c r="F1435" s="39">
        <v>1125.45</v>
      </c>
      <c r="G1435" s="34">
        <f t="shared" si="22"/>
        <v>9</v>
      </c>
    </row>
    <row r="1436" spans="1:7" x14ac:dyDescent="0.25">
      <c r="A1436" s="36" t="s">
        <v>10142</v>
      </c>
      <c r="B1436" s="37" t="s">
        <v>4690</v>
      </c>
      <c r="C1436" s="38" t="s">
        <v>129</v>
      </c>
      <c r="D1436" s="39">
        <v>537.14</v>
      </c>
      <c r="E1436" s="39">
        <v>142.56</v>
      </c>
      <c r="F1436" s="39">
        <v>679.7</v>
      </c>
      <c r="G1436" s="34">
        <f t="shared" si="22"/>
        <v>9</v>
      </c>
    </row>
    <row r="1437" spans="1:7" ht="30" x14ac:dyDescent="0.25">
      <c r="A1437" s="36" t="s">
        <v>10143</v>
      </c>
      <c r="B1437" s="37" t="s">
        <v>4691</v>
      </c>
      <c r="C1437" s="38" t="s">
        <v>129</v>
      </c>
      <c r="D1437" s="39">
        <v>622.20000000000005</v>
      </c>
      <c r="E1437" s="39">
        <v>142.56</v>
      </c>
      <c r="F1437" s="39">
        <v>764.76</v>
      </c>
      <c r="G1437" s="34">
        <f t="shared" si="22"/>
        <v>9</v>
      </c>
    </row>
    <row r="1438" spans="1:7" ht="30" x14ac:dyDescent="0.25">
      <c r="A1438" s="36" t="s">
        <v>10144</v>
      </c>
      <c r="B1438" s="37" t="s">
        <v>4692</v>
      </c>
      <c r="C1438" s="38" t="s">
        <v>129</v>
      </c>
      <c r="D1438" s="39">
        <v>979.76</v>
      </c>
      <c r="E1438" s="39">
        <v>71.290000000000006</v>
      </c>
      <c r="F1438" s="39">
        <v>1051.05</v>
      </c>
      <c r="G1438" s="34">
        <f t="shared" si="22"/>
        <v>9</v>
      </c>
    </row>
    <row r="1439" spans="1:7" ht="30" x14ac:dyDescent="0.25">
      <c r="A1439" s="36" t="s">
        <v>10145</v>
      </c>
      <c r="B1439" s="37" t="s">
        <v>4693</v>
      </c>
      <c r="C1439" s="38" t="s">
        <v>129</v>
      </c>
      <c r="D1439" s="39">
        <v>930.37</v>
      </c>
      <c r="E1439" s="39">
        <v>71.290000000000006</v>
      </c>
      <c r="F1439" s="39">
        <v>1001.66</v>
      </c>
      <c r="G1439" s="34">
        <f t="shared" si="22"/>
        <v>9</v>
      </c>
    </row>
    <row r="1440" spans="1:7" ht="30" x14ac:dyDescent="0.25">
      <c r="A1440" s="36" t="s">
        <v>10146</v>
      </c>
      <c r="B1440" s="37" t="s">
        <v>9483</v>
      </c>
      <c r="C1440" s="38" t="s">
        <v>129</v>
      </c>
      <c r="D1440" s="39">
        <v>891.99</v>
      </c>
      <c r="E1440" s="39">
        <v>71.290000000000006</v>
      </c>
      <c r="F1440" s="39">
        <v>963.28</v>
      </c>
      <c r="G1440" s="34">
        <f t="shared" si="22"/>
        <v>9</v>
      </c>
    </row>
    <row r="1441" spans="1:7" ht="30" x14ac:dyDescent="0.25">
      <c r="A1441" s="36" t="s">
        <v>10147</v>
      </c>
      <c r="B1441" s="37" t="s">
        <v>9482</v>
      </c>
      <c r="C1441" s="38" t="s">
        <v>129</v>
      </c>
      <c r="D1441" s="39">
        <v>1252.95</v>
      </c>
      <c r="E1441" s="39">
        <v>71.290000000000006</v>
      </c>
      <c r="F1441" s="39">
        <v>1324.24</v>
      </c>
      <c r="G1441" s="34">
        <f t="shared" si="22"/>
        <v>9</v>
      </c>
    </row>
    <row r="1442" spans="1:7" ht="30" x14ac:dyDescent="0.25">
      <c r="A1442" s="36" t="s">
        <v>10148</v>
      </c>
      <c r="B1442" s="37" t="s">
        <v>9481</v>
      </c>
      <c r="C1442" s="38" t="s">
        <v>129</v>
      </c>
      <c r="D1442" s="39">
        <v>1330.93</v>
      </c>
      <c r="E1442" s="39">
        <v>142.56</v>
      </c>
      <c r="F1442" s="39">
        <v>1473.49</v>
      </c>
      <c r="G1442" s="34">
        <f t="shared" si="22"/>
        <v>9</v>
      </c>
    </row>
    <row r="1443" spans="1:7" ht="30" x14ac:dyDescent="0.25">
      <c r="A1443" s="36" t="s">
        <v>10149</v>
      </c>
      <c r="B1443" s="37" t="s">
        <v>4694</v>
      </c>
      <c r="C1443" s="38" t="s">
        <v>129</v>
      </c>
      <c r="D1443" s="39">
        <v>1149.4000000000001</v>
      </c>
      <c r="E1443" s="39">
        <v>142.56</v>
      </c>
      <c r="F1443" s="39">
        <v>1291.96</v>
      </c>
      <c r="G1443" s="34">
        <f t="shared" si="22"/>
        <v>9</v>
      </c>
    </row>
    <row r="1444" spans="1:7" x14ac:dyDescent="0.25">
      <c r="A1444" s="36" t="s">
        <v>11082</v>
      </c>
      <c r="B1444" s="37" t="s">
        <v>4695</v>
      </c>
      <c r="C1444" s="38"/>
      <c r="D1444" s="39"/>
      <c r="E1444" s="39"/>
      <c r="F1444" s="39"/>
      <c r="G1444" s="34">
        <f t="shared" si="22"/>
        <v>5</v>
      </c>
    </row>
    <row r="1445" spans="1:7" ht="30" x14ac:dyDescent="0.25">
      <c r="A1445" s="36" t="s">
        <v>10150</v>
      </c>
      <c r="B1445" s="37" t="s">
        <v>9480</v>
      </c>
      <c r="C1445" s="38" t="s">
        <v>129</v>
      </c>
      <c r="D1445" s="39">
        <v>218.61</v>
      </c>
      <c r="E1445" s="39">
        <v>15.83</v>
      </c>
      <c r="F1445" s="39">
        <v>234.44</v>
      </c>
      <c r="G1445" s="34">
        <f t="shared" si="22"/>
        <v>9</v>
      </c>
    </row>
    <row r="1446" spans="1:7" x14ac:dyDescent="0.25">
      <c r="A1446" s="36" t="s">
        <v>11083</v>
      </c>
      <c r="B1446" s="37" t="s">
        <v>4696</v>
      </c>
      <c r="C1446" s="38"/>
      <c r="D1446" s="39"/>
      <c r="E1446" s="39"/>
      <c r="F1446" s="39"/>
      <c r="G1446" s="34">
        <f t="shared" si="22"/>
        <v>2</v>
      </c>
    </row>
    <row r="1447" spans="1:7" x14ac:dyDescent="0.25">
      <c r="A1447" s="36" t="s">
        <v>11084</v>
      </c>
      <c r="B1447" s="37" t="s">
        <v>4697</v>
      </c>
      <c r="C1447" s="38"/>
      <c r="D1447" s="39"/>
      <c r="E1447" s="39"/>
      <c r="F1447" s="39"/>
      <c r="G1447" s="34">
        <f t="shared" si="22"/>
        <v>5</v>
      </c>
    </row>
    <row r="1448" spans="1:7" x14ac:dyDescent="0.25">
      <c r="A1448" s="36" t="s">
        <v>10151</v>
      </c>
      <c r="B1448" s="37" t="s">
        <v>4698</v>
      </c>
      <c r="C1448" s="38" t="s">
        <v>129</v>
      </c>
      <c r="D1448" s="39">
        <v>100.3</v>
      </c>
      <c r="E1448" s="39">
        <v>22.76</v>
      </c>
      <c r="F1448" s="39">
        <v>123.06</v>
      </c>
      <c r="G1448" s="34">
        <f t="shared" si="22"/>
        <v>9</v>
      </c>
    </row>
    <row r="1449" spans="1:7" x14ac:dyDescent="0.25">
      <c r="A1449" s="36" t="s">
        <v>10152</v>
      </c>
      <c r="B1449" s="37" t="s">
        <v>4699</v>
      </c>
      <c r="C1449" s="38" t="s">
        <v>129</v>
      </c>
      <c r="D1449" s="39">
        <v>141.97</v>
      </c>
      <c r="E1449" s="39">
        <v>22.76</v>
      </c>
      <c r="F1449" s="39">
        <v>164.73</v>
      </c>
      <c r="G1449" s="34">
        <f t="shared" si="22"/>
        <v>9</v>
      </c>
    </row>
    <row r="1450" spans="1:7" x14ac:dyDescent="0.25">
      <c r="A1450" s="36" t="s">
        <v>10153</v>
      </c>
      <c r="B1450" s="37" t="s">
        <v>4700</v>
      </c>
      <c r="C1450" s="38" t="s">
        <v>129</v>
      </c>
      <c r="D1450" s="39">
        <v>146.88999999999999</v>
      </c>
      <c r="E1450" s="39">
        <v>22.76</v>
      </c>
      <c r="F1450" s="39">
        <v>169.65</v>
      </c>
      <c r="G1450" s="34">
        <f t="shared" si="22"/>
        <v>9</v>
      </c>
    </row>
    <row r="1451" spans="1:7" x14ac:dyDescent="0.25">
      <c r="A1451" s="36" t="s">
        <v>10154</v>
      </c>
      <c r="B1451" s="37" t="s">
        <v>4701</v>
      </c>
      <c r="C1451" s="38" t="s">
        <v>129</v>
      </c>
      <c r="D1451" s="39">
        <v>169.7</v>
      </c>
      <c r="E1451" s="39">
        <v>29.78</v>
      </c>
      <c r="F1451" s="39">
        <v>199.48</v>
      </c>
      <c r="G1451" s="34">
        <f t="shared" si="22"/>
        <v>9</v>
      </c>
    </row>
    <row r="1452" spans="1:7" x14ac:dyDescent="0.25">
      <c r="A1452" s="36" t="s">
        <v>10155</v>
      </c>
      <c r="B1452" s="37" t="s">
        <v>4702</v>
      </c>
      <c r="C1452" s="38" t="s">
        <v>129</v>
      </c>
      <c r="D1452" s="39">
        <v>419.05</v>
      </c>
      <c r="E1452" s="39">
        <v>29.78</v>
      </c>
      <c r="F1452" s="39">
        <v>448.83</v>
      </c>
      <c r="G1452" s="34">
        <f t="shared" si="22"/>
        <v>9</v>
      </c>
    </row>
    <row r="1453" spans="1:7" x14ac:dyDescent="0.25">
      <c r="A1453" s="36" t="s">
        <v>11451</v>
      </c>
      <c r="B1453" s="37" t="s">
        <v>11452</v>
      </c>
      <c r="C1453" s="38" t="s">
        <v>129</v>
      </c>
      <c r="D1453" s="39">
        <v>412.37</v>
      </c>
      <c r="E1453" s="39">
        <v>34.15</v>
      </c>
      <c r="F1453" s="39">
        <v>446.52</v>
      </c>
      <c r="G1453" s="34">
        <f t="shared" si="22"/>
        <v>9</v>
      </c>
    </row>
    <row r="1454" spans="1:7" x14ac:dyDescent="0.25">
      <c r="A1454" s="36" t="s">
        <v>10156</v>
      </c>
      <c r="B1454" s="37" t="s">
        <v>4703</v>
      </c>
      <c r="C1454" s="38" t="s">
        <v>129</v>
      </c>
      <c r="D1454" s="39">
        <v>484.33</v>
      </c>
      <c r="E1454" s="39">
        <v>35.93</v>
      </c>
      <c r="F1454" s="39">
        <v>520.26</v>
      </c>
      <c r="G1454" s="34">
        <f t="shared" si="22"/>
        <v>9</v>
      </c>
    </row>
    <row r="1455" spans="1:7" x14ac:dyDescent="0.25">
      <c r="A1455" s="36" t="s">
        <v>10157</v>
      </c>
      <c r="B1455" s="37" t="s">
        <v>4704</v>
      </c>
      <c r="C1455" s="38" t="s">
        <v>129</v>
      </c>
      <c r="D1455" s="39">
        <v>421.78</v>
      </c>
      <c r="E1455" s="39">
        <v>29.78</v>
      </c>
      <c r="F1455" s="39">
        <v>451.56</v>
      </c>
      <c r="G1455" s="34">
        <f t="shared" si="22"/>
        <v>9</v>
      </c>
    </row>
    <row r="1456" spans="1:7" x14ac:dyDescent="0.25">
      <c r="A1456" s="36" t="s">
        <v>10158</v>
      </c>
      <c r="B1456" s="37" t="s">
        <v>4705</v>
      </c>
      <c r="C1456" s="38" t="s">
        <v>129</v>
      </c>
      <c r="D1456" s="39">
        <v>250.74</v>
      </c>
      <c r="E1456" s="39">
        <v>29.78</v>
      </c>
      <c r="F1456" s="39">
        <v>280.52</v>
      </c>
      <c r="G1456" s="34">
        <f t="shared" si="22"/>
        <v>9</v>
      </c>
    </row>
    <row r="1457" spans="1:7" x14ac:dyDescent="0.25">
      <c r="A1457" s="36" t="s">
        <v>10159</v>
      </c>
      <c r="B1457" s="37" t="s">
        <v>4706</v>
      </c>
      <c r="C1457" s="38" t="s">
        <v>129</v>
      </c>
      <c r="D1457" s="39">
        <v>284.83999999999997</v>
      </c>
      <c r="E1457" s="39">
        <v>34.15</v>
      </c>
      <c r="F1457" s="39">
        <v>318.99</v>
      </c>
      <c r="G1457" s="34">
        <f t="shared" si="22"/>
        <v>9</v>
      </c>
    </row>
    <row r="1458" spans="1:7" x14ac:dyDescent="0.25">
      <c r="A1458" s="36" t="s">
        <v>10160</v>
      </c>
      <c r="B1458" s="37" t="s">
        <v>4707</v>
      </c>
      <c r="C1458" s="38" t="s">
        <v>129</v>
      </c>
      <c r="D1458" s="39">
        <v>360.12</v>
      </c>
      <c r="E1458" s="39">
        <v>35.92</v>
      </c>
      <c r="F1458" s="39">
        <v>396.04</v>
      </c>
      <c r="G1458" s="34">
        <f t="shared" si="22"/>
        <v>9</v>
      </c>
    </row>
    <row r="1459" spans="1:7" x14ac:dyDescent="0.25">
      <c r="A1459" s="36" t="s">
        <v>10161</v>
      </c>
      <c r="B1459" s="37" t="s">
        <v>4708</v>
      </c>
      <c r="C1459" s="38" t="s">
        <v>129</v>
      </c>
      <c r="D1459" s="39">
        <v>194.72</v>
      </c>
      <c r="E1459" s="39">
        <v>22.76</v>
      </c>
      <c r="F1459" s="39">
        <v>217.48</v>
      </c>
      <c r="G1459" s="34">
        <f t="shared" si="22"/>
        <v>9</v>
      </c>
    </row>
    <row r="1460" spans="1:7" ht="30" x14ac:dyDescent="0.25">
      <c r="A1460" s="36" t="s">
        <v>10162</v>
      </c>
      <c r="B1460" s="37" t="s">
        <v>4709</v>
      </c>
      <c r="C1460" s="38" t="s">
        <v>129</v>
      </c>
      <c r="D1460" s="39">
        <v>3986.73</v>
      </c>
      <c r="E1460" s="39"/>
      <c r="F1460" s="39">
        <v>3986.73</v>
      </c>
      <c r="G1460" s="34">
        <f t="shared" si="22"/>
        <v>9</v>
      </c>
    </row>
    <row r="1461" spans="1:7" ht="30" x14ac:dyDescent="0.25">
      <c r="A1461" s="36" t="s">
        <v>10163</v>
      </c>
      <c r="B1461" s="37" t="s">
        <v>9479</v>
      </c>
      <c r="C1461" s="38" t="s">
        <v>129</v>
      </c>
      <c r="D1461" s="39">
        <v>6019.91</v>
      </c>
      <c r="E1461" s="39">
        <v>89.64</v>
      </c>
      <c r="F1461" s="39">
        <v>6109.55</v>
      </c>
      <c r="G1461" s="34">
        <f t="shared" si="22"/>
        <v>9</v>
      </c>
    </row>
    <row r="1462" spans="1:7" x14ac:dyDescent="0.25">
      <c r="A1462" s="36" t="s">
        <v>10164</v>
      </c>
      <c r="B1462" s="37" t="s">
        <v>11821</v>
      </c>
      <c r="C1462" s="38" t="s">
        <v>129</v>
      </c>
      <c r="D1462" s="39">
        <v>205</v>
      </c>
      <c r="E1462" s="39">
        <v>29.78</v>
      </c>
      <c r="F1462" s="39">
        <v>234.78</v>
      </c>
      <c r="G1462" s="34">
        <f t="shared" si="22"/>
        <v>9</v>
      </c>
    </row>
    <row r="1463" spans="1:7" x14ac:dyDescent="0.25">
      <c r="A1463" s="36" t="s">
        <v>11085</v>
      </c>
      <c r="B1463" s="37" t="s">
        <v>4710</v>
      </c>
      <c r="C1463" s="38"/>
      <c r="D1463" s="39"/>
      <c r="E1463" s="39"/>
      <c r="F1463" s="39"/>
      <c r="G1463" s="34">
        <f t="shared" si="22"/>
        <v>5</v>
      </c>
    </row>
    <row r="1464" spans="1:7" x14ac:dyDescent="0.25">
      <c r="A1464" s="36" t="s">
        <v>10165</v>
      </c>
      <c r="B1464" s="37" t="s">
        <v>4711</v>
      </c>
      <c r="C1464" s="38" t="s">
        <v>129</v>
      </c>
      <c r="D1464" s="39">
        <v>212.47</v>
      </c>
      <c r="E1464" s="39">
        <v>29.78</v>
      </c>
      <c r="F1464" s="39">
        <v>242.25</v>
      </c>
      <c r="G1464" s="34">
        <f t="shared" si="22"/>
        <v>9</v>
      </c>
    </row>
    <row r="1465" spans="1:7" x14ac:dyDescent="0.25">
      <c r="A1465" s="36" t="s">
        <v>10166</v>
      </c>
      <c r="B1465" s="37" t="s">
        <v>4712</v>
      </c>
      <c r="C1465" s="38" t="s">
        <v>129</v>
      </c>
      <c r="D1465" s="39">
        <v>222.62</v>
      </c>
      <c r="E1465" s="39">
        <v>34.15</v>
      </c>
      <c r="F1465" s="39">
        <v>256.77</v>
      </c>
      <c r="G1465" s="34">
        <f t="shared" si="22"/>
        <v>9</v>
      </c>
    </row>
    <row r="1466" spans="1:7" x14ac:dyDescent="0.25">
      <c r="A1466" s="36" t="s">
        <v>10167</v>
      </c>
      <c r="B1466" s="37" t="s">
        <v>4713</v>
      </c>
      <c r="C1466" s="38" t="s">
        <v>129</v>
      </c>
      <c r="D1466" s="39">
        <v>246.76</v>
      </c>
      <c r="E1466" s="39">
        <v>35.92</v>
      </c>
      <c r="F1466" s="39">
        <v>282.68</v>
      </c>
      <c r="G1466" s="34">
        <f t="shared" si="22"/>
        <v>9</v>
      </c>
    </row>
    <row r="1467" spans="1:7" x14ac:dyDescent="0.25">
      <c r="A1467" s="36" t="s">
        <v>10168</v>
      </c>
      <c r="B1467" s="37" t="s">
        <v>4714</v>
      </c>
      <c r="C1467" s="38" t="s">
        <v>129</v>
      </c>
      <c r="D1467" s="39">
        <v>262.33</v>
      </c>
      <c r="E1467" s="39">
        <v>29.76</v>
      </c>
      <c r="F1467" s="39">
        <v>292.08999999999997</v>
      </c>
      <c r="G1467" s="34">
        <f t="shared" si="22"/>
        <v>9</v>
      </c>
    </row>
    <row r="1468" spans="1:7" x14ac:dyDescent="0.25">
      <c r="A1468" s="36" t="s">
        <v>10759</v>
      </c>
      <c r="B1468" s="37" t="s">
        <v>4715</v>
      </c>
      <c r="C1468" s="38" t="s">
        <v>129</v>
      </c>
      <c r="D1468" s="39">
        <v>302.19</v>
      </c>
      <c r="E1468" s="39">
        <v>34.15</v>
      </c>
      <c r="F1468" s="39">
        <v>336.34</v>
      </c>
      <c r="G1468" s="34">
        <f t="shared" si="22"/>
        <v>9</v>
      </c>
    </row>
    <row r="1469" spans="1:7" x14ac:dyDescent="0.25">
      <c r="A1469" s="36" t="s">
        <v>10760</v>
      </c>
      <c r="B1469" s="37" t="s">
        <v>4716</v>
      </c>
      <c r="C1469" s="38" t="s">
        <v>129</v>
      </c>
      <c r="D1469" s="39">
        <v>437.04</v>
      </c>
      <c r="E1469" s="39">
        <v>35.92</v>
      </c>
      <c r="F1469" s="39">
        <v>472.96</v>
      </c>
      <c r="G1469" s="34">
        <f t="shared" si="22"/>
        <v>9</v>
      </c>
    </row>
    <row r="1470" spans="1:7" x14ac:dyDescent="0.25">
      <c r="A1470" s="36" t="s">
        <v>10761</v>
      </c>
      <c r="B1470" s="37" t="s">
        <v>4717</v>
      </c>
      <c r="C1470" s="38" t="s">
        <v>129</v>
      </c>
      <c r="D1470" s="39">
        <v>547.04</v>
      </c>
      <c r="E1470" s="39">
        <v>34.15</v>
      </c>
      <c r="F1470" s="39">
        <v>581.19000000000005</v>
      </c>
      <c r="G1470" s="34">
        <f t="shared" si="22"/>
        <v>9</v>
      </c>
    </row>
    <row r="1471" spans="1:7" x14ac:dyDescent="0.25">
      <c r="A1471" s="36" t="s">
        <v>11086</v>
      </c>
      <c r="B1471" s="37" t="s">
        <v>4718</v>
      </c>
      <c r="C1471" s="38" t="s">
        <v>129</v>
      </c>
      <c r="D1471" s="39">
        <v>499.45</v>
      </c>
      <c r="E1471" s="39">
        <v>35.92</v>
      </c>
      <c r="F1471" s="39">
        <v>535.37</v>
      </c>
      <c r="G1471" s="34">
        <f t="shared" si="22"/>
        <v>9</v>
      </c>
    </row>
    <row r="1472" spans="1:7" x14ac:dyDescent="0.25">
      <c r="A1472" s="36" t="s">
        <v>10762</v>
      </c>
      <c r="B1472" s="37" t="s">
        <v>4719</v>
      </c>
      <c r="C1472" s="38"/>
      <c r="D1472" s="39"/>
      <c r="E1472" s="39"/>
      <c r="F1472" s="39"/>
      <c r="G1472" s="34">
        <f t="shared" si="22"/>
        <v>5</v>
      </c>
    </row>
    <row r="1473" spans="1:7" x14ac:dyDescent="0.25">
      <c r="A1473" s="36" t="s">
        <v>10763</v>
      </c>
      <c r="B1473" s="37" t="s">
        <v>4720</v>
      </c>
      <c r="C1473" s="38" t="s">
        <v>129</v>
      </c>
      <c r="D1473" s="39">
        <v>330.87</v>
      </c>
      <c r="E1473" s="39">
        <v>34.15</v>
      </c>
      <c r="F1473" s="39">
        <v>365.02</v>
      </c>
      <c r="G1473" s="34">
        <f t="shared" si="22"/>
        <v>9</v>
      </c>
    </row>
    <row r="1474" spans="1:7" x14ac:dyDescent="0.25">
      <c r="A1474" s="36" t="s">
        <v>10764</v>
      </c>
      <c r="B1474" s="37" t="s">
        <v>4721</v>
      </c>
      <c r="C1474" s="38" t="s">
        <v>129</v>
      </c>
      <c r="D1474" s="39">
        <v>1016.81</v>
      </c>
      <c r="E1474" s="39">
        <v>45.53</v>
      </c>
      <c r="F1474" s="39">
        <v>1062.3399999999999</v>
      </c>
      <c r="G1474" s="34">
        <f t="shared" si="22"/>
        <v>9</v>
      </c>
    </row>
    <row r="1475" spans="1:7" x14ac:dyDescent="0.25">
      <c r="A1475" s="36" t="s">
        <v>10765</v>
      </c>
      <c r="B1475" s="37" t="s">
        <v>4722</v>
      </c>
      <c r="C1475" s="38"/>
      <c r="D1475" s="39"/>
      <c r="E1475" s="39"/>
      <c r="F1475" s="39"/>
      <c r="G1475" s="34">
        <f t="shared" ref="G1475:G1538" si="23">LEN(A1475)</f>
        <v>5</v>
      </c>
    </row>
    <row r="1476" spans="1:7" x14ac:dyDescent="0.25">
      <c r="A1476" s="36" t="s">
        <v>7569</v>
      </c>
      <c r="B1476" s="37" t="s">
        <v>4723</v>
      </c>
      <c r="C1476" s="38" t="s">
        <v>129</v>
      </c>
      <c r="D1476" s="39">
        <v>590.34</v>
      </c>
      <c r="E1476" s="39"/>
      <c r="F1476" s="39">
        <v>590.34</v>
      </c>
      <c r="G1476" s="34">
        <f t="shared" si="23"/>
        <v>9</v>
      </c>
    </row>
    <row r="1477" spans="1:7" x14ac:dyDescent="0.25">
      <c r="A1477" s="36" t="s">
        <v>7570</v>
      </c>
      <c r="B1477" s="37" t="s">
        <v>4724</v>
      </c>
      <c r="C1477" s="38" t="s">
        <v>129</v>
      </c>
      <c r="D1477" s="39">
        <v>879.87</v>
      </c>
      <c r="E1477" s="39">
        <v>23.77</v>
      </c>
      <c r="F1477" s="39">
        <v>903.64</v>
      </c>
      <c r="G1477" s="34">
        <f t="shared" si="23"/>
        <v>9</v>
      </c>
    </row>
    <row r="1478" spans="1:7" x14ac:dyDescent="0.25">
      <c r="A1478" s="36" t="s">
        <v>11087</v>
      </c>
      <c r="B1478" s="37" t="s">
        <v>4725</v>
      </c>
      <c r="C1478" s="38"/>
      <c r="D1478" s="39"/>
      <c r="E1478" s="39"/>
      <c r="F1478" s="39"/>
      <c r="G1478" s="34">
        <f t="shared" si="23"/>
        <v>5</v>
      </c>
    </row>
    <row r="1479" spans="1:7" x14ac:dyDescent="0.25">
      <c r="A1479" s="36" t="s">
        <v>7571</v>
      </c>
      <c r="B1479" s="37" t="s">
        <v>4726</v>
      </c>
      <c r="C1479" s="38" t="s">
        <v>7</v>
      </c>
      <c r="D1479" s="39">
        <v>2.58</v>
      </c>
      <c r="E1479" s="39">
        <v>4.6900000000000004</v>
      </c>
      <c r="F1479" s="39">
        <v>7.27</v>
      </c>
      <c r="G1479" s="34">
        <f t="shared" si="23"/>
        <v>9</v>
      </c>
    </row>
    <row r="1480" spans="1:7" ht="30" x14ac:dyDescent="0.25">
      <c r="A1480" s="36" t="s">
        <v>7572</v>
      </c>
      <c r="B1480" s="37" t="s">
        <v>4727</v>
      </c>
      <c r="C1480" s="38" t="s">
        <v>129</v>
      </c>
      <c r="D1480" s="39">
        <v>12.9</v>
      </c>
      <c r="E1480" s="39">
        <v>62.48</v>
      </c>
      <c r="F1480" s="39">
        <v>75.38</v>
      </c>
      <c r="G1480" s="34">
        <f t="shared" si="23"/>
        <v>9</v>
      </c>
    </row>
    <row r="1481" spans="1:7" x14ac:dyDescent="0.25">
      <c r="A1481" s="36" t="s">
        <v>11088</v>
      </c>
      <c r="B1481" s="37" t="s">
        <v>4728</v>
      </c>
      <c r="C1481" s="38"/>
      <c r="D1481" s="39"/>
      <c r="E1481" s="39"/>
      <c r="F1481" s="39"/>
      <c r="G1481" s="34">
        <f t="shared" si="23"/>
        <v>2</v>
      </c>
    </row>
    <row r="1482" spans="1:7" x14ac:dyDescent="0.25">
      <c r="A1482" s="36" t="s">
        <v>11089</v>
      </c>
      <c r="B1482" s="37" t="s">
        <v>4729</v>
      </c>
      <c r="C1482" s="38"/>
      <c r="D1482" s="39"/>
      <c r="E1482" s="39"/>
      <c r="F1482" s="39"/>
      <c r="G1482" s="34">
        <f t="shared" si="23"/>
        <v>5</v>
      </c>
    </row>
    <row r="1483" spans="1:7" x14ac:dyDescent="0.25">
      <c r="A1483" s="36" t="s">
        <v>7573</v>
      </c>
      <c r="B1483" s="37" t="s">
        <v>11684</v>
      </c>
      <c r="C1483" s="38" t="s">
        <v>129</v>
      </c>
      <c r="D1483" s="39">
        <v>432.74</v>
      </c>
      <c r="E1483" s="39">
        <v>109.26</v>
      </c>
      <c r="F1483" s="39">
        <v>542</v>
      </c>
      <c r="G1483" s="34">
        <f t="shared" si="23"/>
        <v>9</v>
      </c>
    </row>
    <row r="1484" spans="1:7" x14ac:dyDescent="0.25">
      <c r="A1484" s="36" t="s">
        <v>7574</v>
      </c>
      <c r="B1484" s="37" t="s">
        <v>4730</v>
      </c>
      <c r="C1484" s="38" t="s">
        <v>129</v>
      </c>
      <c r="D1484" s="39">
        <v>420.1</v>
      </c>
      <c r="E1484" s="39">
        <v>109.26</v>
      </c>
      <c r="F1484" s="39">
        <v>529.36</v>
      </c>
      <c r="G1484" s="34">
        <f t="shared" si="23"/>
        <v>9</v>
      </c>
    </row>
    <row r="1485" spans="1:7" ht="30" x14ac:dyDescent="0.25">
      <c r="A1485" s="36" t="s">
        <v>7575</v>
      </c>
      <c r="B1485" s="37" t="s">
        <v>4731</v>
      </c>
      <c r="C1485" s="38" t="s">
        <v>129</v>
      </c>
      <c r="D1485" s="39">
        <v>585.45000000000005</v>
      </c>
      <c r="E1485" s="39">
        <v>109.26</v>
      </c>
      <c r="F1485" s="39">
        <v>694.71</v>
      </c>
      <c r="G1485" s="34">
        <f t="shared" si="23"/>
        <v>9</v>
      </c>
    </row>
    <row r="1486" spans="1:7" x14ac:dyDescent="0.25">
      <c r="A1486" s="36" t="s">
        <v>7576</v>
      </c>
      <c r="B1486" s="37" t="s">
        <v>4732</v>
      </c>
      <c r="C1486" s="38" t="s">
        <v>129</v>
      </c>
      <c r="D1486" s="39">
        <v>67.23</v>
      </c>
      <c r="E1486" s="39">
        <v>109.26</v>
      </c>
      <c r="F1486" s="39">
        <v>176.49</v>
      </c>
      <c r="G1486" s="34">
        <f t="shared" si="23"/>
        <v>9</v>
      </c>
    </row>
    <row r="1487" spans="1:7" x14ac:dyDescent="0.25">
      <c r="A1487" s="36" t="s">
        <v>11090</v>
      </c>
      <c r="B1487" s="37" t="s">
        <v>4733</v>
      </c>
      <c r="C1487" s="38"/>
      <c r="D1487" s="39"/>
      <c r="E1487" s="39"/>
      <c r="F1487" s="39"/>
      <c r="G1487" s="34">
        <f t="shared" si="23"/>
        <v>5</v>
      </c>
    </row>
    <row r="1488" spans="1:7" x14ac:dyDescent="0.25">
      <c r="A1488" s="36" t="s">
        <v>7577</v>
      </c>
      <c r="B1488" s="37" t="s">
        <v>4734</v>
      </c>
      <c r="C1488" s="38" t="s">
        <v>129</v>
      </c>
      <c r="D1488" s="39">
        <v>127.47</v>
      </c>
      <c r="E1488" s="39">
        <v>62.48</v>
      </c>
      <c r="F1488" s="39">
        <v>189.95</v>
      </c>
      <c r="G1488" s="34">
        <f t="shared" si="23"/>
        <v>9</v>
      </c>
    </row>
    <row r="1489" spans="1:7" x14ac:dyDescent="0.25">
      <c r="A1489" s="36" t="s">
        <v>11091</v>
      </c>
      <c r="B1489" s="37" t="s">
        <v>4735</v>
      </c>
      <c r="C1489" s="38"/>
      <c r="D1489" s="39"/>
      <c r="E1489" s="39"/>
      <c r="F1489" s="39"/>
      <c r="G1489" s="34">
        <f t="shared" si="23"/>
        <v>5</v>
      </c>
    </row>
    <row r="1490" spans="1:7" x14ac:dyDescent="0.25">
      <c r="A1490" s="36" t="s">
        <v>7578</v>
      </c>
      <c r="B1490" s="37" t="s">
        <v>4736</v>
      </c>
      <c r="C1490" s="38" t="s">
        <v>129</v>
      </c>
      <c r="D1490" s="39">
        <v>2599.83</v>
      </c>
      <c r="E1490" s="39">
        <v>107.89</v>
      </c>
      <c r="F1490" s="39">
        <v>2707.72</v>
      </c>
      <c r="G1490" s="34">
        <f t="shared" si="23"/>
        <v>9</v>
      </c>
    </row>
    <row r="1491" spans="1:7" ht="30" x14ac:dyDescent="0.25">
      <c r="A1491" s="36" t="s">
        <v>7579</v>
      </c>
      <c r="B1491" s="37" t="s">
        <v>13464</v>
      </c>
      <c r="C1491" s="38" t="s">
        <v>7</v>
      </c>
      <c r="D1491" s="39">
        <v>241.96</v>
      </c>
      <c r="E1491" s="39">
        <v>87.68</v>
      </c>
      <c r="F1491" s="39">
        <v>329.64</v>
      </c>
      <c r="G1491" s="34">
        <f t="shared" si="23"/>
        <v>9</v>
      </c>
    </row>
    <row r="1492" spans="1:7" ht="30" x14ac:dyDescent="0.25">
      <c r="A1492" s="36" t="s">
        <v>7580</v>
      </c>
      <c r="B1492" s="37" t="s">
        <v>7565</v>
      </c>
      <c r="C1492" s="38" t="s">
        <v>7</v>
      </c>
      <c r="D1492" s="39">
        <v>110.4</v>
      </c>
      <c r="E1492" s="39">
        <v>28.51</v>
      </c>
      <c r="F1492" s="39">
        <v>138.91</v>
      </c>
      <c r="G1492" s="34">
        <f t="shared" si="23"/>
        <v>9</v>
      </c>
    </row>
    <row r="1493" spans="1:7" ht="30" x14ac:dyDescent="0.25">
      <c r="A1493" s="36" t="s">
        <v>7581</v>
      </c>
      <c r="B1493" s="37" t="s">
        <v>7566</v>
      </c>
      <c r="C1493" s="38" t="s">
        <v>7</v>
      </c>
      <c r="D1493" s="39">
        <v>61.13</v>
      </c>
      <c r="E1493" s="39">
        <v>13.05</v>
      </c>
      <c r="F1493" s="39">
        <v>74.180000000000007</v>
      </c>
      <c r="G1493" s="34">
        <f t="shared" si="23"/>
        <v>9</v>
      </c>
    </row>
    <row r="1494" spans="1:7" x14ac:dyDescent="0.25">
      <c r="A1494" s="36" t="s">
        <v>7582</v>
      </c>
      <c r="B1494" s="37" t="s">
        <v>4737</v>
      </c>
      <c r="C1494" s="38" t="s">
        <v>7</v>
      </c>
      <c r="D1494" s="39">
        <v>69.099999999999994</v>
      </c>
      <c r="E1494" s="39">
        <v>7.12</v>
      </c>
      <c r="F1494" s="39">
        <v>76.22</v>
      </c>
      <c r="G1494" s="34">
        <f t="shared" si="23"/>
        <v>9</v>
      </c>
    </row>
    <row r="1495" spans="1:7" ht="30" x14ac:dyDescent="0.25">
      <c r="A1495" s="36" t="s">
        <v>7583</v>
      </c>
      <c r="B1495" s="37" t="s">
        <v>7567</v>
      </c>
      <c r="C1495" s="38" t="s">
        <v>7</v>
      </c>
      <c r="D1495" s="39">
        <v>93.26</v>
      </c>
      <c r="E1495" s="39">
        <v>77.709999999999994</v>
      </c>
      <c r="F1495" s="39">
        <v>170.97</v>
      </c>
      <c r="G1495" s="34">
        <f t="shared" si="23"/>
        <v>9</v>
      </c>
    </row>
    <row r="1496" spans="1:7" ht="30" x14ac:dyDescent="0.25">
      <c r="A1496" s="36" t="s">
        <v>7584</v>
      </c>
      <c r="B1496" s="37" t="s">
        <v>7568</v>
      </c>
      <c r="C1496" s="38" t="s">
        <v>7</v>
      </c>
      <c r="D1496" s="39">
        <v>113.4</v>
      </c>
      <c r="E1496" s="39">
        <v>39.69</v>
      </c>
      <c r="F1496" s="39">
        <v>153.09</v>
      </c>
      <c r="G1496" s="34">
        <f t="shared" si="23"/>
        <v>9</v>
      </c>
    </row>
    <row r="1497" spans="1:7" x14ac:dyDescent="0.25">
      <c r="A1497" s="36" t="s">
        <v>11092</v>
      </c>
      <c r="B1497" s="37" t="s">
        <v>4738</v>
      </c>
      <c r="C1497" s="38"/>
      <c r="D1497" s="39"/>
      <c r="E1497" s="39"/>
      <c r="F1497" s="39"/>
      <c r="G1497" s="34">
        <f t="shared" si="23"/>
        <v>2</v>
      </c>
    </row>
    <row r="1498" spans="1:7" x14ac:dyDescent="0.25">
      <c r="A1498" s="36" t="s">
        <v>11093</v>
      </c>
      <c r="B1498" s="37" t="s">
        <v>4739</v>
      </c>
      <c r="C1498" s="38"/>
      <c r="D1498" s="39"/>
      <c r="E1498" s="39"/>
      <c r="F1498" s="39"/>
      <c r="G1498" s="34">
        <f t="shared" si="23"/>
        <v>5</v>
      </c>
    </row>
    <row r="1499" spans="1:7" ht="30" x14ac:dyDescent="0.25">
      <c r="A1499" s="36" t="s">
        <v>7585</v>
      </c>
      <c r="B1499" s="37" t="s">
        <v>7561</v>
      </c>
      <c r="C1499" s="38" t="s">
        <v>3666</v>
      </c>
      <c r="D1499" s="39">
        <v>418.46</v>
      </c>
      <c r="E1499" s="39">
        <v>71.290000000000006</v>
      </c>
      <c r="F1499" s="39">
        <v>489.75</v>
      </c>
      <c r="G1499" s="34">
        <f t="shared" si="23"/>
        <v>9</v>
      </c>
    </row>
    <row r="1500" spans="1:7" ht="30" x14ac:dyDescent="0.25">
      <c r="A1500" s="36" t="s">
        <v>7586</v>
      </c>
      <c r="B1500" s="37" t="s">
        <v>7562</v>
      </c>
      <c r="C1500" s="38" t="s">
        <v>3666</v>
      </c>
      <c r="D1500" s="39">
        <v>784.21</v>
      </c>
      <c r="E1500" s="39">
        <v>95.04</v>
      </c>
      <c r="F1500" s="39">
        <v>879.25</v>
      </c>
      <c r="G1500" s="34">
        <f t="shared" si="23"/>
        <v>9</v>
      </c>
    </row>
    <row r="1501" spans="1:7" ht="30" x14ac:dyDescent="0.25">
      <c r="A1501" s="36" t="s">
        <v>7587</v>
      </c>
      <c r="B1501" s="37" t="s">
        <v>7563</v>
      </c>
      <c r="C1501" s="38" t="s">
        <v>3666</v>
      </c>
      <c r="D1501" s="39">
        <v>336.64</v>
      </c>
      <c r="E1501" s="39">
        <v>71.290000000000006</v>
      </c>
      <c r="F1501" s="39">
        <v>407.93</v>
      </c>
      <c r="G1501" s="34">
        <f t="shared" si="23"/>
        <v>9</v>
      </c>
    </row>
    <row r="1502" spans="1:7" ht="30" x14ac:dyDescent="0.25">
      <c r="A1502" s="36" t="s">
        <v>7588</v>
      </c>
      <c r="B1502" s="37" t="s">
        <v>7564</v>
      </c>
      <c r="C1502" s="38" t="s">
        <v>3666</v>
      </c>
      <c r="D1502" s="39">
        <v>658.32</v>
      </c>
      <c r="E1502" s="39">
        <v>95.04</v>
      </c>
      <c r="F1502" s="39">
        <v>753.36</v>
      </c>
      <c r="G1502" s="34">
        <f t="shared" si="23"/>
        <v>9</v>
      </c>
    </row>
    <row r="1503" spans="1:7" ht="30" x14ac:dyDescent="0.25">
      <c r="A1503" s="36" t="s">
        <v>7589</v>
      </c>
      <c r="B1503" s="37" t="s">
        <v>4740</v>
      </c>
      <c r="C1503" s="38" t="s">
        <v>3666</v>
      </c>
      <c r="D1503" s="39">
        <v>265.13</v>
      </c>
      <c r="E1503" s="39">
        <v>71.290000000000006</v>
      </c>
      <c r="F1503" s="39">
        <v>336.42</v>
      </c>
      <c r="G1503" s="34">
        <f t="shared" si="23"/>
        <v>9</v>
      </c>
    </row>
    <row r="1504" spans="1:7" x14ac:dyDescent="0.25">
      <c r="A1504" s="36" t="s">
        <v>7590</v>
      </c>
      <c r="B1504" s="37" t="s">
        <v>4741</v>
      </c>
      <c r="C1504" s="38" t="s">
        <v>3666</v>
      </c>
      <c r="D1504" s="39">
        <v>283.14</v>
      </c>
      <c r="E1504" s="39"/>
      <c r="F1504" s="39">
        <v>283.14</v>
      </c>
      <c r="G1504" s="34">
        <f t="shared" si="23"/>
        <v>9</v>
      </c>
    </row>
    <row r="1505" spans="1:7" x14ac:dyDescent="0.25">
      <c r="A1505" s="36" t="s">
        <v>7591</v>
      </c>
      <c r="B1505" s="37" t="s">
        <v>4742</v>
      </c>
      <c r="C1505" s="38" t="s">
        <v>3666</v>
      </c>
      <c r="D1505" s="39">
        <v>381.11</v>
      </c>
      <c r="E1505" s="39"/>
      <c r="F1505" s="39">
        <v>381.11</v>
      </c>
      <c r="G1505" s="34">
        <f t="shared" si="23"/>
        <v>9</v>
      </c>
    </row>
    <row r="1506" spans="1:7" ht="30" x14ac:dyDescent="0.25">
      <c r="A1506" s="36" t="s">
        <v>7592</v>
      </c>
      <c r="B1506" s="37" t="s">
        <v>4743</v>
      </c>
      <c r="C1506" s="38" t="s">
        <v>23</v>
      </c>
      <c r="D1506" s="39">
        <v>279.52999999999997</v>
      </c>
      <c r="E1506" s="39">
        <v>79.010000000000005</v>
      </c>
      <c r="F1506" s="39">
        <v>358.54</v>
      </c>
      <c r="G1506" s="34">
        <f t="shared" si="23"/>
        <v>9</v>
      </c>
    </row>
    <row r="1507" spans="1:7" ht="30" x14ac:dyDescent="0.25">
      <c r="A1507" s="36" t="s">
        <v>7593</v>
      </c>
      <c r="B1507" s="37" t="s">
        <v>4744</v>
      </c>
      <c r="C1507" s="38" t="s">
        <v>3666</v>
      </c>
      <c r="D1507" s="39">
        <v>470.17</v>
      </c>
      <c r="E1507" s="39">
        <v>79.010000000000005</v>
      </c>
      <c r="F1507" s="39">
        <v>549.17999999999995</v>
      </c>
      <c r="G1507" s="34">
        <f t="shared" si="23"/>
        <v>9</v>
      </c>
    </row>
    <row r="1508" spans="1:7" x14ac:dyDescent="0.25">
      <c r="A1508" s="36" t="s">
        <v>7594</v>
      </c>
      <c r="B1508" s="37" t="s">
        <v>4745</v>
      </c>
      <c r="C1508" s="38" t="s">
        <v>23</v>
      </c>
      <c r="D1508" s="39">
        <v>285.99</v>
      </c>
      <c r="E1508" s="39">
        <v>22.18</v>
      </c>
      <c r="F1508" s="39">
        <v>308.17</v>
      </c>
      <c r="G1508" s="34">
        <f t="shared" si="23"/>
        <v>9</v>
      </c>
    </row>
    <row r="1509" spans="1:7" x14ac:dyDescent="0.25">
      <c r="A1509" s="36" t="s">
        <v>7595</v>
      </c>
      <c r="B1509" s="37" t="s">
        <v>4746</v>
      </c>
      <c r="C1509" s="38" t="s">
        <v>23</v>
      </c>
      <c r="D1509" s="39">
        <v>322.55</v>
      </c>
      <c r="E1509" s="39">
        <v>22.18</v>
      </c>
      <c r="F1509" s="39">
        <v>344.73</v>
      </c>
      <c r="G1509" s="34">
        <f t="shared" si="23"/>
        <v>9</v>
      </c>
    </row>
    <row r="1510" spans="1:7" x14ac:dyDescent="0.25">
      <c r="A1510" s="36" t="s">
        <v>7596</v>
      </c>
      <c r="B1510" s="37" t="s">
        <v>4747</v>
      </c>
      <c r="C1510" s="38" t="s">
        <v>23</v>
      </c>
      <c r="D1510" s="39">
        <v>2839.79</v>
      </c>
      <c r="E1510" s="39">
        <v>55.46</v>
      </c>
      <c r="F1510" s="39">
        <v>2895.25</v>
      </c>
      <c r="G1510" s="34">
        <f t="shared" si="23"/>
        <v>9</v>
      </c>
    </row>
    <row r="1511" spans="1:7" x14ac:dyDescent="0.25">
      <c r="A1511" s="36" t="s">
        <v>7597</v>
      </c>
      <c r="B1511" s="37" t="s">
        <v>4748</v>
      </c>
      <c r="C1511" s="38" t="s">
        <v>23</v>
      </c>
      <c r="D1511" s="39">
        <v>501.52</v>
      </c>
      <c r="E1511" s="39">
        <v>41.59</v>
      </c>
      <c r="F1511" s="39">
        <v>543.11</v>
      </c>
      <c r="G1511" s="34">
        <f t="shared" si="23"/>
        <v>9</v>
      </c>
    </row>
    <row r="1512" spans="1:7" x14ac:dyDescent="0.25">
      <c r="A1512" s="36" t="s">
        <v>7598</v>
      </c>
      <c r="B1512" s="37" t="s">
        <v>4749</v>
      </c>
      <c r="C1512" s="38" t="s">
        <v>23</v>
      </c>
      <c r="D1512" s="39">
        <v>28.11</v>
      </c>
      <c r="E1512" s="39">
        <v>14.26</v>
      </c>
      <c r="F1512" s="39">
        <v>42.37</v>
      </c>
      <c r="G1512" s="34">
        <f t="shared" si="23"/>
        <v>9</v>
      </c>
    </row>
    <row r="1513" spans="1:7" ht="30" x14ac:dyDescent="0.25">
      <c r="A1513" s="36" t="s">
        <v>7599</v>
      </c>
      <c r="B1513" s="37" t="s">
        <v>7558</v>
      </c>
      <c r="C1513" s="38" t="s">
        <v>23</v>
      </c>
      <c r="D1513" s="39">
        <v>952.25</v>
      </c>
      <c r="E1513" s="39">
        <v>55.46</v>
      </c>
      <c r="F1513" s="39">
        <v>1007.71</v>
      </c>
      <c r="G1513" s="34">
        <f t="shared" si="23"/>
        <v>9</v>
      </c>
    </row>
    <row r="1514" spans="1:7" ht="30" x14ac:dyDescent="0.25">
      <c r="A1514" s="36" t="s">
        <v>7600</v>
      </c>
      <c r="B1514" s="37" t="s">
        <v>7559</v>
      </c>
      <c r="C1514" s="38" t="s">
        <v>23</v>
      </c>
      <c r="D1514" s="39">
        <v>1044.23</v>
      </c>
      <c r="E1514" s="39">
        <v>110.92</v>
      </c>
      <c r="F1514" s="39">
        <v>1155.1500000000001</v>
      </c>
      <c r="G1514" s="34">
        <f t="shared" si="23"/>
        <v>9</v>
      </c>
    </row>
    <row r="1515" spans="1:7" ht="30" x14ac:dyDescent="0.25">
      <c r="A1515" s="36" t="s">
        <v>7601</v>
      </c>
      <c r="B1515" s="37" t="s">
        <v>7560</v>
      </c>
      <c r="C1515" s="38" t="s">
        <v>23</v>
      </c>
      <c r="D1515" s="39">
        <v>256.77</v>
      </c>
      <c r="E1515" s="39">
        <v>71.290000000000006</v>
      </c>
      <c r="F1515" s="39">
        <v>328.06</v>
      </c>
      <c r="G1515" s="34">
        <f t="shared" si="23"/>
        <v>9</v>
      </c>
    </row>
    <row r="1516" spans="1:7" x14ac:dyDescent="0.25">
      <c r="A1516" s="36" t="s">
        <v>11094</v>
      </c>
      <c r="B1516" s="37" t="s">
        <v>4750</v>
      </c>
      <c r="C1516" s="38"/>
      <c r="D1516" s="39"/>
      <c r="E1516" s="39"/>
      <c r="F1516" s="39"/>
      <c r="G1516" s="34">
        <f t="shared" si="23"/>
        <v>5</v>
      </c>
    </row>
    <row r="1517" spans="1:7" x14ac:dyDescent="0.25">
      <c r="A1517" s="36" t="s">
        <v>7602</v>
      </c>
      <c r="B1517" s="37" t="s">
        <v>4751</v>
      </c>
      <c r="C1517" s="38" t="s">
        <v>23</v>
      </c>
      <c r="D1517" s="39">
        <v>19.11</v>
      </c>
      <c r="E1517" s="39"/>
      <c r="F1517" s="39">
        <v>19.11</v>
      </c>
      <c r="G1517" s="34">
        <f t="shared" si="23"/>
        <v>9</v>
      </c>
    </row>
    <row r="1518" spans="1:7" x14ac:dyDescent="0.25">
      <c r="A1518" s="36" t="s">
        <v>7603</v>
      </c>
      <c r="B1518" s="37" t="s">
        <v>4752</v>
      </c>
      <c r="C1518" s="38" t="s">
        <v>23</v>
      </c>
      <c r="D1518" s="39">
        <v>29.36</v>
      </c>
      <c r="E1518" s="39"/>
      <c r="F1518" s="39">
        <v>29.36</v>
      </c>
      <c r="G1518" s="34">
        <f t="shared" si="23"/>
        <v>9</v>
      </c>
    </row>
    <row r="1519" spans="1:7" x14ac:dyDescent="0.25">
      <c r="A1519" s="36" t="s">
        <v>7604</v>
      </c>
      <c r="B1519" s="37" t="s">
        <v>4753</v>
      </c>
      <c r="C1519" s="38" t="s">
        <v>23</v>
      </c>
      <c r="D1519" s="39">
        <v>47.87</v>
      </c>
      <c r="E1519" s="39"/>
      <c r="F1519" s="39">
        <v>47.87</v>
      </c>
      <c r="G1519" s="34">
        <f t="shared" si="23"/>
        <v>9</v>
      </c>
    </row>
    <row r="1520" spans="1:7" ht="30" x14ac:dyDescent="0.25">
      <c r="A1520" s="36" t="s">
        <v>7605</v>
      </c>
      <c r="B1520" s="37" t="s">
        <v>7557</v>
      </c>
      <c r="C1520" s="38" t="s">
        <v>23</v>
      </c>
      <c r="D1520" s="39">
        <v>196.01</v>
      </c>
      <c r="E1520" s="39"/>
      <c r="F1520" s="39">
        <v>196.01</v>
      </c>
      <c r="G1520" s="34">
        <f t="shared" si="23"/>
        <v>9</v>
      </c>
    </row>
    <row r="1521" spans="1:7" x14ac:dyDescent="0.25">
      <c r="A1521" s="36" t="s">
        <v>7606</v>
      </c>
      <c r="B1521" s="37" t="s">
        <v>4754</v>
      </c>
      <c r="C1521" s="38" t="s">
        <v>23</v>
      </c>
      <c r="D1521" s="39">
        <v>82.26</v>
      </c>
      <c r="E1521" s="39"/>
      <c r="F1521" s="39">
        <v>82.26</v>
      </c>
      <c r="G1521" s="34">
        <f t="shared" si="23"/>
        <v>9</v>
      </c>
    </row>
    <row r="1522" spans="1:7" x14ac:dyDescent="0.25">
      <c r="A1522" s="36" t="s">
        <v>11095</v>
      </c>
      <c r="B1522" s="37" t="s">
        <v>4755</v>
      </c>
      <c r="C1522" s="38"/>
      <c r="D1522" s="39"/>
      <c r="E1522" s="39"/>
      <c r="F1522" s="39"/>
      <c r="G1522" s="34">
        <f t="shared" si="23"/>
        <v>5</v>
      </c>
    </row>
    <row r="1523" spans="1:7" x14ac:dyDescent="0.25">
      <c r="A1523" s="36" t="s">
        <v>7607</v>
      </c>
      <c r="B1523" s="37" t="s">
        <v>4756</v>
      </c>
      <c r="C1523" s="38" t="s">
        <v>23</v>
      </c>
      <c r="D1523" s="39"/>
      <c r="E1523" s="39">
        <v>71.290000000000006</v>
      </c>
      <c r="F1523" s="39">
        <v>71.290000000000006</v>
      </c>
      <c r="G1523" s="34">
        <f t="shared" si="23"/>
        <v>9</v>
      </c>
    </row>
    <row r="1524" spans="1:7" x14ac:dyDescent="0.25">
      <c r="A1524" s="36" t="s">
        <v>7608</v>
      </c>
      <c r="B1524" s="37" t="s">
        <v>4757</v>
      </c>
      <c r="C1524" s="38" t="s">
        <v>23</v>
      </c>
      <c r="D1524" s="39">
        <v>1140.5999999999999</v>
      </c>
      <c r="E1524" s="39">
        <v>55.46</v>
      </c>
      <c r="F1524" s="39">
        <v>1196.06</v>
      </c>
      <c r="G1524" s="34">
        <f t="shared" si="23"/>
        <v>9</v>
      </c>
    </row>
    <row r="1525" spans="1:7" x14ac:dyDescent="0.25">
      <c r="A1525" s="36" t="s">
        <v>7609</v>
      </c>
      <c r="B1525" s="37" t="s">
        <v>4758</v>
      </c>
      <c r="C1525" s="38" t="s">
        <v>23</v>
      </c>
      <c r="D1525" s="39"/>
      <c r="E1525" s="39">
        <v>61.3</v>
      </c>
      <c r="F1525" s="39">
        <v>61.3</v>
      </c>
      <c r="G1525" s="34">
        <f t="shared" si="23"/>
        <v>9</v>
      </c>
    </row>
    <row r="1526" spans="1:7" ht="30" x14ac:dyDescent="0.25">
      <c r="A1526" s="36" t="s">
        <v>7610</v>
      </c>
      <c r="B1526" s="37" t="s">
        <v>4759</v>
      </c>
      <c r="C1526" s="38" t="s">
        <v>3666</v>
      </c>
      <c r="D1526" s="39">
        <v>1031.9000000000001</v>
      </c>
      <c r="E1526" s="39">
        <v>72.099999999999994</v>
      </c>
      <c r="F1526" s="39">
        <v>1104</v>
      </c>
      <c r="G1526" s="34">
        <f t="shared" si="23"/>
        <v>9</v>
      </c>
    </row>
    <row r="1527" spans="1:7" x14ac:dyDescent="0.25">
      <c r="A1527" s="36" t="s">
        <v>7611</v>
      </c>
      <c r="B1527" s="37" t="s">
        <v>4760</v>
      </c>
      <c r="C1527" s="38" t="s">
        <v>23</v>
      </c>
      <c r="D1527" s="39"/>
      <c r="E1527" s="39">
        <v>8.08</v>
      </c>
      <c r="F1527" s="39">
        <v>8.08</v>
      </c>
      <c r="G1527" s="34">
        <f t="shared" si="23"/>
        <v>9</v>
      </c>
    </row>
    <row r="1528" spans="1:7" x14ac:dyDescent="0.25">
      <c r="A1528" s="36" t="s">
        <v>7612</v>
      </c>
      <c r="B1528" s="37" t="s">
        <v>4761</v>
      </c>
      <c r="C1528" s="38" t="s">
        <v>3666</v>
      </c>
      <c r="D1528" s="39">
        <v>633.38</v>
      </c>
      <c r="E1528" s="39">
        <v>142.56</v>
      </c>
      <c r="F1528" s="39">
        <v>775.94</v>
      </c>
      <c r="G1528" s="34">
        <f t="shared" si="23"/>
        <v>9</v>
      </c>
    </row>
    <row r="1529" spans="1:7" x14ac:dyDescent="0.25">
      <c r="A1529" s="36" t="s">
        <v>7613</v>
      </c>
      <c r="B1529" s="37" t="s">
        <v>4762</v>
      </c>
      <c r="C1529" s="38" t="s">
        <v>23</v>
      </c>
      <c r="D1529" s="39">
        <v>160.6</v>
      </c>
      <c r="E1529" s="39">
        <v>26.91</v>
      </c>
      <c r="F1529" s="39">
        <v>187.51</v>
      </c>
      <c r="G1529" s="34">
        <f t="shared" si="23"/>
        <v>9</v>
      </c>
    </row>
    <row r="1530" spans="1:7" ht="30" x14ac:dyDescent="0.25">
      <c r="A1530" s="36" t="s">
        <v>7614</v>
      </c>
      <c r="B1530" s="37" t="s">
        <v>4763</v>
      </c>
      <c r="C1530" s="38" t="s">
        <v>3666</v>
      </c>
      <c r="D1530" s="39">
        <v>4324.72</v>
      </c>
      <c r="E1530" s="39">
        <v>166.38</v>
      </c>
      <c r="F1530" s="39">
        <v>4491.1000000000004</v>
      </c>
      <c r="G1530" s="34">
        <f t="shared" si="23"/>
        <v>9</v>
      </c>
    </row>
    <row r="1531" spans="1:7" x14ac:dyDescent="0.25">
      <c r="A1531" s="36" t="s">
        <v>7615</v>
      </c>
      <c r="B1531" s="37" t="s">
        <v>4764</v>
      </c>
      <c r="C1531" s="38" t="s">
        <v>23</v>
      </c>
      <c r="D1531" s="39">
        <v>420.82</v>
      </c>
      <c r="E1531" s="39">
        <v>55.46</v>
      </c>
      <c r="F1531" s="39">
        <v>476.28</v>
      </c>
      <c r="G1531" s="34">
        <f t="shared" si="23"/>
        <v>9</v>
      </c>
    </row>
    <row r="1532" spans="1:7" ht="30" x14ac:dyDescent="0.25">
      <c r="A1532" s="36" t="s">
        <v>7616</v>
      </c>
      <c r="B1532" s="37" t="s">
        <v>4765</v>
      </c>
      <c r="C1532" s="38" t="s">
        <v>23</v>
      </c>
      <c r="D1532" s="39">
        <v>179.18</v>
      </c>
      <c r="E1532" s="39">
        <v>41.59</v>
      </c>
      <c r="F1532" s="39">
        <v>220.77</v>
      </c>
      <c r="G1532" s="34">
        <f t="shared" si="23"/>
        <v>9</v>
      </c>
    </row>
    <row r="1533" spans="1:7" x14ac:dyDescent="0.25">
      <c r="A1533" s="36" t="s">
        <v>7617</v>
      </c>
      <c r="B1533" s="37" t="s">
        <v>4766</v>
      </c>
      <c r="C1533" s="38" t="s">
        <v>23</v>
      </c>
      <c r="D1533" s="39">
        <v>105.08</v>
      </c>
      <c r="E1533" s="39">
        <v>9.43</v>
      </c>
      <c r="F1533" s="39">
        <v>114.51</v>
      </c>
      <c r="G1533" s="34">
        <f t="shared" si="23"/>
        <v>9</v>
      </c>
    </row>
    <row r="1534" spans="1:7" x14ac:dyDescent="0.25">
      <c r="A1534" s="36" t="s">
        <v>7618</v>
      </c>
      <c r="B1534" s="37" t="s">
        <v>4767</v>
      </c>
      <c r="C1534" s="38" t="s">
        <v>23</v>
      </c>
      <c r="D1534" s="39">
        <v>70.319999999999993</v>
      </c>
      <c r="E1534" s="39">
        <v>9.43</v>
      </c>
      <c r="F1534" s="39">
        <v>79.75</v>
      </c>
      <c r="G1534" s="34">
        <f t="shared" si="23"/>
        <v>9</v>
      </c>
    </row>
    <row r="1535" spans="1:7" x14ac:dyDescent="0.25">
      <c r="A1535" s="36" t="s">
        <v>7619</v>
      </c>
      <c r="B1535" s="37" t="s">
        <v>4768</v>
      </c>
      <c r="C1535" s="38" t="s">
        <v>23</v>
      </c>
      <c r="D1535" s="39">
        <v>174.52</v>
      </c>
      <c r="E1535" s="39">
        <v>9.43</v>
      </c>
      <c r="F1535" s="39">
        <v>183.95</v>
      </c>
      <c r="G1535" s="34">
        <f t="shared" si="23"/>
        <v>9</v>
      </c>
    </row>
    <row r="1536" spans="1:7" x14ac:dyDescent="0.25">
      <c r="A1536" s="36" t="s">
        <v>7620</v>
      </c>
      <c r="B1536" s="37" t="s">
        <v>4769</v>
      </c>
      <c r="C1536" s="38" t="s">
        <v>3666</v>
      </c>
      <c r="D1536" s="39">
        <v>27.5</v>
      </c>
      <c r="E1536" s="39">
        <v>8.08</v>
      </c>
      <c r="F1536" s="39">
        <v>35.58</v>
      </c>
      <c r="G1536" s="34">
        <f t="shared" si="23"/>
        <v>9</v>
      </c>
    </row>
    <row r="1537" spans="1:7" ht="30" x14ac:dyDescent="0.25">
      <c r="A1537" s="36" t="s">
        <v>7621</v>
      </c>
      <c r="B1537" s="37" t="s">
        <v>4770</v>
      </c>
      <c r="C1537" s="38" t="s">
        <v>23</v>
      </c>
      <c r="D1537" s="39">
        <v>57.21</v>
      </c>
      <c r="E1537" s="39">
        <v>8.08</v>
      </c>
      <c r="F1537" s="39">
        <v>65.290000000000006</v>
      </c>
      <c r="G1537" s="34">
        <f t="shared" si="23"/>
        <v>9</v>
      </c>
    </row>
    <row r="1538" spans="1:7" ht="30" x14ac:dyDescent="0.25">
      <c r="A1538" s="36" t="s">
        <v>7622</v>
      </c>
      <c r="B1538" s="37" t="s">
        <v>7556</v>
      </c>
      <c r="C1538" s="38" t="s">
        <v>23</v>
      </c>
      <c r="D1538" s="39">
        <v>90.38</v>
      </c>
      <c r="E1538" s="39">
        <v>8.08</v>
      </c>
      <c r="F1538" s="39">
        <v>98.46</v>
      </c>
      <c r="G1538" s="34">
        <f t="shared" si="23"/>
        <v>9</v>
      </c>
    </row>
    <row r="1539" spans="1:7" x14ac:dyDescent="0.25">
      <c r="A1539" s="36" t="s">
        <v>7623</v>
      </c>
      <c r="B1539" s="37" t="s">
        <v>4771</v>
      </c>
      <c r="C1539" s="38" t="s">
        <v>3666</v>
      </c>
      <c r="D1539" s="39">
        <v>182.61</v>
      </c>
      <c r="E1539" s="39">
        <v>17.100000000000001</v>
      </c>
      <c r="F1539" s="39">
        <v>199.71</v>
      </c>
      <c r="G1539" s="34">
        <f t="shared" ref="G1539:G1602" si="24">LEN(A1539)</f>
        <v>9</v>
      </c>
    </row>
    <row r="1540" spans="1:7" x14ac:dyDescent="0.25">
      <c r="A1540" s="36" t="s">
        <v>7624</v>
      </c>
      <c r="B1540" s="37" t="s">
        <v>4772</v>
      </c>
      <c r="C1540" s="38" t="s">
        <v>23</v>
      </c>
      <c r="D1540" s="39">
        <v>72.69</v>
      </c>
      <c r="E1540" s="39">
        <v>9.43</v>
      </c>
      <c r="F1540" s="39">
        <v>82.12</v>
      </c>
      <c r="G1540" s="34">
        <f t="shared" si="24"/>
        <v>9</v>
      </c>
    </row>
    <row r="1541" spans="1:7" ht="30" x14ac:dyDescent="0.25">
      <c r="A1541" s="36" t="s">
        <v>7625</v>
      </c>
      <c r="B1541" s="37" t="s">
        <v>4773</v>
      </c>
      <c r="C1541" s="38" t="s">
        <v>23</v>
      </c>
      <c r="D1541" s="39">
        <v>89.42</v>
      </c>
      <c r="E1541" s="39">
        <v>9.43</v>
      </c>
      <c r="F1541" s="39">
        <v>98.85</v>
      </c>
      <c r="G1541" s="34">
        <f t="shared" si="24"/>
        <v>9</v>
      </c>
    </row>
    <row r="1542" spans="1:7" x14ac:dyDescent="0.25">
      <c r="A1542" s="36" t="s">
        <v>7626</v>
      </c>
      <c r="B1542" s="37" t="s">
        <v>4774</v>
      </c>
      <c r="C1542" s="38" t="s">
        <v>23</v>
      </c>
      <c r="D1542" s="39">
        <v>190.87</v>
      </c>
      <c r="E1542" s="39">
        <v>6.81</v>
      </c>
      <c r="F1542" s="39">
        <v>197.68</v>
      </c>
      <c r="G1542" s="34">
        <f t="shared" si="24"/>
        <v>9</v>
      </c>
    </row>
    <row r="1543" spans="1:7" ht="30" x14ac:dyDescent="0.25">
      <c r="A1543" s="36" t="s">
        <v>7627</v>
      </c>
      <c r="B1543" s="37" t="s">
        <v>4775</v>
      </c>
      <c r="C1543" s="38" t="s">
        <v>23</v>
      </c>
      <c r="D1543" s="39">
        <v>217.04</v>
      </c>
      <c r="E1543" s="39">
        <v>9.43</v>
      </c>
      <c r="F1543" s="39">
        <v>226.47</v>
      </c>
      <c r="G1543" s="34">
        <f t="shared" si="24"/>
        <v>9</v>
      </c>
    </row>
    <row r="1544" spans="1:7" ht="30" x14ac:dyDescent="0.25">
      <c r="A1544" s="36" t="s">
        <v>7628</v>
      </c>
      <c r="B1544" s="37" t="s">
        <v>7555</v>
      </c>
      <c r="C1544" s="38" t="s">
        <v>23</v>
      </c>
      <c r="D1544" s="39">
        <v>391.07</v>
      </c>
      <c r="E1544" s="39">
        <v>83.2</v>
      </c>
      <c r="F1544" s="39">
        <v>474.27</v>
      </c>
      <c r="G1544" s="34">
        <f t="shared" si="24"/>
        <v>9</v>
      </c>
    </row>
    <row r="1545" spans="1:7" x14ac:dyDescent="0.25">
      <c r="A1545" s="36" t="s">
        <v>11096</v>
      </c>
      <c r="B1545" s="37" t="s">
        <v>11097</v>
      </c>
      <c r="C1545" s="38" t="s">
        <v>23</v>
      </c>
      <c r="D1545" s="39">
        <v>139.11000000000001</v>
      </c>
      <c r="E1545" s="39">
        <v>83.2</v>
      </c>
      <c r="F1545" s="39">
        <v>222.31</v>
      </c>
      <c r="G1545" s="34">
        <f t="shared" si="24"/>
        <v>9</v>
      </c>
    </row>
    <row r="1546" spans="1:7" x14ac:dyDescent="0.25">
      <c r="A1546" s="36" t="s">
        <v>7629</v>
      </c>
      <c r="B1546" s="37" t="s">
        <v>4776</v>
      </c>
      <c r="C1546" s="38" t="s">
        <v>23</v>
      </c>
      <c r="D1546" s="39">
        <v>21.86</v>
      </c>
      <c r="E1546" s="39">
        <v>53.82</v>
      </c>
      <c r="F1546" s="39">
        <v>75.680000000000007</v>
      </c>
      <c r="G1546" s="34">
        <f t="shared" si="24"/>
        <v>9</v>
      </c>
    </row>
    <row r="1547" spans="1:7" x14ac:dyDescent="0.25">
      <c r="A1547" s="36" t="s">
        <v>7630</v>
      </c>
      <c r="B1547" s="37" t="s">
        <v>4777</v>
      </c>
      <c r="C1547" s="38" t="s">
        <v>23</v>
      </c>
      <c r="D1547" s="39">
        <v>177.99</v>
      </c>
      <c r="E1547" s="39">
        <v>9.43</v>
      </c>
      <c r="F1547" s="39">
        <v>187.42</v>
      </c>
      <c r="G1547" s="34">
        <f t="shared" si="24"/>
        <v>9</v>
      </c>
    </row>
    <row r="1548" spans="1:7" ht="30" x14ac:dyDescent="0.25">
      <c r="A1548" s="36" t="s">
        <v>7631</v>
      </c>
      <c r="B1548" s="37" t="s">
        <v>4778</v>
      </c>
      <c r="C1548" s="38" t="s">
        <v>23</v>
      </c>
      <c r="D1548" s="39">
        <v>12571.41</v>
      </c>
      <c r="E1548" s="39"/>
      <c r="F1548" s="39">
        <v>12571.41</v>
      </c>
      <c r="G1548" s="34">
        <f t="shared" si="24"/>
        <v>9</v>
      </c>
    </row>
    <row r="1549" spans="1:7" ht="30" x14ac:dyDescent="0.25">
      <c r="A1549" s="36" t="s">
        <v>7632</v>
      </c>
      <c r="B1549" s="37" t="s">
        <v>7551</v>
      </c>
      <c r="C1549" s="38" t="s">
        <v>23</v>
      </c>
      <c r="D1549" s="39">
        <v>15979.71</v>
      </c>
      <c r="E1549" s="39"/>
      <c r="F1549" s="39">
        <v>15979.71</v>
      </c>
      <c r="G1549" s="34">
        <f t="shared" si="24"/>
        <v>9</v>
      </c>
    </row>
    <row r="1550" spans="1:7" ht="30" x14ac:dyDescent="0.25">
      <c r="A1550" s="36" t="s">
        <v>7633</v>
      </c>
      <c r="B1550" s="37" t="s">
        <v>7552</v>
      </c>
      <c r="C1550" s="38" t="s">
        <v>3666</v>
      </c>
      <c r="D1550" s="39">
        <v>451.89</v>
      </c>
      <c r="E1550" s="39">
        <v>110.92</v>
      </c>
      <c r="F1550" s="39">
        <v>562.80999999999995</v>
      </c>
      <c r="G1550" s="34">
        <f t="shared" si="24"/>
        <v>9</v>
      </c>
    </row>
    <row r="1551" spans="1:7" ht="30" x14ac:dyDescent="0.25">
      <c r="A1551" s="36" t="s">
        <v>7634</v>
      </c>
      <c r="B1551" s="37" t="s">
        <v>7553</v>
      </c>
      <c r="C1551" s="38" t="s">
        <v>3666</v>
      </c>
      <c r="D1551" s="39">
        <v>1134.5899999999999</v>
      </c>
      <c r="E1551" s="39">
        <v>221.84</v>
      </c>
      <c r="F1551" s="39">
        <v>1356.43</v>
      </c>
      <c r="G1551" s="34">
        <f t="shared" si="24"/>
        <v>9</v>
      </c>
    </row>
    <row r="1552" spans="1:7" ht="45" x14ac:dyDescent="0.25">
      <c r="A1552" s="36" t="s">
        <v>7635</v>
      </c>
      <c r="B1552" s="37" t="s">
        <v>4779</v>
      </c>
      <c r="C1552" s="38" t="s">
        <v>3666</v>
      </c>
      <c r="D1552" s="39">
        <v>1129.6500000000001</v>
      </c>
      <c r="E1552" s="39">
        <v>221.84</v>
      </c>
      <c r="F1552" s="39">
        <v>1351.49</v>
      </c>
      <c r="G1552" s="34">
        <f t="shared" si="24"/>
        <v>9</v>
      </c>
    </row>
    <row r="1553" spans="1:7" ht="45" x14ac:dyDescent="0.25">
      <c r="A1553" s="36" t="s">
        <v>7636</v>
      </c>
      <c r="B1553" s="37" t="s">
        <v>7554</v>
      </c>
      <c r="C1553" s="38" t="s">
        <v>3666</v>
      </c>
      <c r="D1553" s="39">
        <v>1187.69</v>
      </c>
      <c r="E1553" s="39">
        <v>221.84</v>
      </c>
      <c r="F1553" s="39">
        <v>1409.53</v>
      </c>
      <c r="G1553" s="34">
        <f t="shared" si="24"/>
        <v>9</v>
      </c>
    </row>
    <row r="1554" spans="1:7" x14ac:dyDescent="0.25">
      <c r="A1554" s="36" t="s">
        <v>7637</v>
      </c>
      <c r="B1554" s="37" t="s">
        <v>4780</v>
      </c>
      <c r="C1554" s="38" t="s">
        <v>7</v>
      </c>
      <c r="D1554" s="39">
        <v>50.13</v>
      </c>
      <c r="E1554" s="39">
        <v>13.05</v>
      </c>
      <c r="F1554" s="39">
        <v>63.18</v>
      </c>
      <c r="G1554" s="34">
        <f t="shared" si="24"/>
        <v>9</v>
      </c>
    </row>
    <row r="1555" spans="1:7" x14ac:dyDescent="0.25">
      <c r="A1555" s="36" t="s">
        <v>11098</v>
      </c>
      <c r="B1555" s="37" t="s">
        <v>4781</v>
      </c>
      <c r="C1555" s="38"/>
      <c r="D1555" s="39"/>
      <c r="E1555" s="39"/>
      <c r="F1555" s="39"/>
      <c r="G1555" s="34">
        <f t="shared" si="24"/>
        <v>2</v>
      </c>
    </row>
    <row r="1556" spans="1:7" x14ac:dyDescent="0.25">
      <c r="A1556" s="36" t="s">
        <v>11099</v>
      </c>
      <c r="B1556" s="37" t="s">
        <v>4782</v>
      </c>
      <c r="C1556" s="38"/>
      <c r="D1556" s="39"/>
      <c r="E1556" s="39"/>
      <c r="F1556" s="39"/>
      <c r="G1556" s="34">
        <f t="shared" si="24"/>
        <v>5</v>
      </c>
    </row>
    <row r="1557" spans="1:7" x14ac:dyDescent="0.25">
      <c r="A1557" s="36" t="s">
        <v>7638</v>
      </c>
      <c r="B1557" s="37" t="s">
        <v>4783</v>
      </c>
      <c r="C1557" s="38" t="s">
        <v>7</v>
      </c>
      <c r="D1557" s="39">
        <v>7.18</v>
      </c>
      <c r="E1557" s="39">
        <v>16.87</v>
      </c>
      <c r="F1557" s="39">
        <v>24.05</v>
      </c>
      <c r="G1557" s="34">
        <f t="shared" si="24"/>
        <v>9</v>
      </c>
    </row>
    <row r="1558" spans="1:7" x14ac:dyDescent="0.25">
      <c r="A1558" s="36" t="s">
        <v>7639</v>
      </c>
      <c r="B1558" s="37" t="s">
        <v>4784</v>
      </c>
      <c r="C1558" s="38" t="s">
        <v>918</v>
      </c>
      <c r="D1558" s="39">
        <v>35.89</v>
      </c>
      <c r="E1558" s="39">
        <v>75.430000000000007</v>
      </c>
      <c r="F1558" s="39">
        <v>111.32</v>
      </c>
      <c r="G1558" s="34">
        <f t="shared" si="24"/>
        <v>9</v>
      </c>
    </row>
    <row r="1559" spans="1:7" x14ac:dyDescent="0.25">
      <c r="A1559" s="36" t="s">
        <v>7640</v>
      </c>
      <c r="B1559" s="37" t="s">
        <v>4785</v>
      </c>
      <c r="C1559" s="38" t="s">
        <v>7</v>
      </c>
      <c r="D1559" s="39">
        <v>7.82</v>
      </c>
      <c r="E1559" s="39">
        <v>16.87</v>
      </c>
      <c r="F1559" s="39">
        <v>24.69</v>
      </c>
      <c r="G1559" s="34">
        <f t="shared" si="24"/>
        <v>9</v>
      </c>
    </row>
    <row r="1560" spans="1:7" x14ac:dyDescent="0.25">
      <c r="A1560" s="36" t="s">
        <v>7641</v>
      </c>
      <c r="B1560" s="37" t="s">
        <v>4786</v>
      </c>
      <c r="C1560" s="38" t="s">
        <v>918</v>
      </c>
      <c r="D1560" s="39">
        <v>14.65</v>
      </c>
      <c r="E1560" s="39">
        <v>16.87</v>
      </c>
      <c r="F1560" s="39">
        <v>31.52</v>
      </c>
      <c r="G1560" s="34">
        <f t="shared" si="24"/>
        <v>9</v>
      </c>
    </row>
    <row r="1561" spans="1:7" x14ac:dyDescent="0.25">
      <c r="A1561" s="36" t="s">
        <v>7642</v>
      </c>
      <c r="B1561" s="37" t="s">
        <v>4787</v>
      </c>
      <c r="C1561" s="38" t="s">
        <v>918</v>
      </c>
      <c r="D1561" s="39">
        <v>9.3000000000000007</v>
      </c>
      <c r="E1561" s="39">
        <v>16.87</v>
      </c>
      <c r="F1561" s="39">
        <v>26.17</v>
      </c>
      <c r="G1561" s="34">
        <f t="shared" si="24"/>
        <v>9</v>
      </c>
    </row>
    <row r="1562" spans="1:7" x14ac:dyDescent="0.25">
      <c r="A1562" s="36" t="s">
        <v>11100</v>
      </c>
      <c r="B1562" s="37" t="s">
        <v>4788</v>
      </c>
      <c r="C1562" s="38"/>
      <c r="D1562" s="39"/>
      <c r="E1562" s="39"/>
      <c r="F1562" s="39"/>
      <c r="G1562" s="34">
        <f t="shared" si="24"/>
        <v>5</v>
      </c>
    </row>
    <row r="1563" spans="1:7" ht="30" x14ac:dyDescent="0.25">
      <c r="A1563" s="36" t="s">
        <v>7643</v>
      </c>
      <c r="B1563" s="37" t="s">
        <v>4789</v>
      </c>
      <c r="C1563" s="38" t="s">
        <v>7</v>
      </c>
      <c r="D1563" s="39">
        <v>8.67</v>
      </c>
      <c r="E1563" s="39">
        <v>14.26</v>
      </c>
      <c r="F1563" s="39">
        <v>22.93</v>
      </c>
      <c r="G1563" s="34">
        <f t="shared" si="24"/>
        <v>9</v>
      </c>
    </row>
    <row r="1564" spans="1:7" ht="30" x14ac:dyDescent="0.25">
      <c r="A1564" s="36" t="s">
        <v>7644</v>
      </c>
      <c r="B1564" s="37" t="s">
        <v>4790</v>
      </c>
      <c r="C1564" s="38" t="s">
        <v>7</v>
      </c>
      <c r="D1564" s="39">
        <v>13.64</v>
      </c>
      <c r="E1564" s="39">
        <v>14.26</v>
      </c>
      <c r="F1564" s="39">
        <v>27.9</v>
      </c>
      <c r="G1564" s="34">
        <f t="shared" si="24"/>
        <v>9</v>
      </c>
    </row>
    <row r="1565" spans="1:7" x14ac:dyDescent="0.25">
      <c r="A1565" s="36" t="s">
        <v>7645</v>
      </c>
      <c r="B1565" s="37" t="s">
        <v>4791</v>
      </c>
      <c r="C1565" s="38" t="s">
        <v>7</v>
      </c>
      <c r="D1565" s="39">
        <v>9.64</v>
      </c>
      <c r="E1565" s="39">
        <v>14.26</v>
      </c>
      <c r="F1565" s="39">
        <v>23.9</v>
      </c>
      <c r="G1565" s="34">
        <f t="shared" si="24"/>
        <v>9</v>
      </c>
    </row>
    <row r="1566" spans="1:7" ht="30" x14ac:dyDescent="0.25">
      <c r="A1566" s="36" t="s">
        <v>7646</v>
      </c>
      <c r="B1566" s="37" t="s">
        <v>4792</v>
      </c>
      <c r="C1566" s="38" t="s">
        <v>7</v>
      </c>
      <c r="D1566" s="39">
        <v>17.72</v>
      </c>
      <c r="E1566" s="39">
        <v>14.26</v>
      </c>
      <c r="F1566" s="39">
        <v>31.98</v>
      </c>
      <c r="G1566" s="34">
        <f t="shared" si="24"/>
        <v>9</v>
      </c>
    </row>
    <row r="1567" spans="1:7" x14ac:dyDescent="0.25">
      <c r="A1567" s="36" t="s">
        <v>11101</v>
      </c>
      <c r="B1567" s="37" t="s">
        <v>4793</v>
      </c>
      <c r="C1567" s="38"/>
      <c r="D1567" s="39"/>
      <c r="E1567" s="39"/>
      <c r="F1567" s="39"/>
      <c r="G1567" s="34">
        <f t="shared" si="24"/>
        <v>5</v>
      </c>
    </row>
    <row r="1568" spans="1:7" x14ac:dyDescent="0.25">
      <c r="A1568" s="36" t="s">
        <v>7647</v>
      </c>
      <c r="B1568" s="37" t="s">
        <v>4794</v>
      </c>
      <c r="C1568" s="38" t="s">
        <v>918</v>
      </c>
      <c r="D1568" s="39">
        <v>51.11</v>
      </c>
      <c r="E1568" s="39">
        <v>17.27</v>
      </c>
      <c r="F1568" s="39">
        <v>68.38</v>
      </c>
      <c r="G1568" s="34">
        <f t="shared" si="24"/>
        <v>9</v>
      </c>
    </row>
    <row r="1569" spans="1:7" x14ac:dyDescent="0.25">
      <c r="A1569" s="36" t="s">
        <v>11102</v>
      </c>
      <c r="B1569" s="37" t="s">
        <v>4795</v>
      </c>
      <c r="C1569" s="38"/>
      <c r="D1569" s="39"/>
      <c r="E1569" s="39"/>
      <c r="F1569" s="39"/>
      <c r="G1569" s="34">
        <f t="shared" si="24"/>
        <v>2</v>
      </c>
    </row>
    <row r="1570" spans="1:7" x14ac:dyDescent="0.25">
      <c r="A1570" s="36" t="s">
        <v>11103</v>
      </c>
      <c r="B1570" s="37" t="s">
        <v>4796</v>
      </c>
      <c r="C1570" s="38"/>
      <c r="D1570" s="39"/>
      <c r="E1570" s="39"/>
      <c r="F1570" s="39"/>
      <c r="G1570" s="34">
        <f t="shared" si="24"/>
        <v>5</v>
      </c>
    </row>
    <row r="1571" spans="1:7" ht="30" x14ac:dyDescent="0.25">
      <c r="A1571" s="36" t="s">
        <v>7648</v>
      </c>
      <c r="B1571" s="37" t="s">
        <v>7549</v>
      </c>
      <c r="C1571" s="38" t="s">
        <v>7</v>
      </c>
      <c r="D1571" s="39">
        <v>180.01</v>
      </c>
      <c r="E1571" s="39">
        <v>14.26</v>
      </c>
      <c r="F1571" s="39">
        <v>194.27</v>
      </c>
      <c r="G1571" s="34">
        <f t="shared" si="24"/>
        <v>9</v>
      </c>
    </row>
    <row r="1572" spans="1:7" ht="30" x14ac:dyDescent="0.25">
      <c r="A1572" s="36" t="s">
        <v>7649</v>
      </c>
      <c r="B1572" s="37" t="s">
        <v>7550</v>
      </c>
      <c r="C1572" s="38" t="s">
        <v>23</v>
      </c>
      <c r="D1572" s="39">
        <v>120.96</v>
      </c>
      <c r="E1572" s="39">
        <v>14.26</v>
      </c>
      <c r="F1572" s="39">
        <v>135.22</v>
      </c>
      <c r="G1572" s="34">
        <f t="shared" si="24"/>
        <v>9</v>
      </c>
    </row>
    <row r="1573" spans="1:7" ht="30" x14ac:dyDescent="0.25">
      <c r="A1573" s="36" t="s">
        <v>7650</v>
      </c>
      <c r="B1573" s="37" t="s">
        <v>4797</v>
      </c>
      <c r="C1573" s="38" t="s">
        <v>23</v>
      </c>
      <c r="D1573" s="39">
        <v>150.01</v>
      </c>
      <c r="E1573" s="39">
        <v>14.26</v>
      </c>
      <c r="F1573" s="39">
        <v>164.27</v>
      </c>
      <c r="G1573" s="34">
        <f t="shared" si="24"/>
        <v>9</v>
      </c>
    </row>
    <row r="1574" spans="1:7" ht="45" x14ac:dyDescent="0.25">
      <c r="A1574" s="36" t="s">
        <v>7651</v>
      </c>
      <c r="B1574" s="37" t="s">
        <v>7548</v>
      </c>
      <c r="C1574" s="38" t="s">
        <v>23</v>
      </c>
      <c r="D1574" s="39">
        <v>338.46</v>
      </c>
      <c r="E1574" s="39">
        <v>14.26</v>
      </c>
      <c r="F1574" s="39">
        <v>352.72</v>
      </c>
      <c r="G1574" s="34">
        <f t="shared" si="24"/>
        <v>9</v>
      </c>
    </row>
    <row r="1575" spans="1:7" ht="45" x14ac:dyDescent="0.25">
      <c r="A1575" s="36" t="s">
        <v>7652</v>
      </c>
      <c r="B1575" s="37" t="s">
        <v>4798</v>
      </c>
      <c r="C1575" s="38" t="s">
        <v>23</v>
      </c>
      <c r="D1575" s="39">
        <v>158.08000000000001</v>
      </c>
      <c r="E1575" s="39">
        <v>14.26</v>
      </c>
      <c r="F1575" s="39">
        <v>172.34</v>
      </c>
      <c r="G1575" s="34">
        <f t="shared" si="24"/>
        <v>9</v>
      </c>
    </row>
    <row r="1576" spans="1:7" ht="45" x14ac:dyDescent="0.25">
      <c r="A1576" s="36" t="s">
        <v>7653</v>
      </c>
      <c r="B1576" s="37" t="s">
        <v>4799</v>
      </c>
      <c r="C1576" s="38" t="s">
        <v>23</v>
      </c>
      <c r="D1576" s="39">
        <v>119.99</v>
      </c>
      <c r="E1576" s="39">
        <v>14.26</v>
      </c>
      <c r="F1576" s="39">
        <v>134.25</v>
      </c>
      <c r="G1576" s="34">
        <f t="shared" si="24"/>
        <v>9</v>
      </c>
    </row>
    <row r="1577" spans="1:7" ht="45" x14ac:dyDescent="0.25">
      <c r="A1577" s="36" t="s">
        <v>7654</v>
      </c>
      <c r="B1577" s="37" t="s">
        <v>7547</v>
      </c>
      <c r="C1577" s="38" t="s">
        <v>23</v>
      </c>
      <c r="D1577" s="39">
        <v>293.51</v>
      </c>
      <c r="E1577" s="39">
        <v>14.26</v>
      </c>
      <c r="F1577" s="39">
        <v>307.77</v>
      </c>
      <c r="G1577" s="34">
        <f t="shared" si="24"/>
        <v>9</v>
      </c>
    </row>
    <row r="1578" spans="1:7" ht="45" x14ac:dyDescent="0.25">
      <c r="A1578" s="36" t="s">
        <v>7655</v>
      </c>
      <c r="B1578" s="37" t="s">
        <v>7546</v>
      </c>
      <c r="C1578" s="38" t="s">
        <v>23</v>
      </c>
      <c r="D1578" s="39">
        <v>243.73</v>
      </c>
      <c r="E1578" s="39">
        <v>14.26</v>
      </c>
      <c r="F1578" s="39">
        <v>257.99</v>
      </c>
      <c r="G1578" s="34">
        <f t="shared" si="24"/>
        <v>9</v>
      </c>
    </row>
    <row r="1579" spans="1:7" ht="30" x14ac:dyDescent="0.25">
      <c r="A1579" s="36" t="s">
        <v>7656</v>
      </c>
      <c r="B1579" s="37" t="s">
        <v>7545</v>
      </c>
      <c r="C1579" s="38" t="s">
        <v>23</v>
      </c>
      <c r="D1579" s="39">
        <v>137.19</v>
      </c>
      <c r="E1579" s="39">
        <v>14.26</v>
      </c>
      <c r="F1579" s="39">
        <v>151.44999999999999</v>
      </c>
      <c r="G1579" s="34">
        <f t="shared" si="24"/>
        <v>9</v>
      </c>
    </row>
    <row r="1580" spans="1:7" ht="45" x14ac:dyDescent="0.25">
      <c r="A1580" s="36" t="s">
        <v>7657</v>
      </c>
      <c r="B1580" s="37" t="s">
        <v>7544</v>
      </c>
      <c r="C1580" s="38" t="s">
        <v>23</v>
      </c>
      <c r="D1580" s="39">
        <v>370.73</v>
      </c>
      <c r="E1580" s="39">
        <v>23.77</v>
      </c>
      <c r="F1580" s="39">
        <v>394.5</v>
      </c>
      <c r="G1580" s="34">
        <f t="shared" si="24"/>
        <v>9</v>
      </c>
    </row>
    <row r="1581" spans="1:7" x14ac:dyDescent="0.25">
      <c r="A1581" s="36" t="s">
        <v>11104</v>
      </c>
      <c r="B1581" s="37" t="s">
        <v>4800</v>
      </c>
      <c r="C1581" s="38"/>
      <c r="D1581" s="39"/>
      <c r="E1581" s="39"/>
      <c r="F1581" s="39"/>
      <c r="G1581" s="34">
        <f t="shared" si="24"/>
        <v>5</v>
      </c>
    </row>
    <row r="1582" spans="1:7" ht="45" x14ac:dyDescent="0.25">
      <c r="A1582" s="36" t="s">
        <v>7658</v>
      </c>
      <c r="B1582" s="37" t="s">
        <v>4801</v>
      </c>
      <c r="C1582" s="38" t="s">
        <v>23</v>
      </c>
      <c r="D1582" s="39">
        <v>2879.81</v>
      </c>
      <c r="E1582" s="39">
        <v>74.099999999999994</v>
      </c>
      <c r="F1582" s="39">
        <v>2953.91</v>
      </c>
      <c r="G1582" s="34">
        <f t="shared" si="24"/>
        <v>9</v>
      </c>
    </row>
    <row r="1583" spans="1:7" ht="45" x14ac:dyDescent="0.25">
      <c r="A1583" s="36" t="s">
        <v>7659</v>
      </c>
      <c r="B1583" s="37" t="s">
        <v>4802</v>
      </c>
      <c r="C1583" s="38" t="s">
        <v>23</v>
      </c>
      <c r="D1583" s="39">
        <v>3633.85</v>
      </c>
      <c r="E1583" s="39">
        <v>74.099999999999994</v>
      </c>
      <c r="F1583" s="39">
        <v>3707.95</v>
      </c>
      <c r="G1583" s="34">
        <f t="shared" si="24"/>
        <v>9</v>
      </c>
    </row>
    <row r="1584" spans="1:7" x14ac:dyDescent="0.25">
      <c r="A1584" s="36" t="s">
        <v>11105</v>
      </c>
      <c r="B1584" s="37" t="s">
        <v>4803</v>
      </c>
      <c r="C1584" s="38"/>
      <c r="D1584" s="39"/>
      <c r="E1584" s="39"/>
      <c r="F1584" s="39"/>
      <c r="G1584" s="34">
        <f t="shared" si="24"/>
        <v>5</v>
      </c>
    </row>
    <row r="1585" spans="1:7" ht="45" x14ac:dyDescent="0.25">
      <c r="A1585" s="36" t="s">
        <v>7660</v>
      </c>
      <c r="B1585" s="37" t="s">
        <v>13434</v>
      </c>
      <c r="C1585" s="38" t="s">
        <v>129</v>
      </c>
      <c r="D1585" s="39">
        <v>392.89</v>
      </c>
      <c r="E1585" s="39">
        <v>26.12</v>
      </c>
      <c r="F1585" s="39">
        <v>419.01</v>
      </c>
      <c r="G1585" s="34">
        <f t="shared" si="24"/>
        <v>9</v>
      </c>
    </row>
    <row r="1586" spans="1:7" ht="30" x14ac:dyDescent="0.25">
      <c r="A1586" s="36" t="s">
        <v>7661</v>
      </c>
      <c r="B1586" s="37" t="s">
        <v>13435</v>
      </c>
      <c r="C1586" s="38" t="s">
        <v>129</v>
      </c>
      <c r="D1586" s="39">
        <v>186.75</v>
      </c>
      <c r="E1586" s="39">
        <v>10.93</v>
      </c>
      <c r="F1586" s="39">
        <v>197.68</v>
      </c>
      <c r="G1586" s="34">
        <f t="shared" si="24"/>
        <v>9</v>
      </c>
    </row>
    <row r="1587" spans="1:7" ht="30" x14ac:dyDescent="0.25">
      <c r="A1587" s="36" t="s">
        <v>7662</v>
      </c>
      <c r="B1587" s="37" t="s">
        <v>11453</v>
      </c>
      <c r="C1587" s="38" t="s">
        <v>129</v>
      </c>
      <c r="D1587" s="39">
        <v>103.56</v>
      </c>
      <c r="E1587" s="39">
        <v>30.65</v>
      </c>
      <c r="F1587" s="39">
        <v>134.21</v>
      </c>
      <c r="G1587" s="34">
        <f t="shared" si="24"/>
        <v>9</v>
      </c>
    </row>
    <row r="1588" spans="1:7" ht="30" x14ac:dyDescent="0.25">
      <c r="A1588" s="36" t="s">
        <v>13436</v>
      </c>
      <c r="B1588" s="37" t="s">
        <v>13437</v>
      </c>
      <c r="C1588" s="38" t="s">
        <v>129</v>
      </c>
      <c r="D1588" s="39">
        <v>139.79</v>
      </c>
      <c r="E1588" s="39">
        <v>30.65</v>
      </c>
      <c r="F1588" s="39">
        <v>170.44</v>
      </c>
      <c r="G1588" s="34">
        <f t="shared" si="24"/>
        <v>9</v>
      </c>
    </row>
    <row r="1589" spans="1:7" ht="30" x14ac:dyDescent="0.25">
      <c r="A1589" s="36" t="s">
        <v>7663</v>
      </c>
      <c r="B1589" s="37" t="s">
        <v>7543</v>
      </c>
      <c r="C1589" s="38" t="s">
        <v>23</v>
      </c>
      <c r="D1589" s="39">
        <v>4.4400000000000004</v>
      </c>
      <c r="E1589" s="39">
        <v>1.66</v>
      </c>
      <c r="F1589" s="39">
        <v>6.1</v>
      </c>
      <c r="G1589" s="34">
        <f t="shared" si="24"/>
        <v>9</v>
      </c>
    </row>
    <row r="1590" spans="1:7" ht="30" x14ac:dyDescent="0.25">
      <c r="A1590" s="36" t="s">
        <v>7664</v>
      </c>
      <c r="B1590" s="37" t="s">
        <v>7542</v>
      </c>
      <c r="C1590" s="38" t="s">
        <v>7</v>
      </c>
      <c r="D1590" s="39">
        <v>464.32</v>
      </c>
      <c r="E1590" s="39"/>
      <c r="F1590" s="39">
        <v>464.32</v>
      </c>
      <c r="G1590" s="34">
        <f t="shared" si="24"/>
        <v>9</v>
      </c>
    </row>
    <row r="1591" spans="1:7" ht="30" x14ac:dyDescent="0.25">
      <c r="A1591" s="36" t="s">
        <v>7665</v>
      </c>
      <c r="B1591" s="37" t="s">
        <v>11454</v>
      </c>
      <c r="C1591" s="38" t="s">
        <v>129</v>
      </c>
      <c r="D1591" s="39">
        <v>6.39</v>
      </c>
      <c r="E1591" s="39">
        <v>10.81</v>
      </c>
      <c r="F1591" s="39">
        <v>17.2</v>
      </c>
      <c r="G1591" s="34">
        <f t="shared" si="24"/>
        <v>9</v>
      </c>
    </row>
    <row r="1592" spans="1:7" ht="30" x14ac:dyDescent="0.25">
      <c r="A1592" s="36" t="s">
        <v>7666</v>
      </c>
      <c r="B1592" s="37" t="s">
        <v>7541</v>
      </c>
      <c r="C1592" s="38" t="s">
        <v>23</v>
      </c>
      <c r="D1592" s="39">
        <v>0.57999999999999996</v>
      </c>
      <c r="E1592" s="39">
        <v>17.38</v>
      </c>
      <c r="F1592" s="39">
        <v>17.96</v>
      </c>
      <c r="G1592" s="34">
        <f t="shared" si="24"/>
        <v>9</v>
      </c>
    </row>
    <row r="1593" spans="1:7" ht="30" x14ac:dyDescent="0.25">
      <c r="A1593" s="36" t="s">
        <v>7667</v>
      </c>
      <c r="B1593" s="37" t="s">
        <v>13438</v>
      </c>
      <c r="C1593" s="38" t="s">
        <v>129</v>
      </c>
      <c r="D1593" s="39">
        <v>115.74</v>
      </c>
      <c r="E1593" s="39">
        <v>16.93</v>
      </c>
      <c r="F1593" s="39">
        <v>132.66999999999999</v>
      </c>
      <c r="G1593" s="34">
        <f t="shared" si="24"/>
        <v>9</v>
      </c>
    </row>
    <row r="1594" spans="1:7" x14ac:dyDescent="0.25">
      <c r="A1594" s="36" t="s">
        <v>11106</v>
      </c>
      <c r="B1594" s="37" t="s">
        <v>4804</v>
      </c>
      <c r="C1594" s="38"/>
      <c r="D1594" s="39"/>
      <c r="E1594" s="39"/>
      <c r="F1594" s="39"/>
      <c r="G1594" s="34">
        <f t="shared" si="24"/>
        <v>5</v>
      </c>
    </row>
    <row r="1595" spans="1:7" ht="30" x14ac:dyDescent="0.25">
      <c r="A1595" s="36" t="s">
        <v>7668</v>
      </c>
      <c r="B1595" s="37" t="s">
        <v>4805</v>
      </c>
      <c r="C1595" s="38" t="s">
        <v>23</v>
      </c>
      <c r="D1595" s="39">
        <v>10.73</v>
      </c>
      <c r="E1595" s="39">
        <v>1.66</v>
      </c>
      <c r="F1595" s="39">
        <v>12.39</v>
      </c>
      <c r="G1595" s="34">
        <f t="shared" si="24"/>
        <v>9</v>
      </c>
    </row>
    <row r="1596" spans="1:7" ht="30" x14ac:dyDescent="0.25">
      <c r="A1596" s="36" t="s">
        <v>7669</v>
      </c>
      <c r="B1596" s="37" t="s">
        <v>4806</v>
      </c>
      <c r="C1596" s="38" t="s">
        <v>23</v>
      </c>
      <c r="D1596" s="39">
        <v>10.72</v>
      </c>
      <c r="E1596" s="39">
        <v>1.66</v>
      </c>
      <c r="F1596" s="39">
        <v>12.38</v>
      </c>
      <c r="G1596" s="34">
        <f t="shared" si="24"/>
        <v>9</v>
      </c>
    </row>
    <row r="1597" spans="1:7" ht="30" x14ac:dyDescent="0.25">
      <c r="A1597" s="36" t="s">
        <v>7670</v>
      </c>
      <c r="B1597" s="37" t="s">
        <v>7534</v>
      </c>
      <c r="C1597" s="38" t="s">
        <v>7</v>
      </c>
      <c r="D1597" s="39">
        <v>42.12</v>
      </c>
      <c r="E1597" s="39">
        <v>26.34</v>
      </c>
      <c r="F1597" s="39">
        <v>68.459999999999994</v>
      </c>
      <c r="G1597" s="34">
        <f t="shared" si="24"/>
        <v>9</v>
      </c>
    </row>
    <row r="1598" spans="1:7" ht="30" x14ac:dyDescent="0.25">
      <c r="A1598" s="36" t="s">
        <v>7671</v>
      </c>
      <c r="B1598" s="37" t="s">
        <v>7535</v>
      </c>
      <c r="C1598" s="38" t="s">
        <v>3666</v>
      </c>
      <c r="D1598" s="39">
        <v>254.93</v>
      </c>
      <c r="E1598" s="39">
        <v>26.34</v>
      </c>
      <c r="F1598" s="39">
        <v>281.27</v>
      </c>
      <c r="G1598" s="34">
        <f t="shared" si="24"/>
        <v>9</v>
      </c>
    </row>
    <row r="1599" spans="1:7" ht="45" x14ac:dyDescent="0.25">
      <c r="A1599" s="36" t="s">
        <v>7672</v>
      </c>
      <c r="B1599" s="37" t="s">
        <v>4807</v>
      </c>
      <c r="C1599" s="38" t="s">
        <v>3666</v>
      </c>
      <c r="D1599" s="39">
        <v>657.45</v>
      </c>
      <c r="E1599" s="39">
        <v>26.34</v>
      </c>
      <c r="F1599" s="39">
        <v>683.79</v>
      </c>
      <c r="G1599" s="34">
        <f t="shared" si="24"/>
        <v>9</v>
      </c>
    </row>
    <row r="1600" spans="1:7" ht="30" x14ac:dyDescent="0.25">
      <c r="A1600" s="36" t="s">
        <v>7673</v>
      </c>
      <c r="B1600" s="37" t="s">
        <v>7536</v>
      </c>
      <c r="C1600" s="38" t="s">
        <v>23</v>
      </c>
      <c r="D1600" s="39">
        <v>30.5</v>
      </c>
      <c r="E1600" s="39">
        <v>4.29</v>
      </c>
      <c r="F1600" s="39">
        <v>34.79</v>
      </c>
      <c r="G1600" s="34">
        <f t="shared" si="24"/>
        <v>9</v>
      </c>
    </row>
    <row r="1601" spans="1:7" ht="30" x14ac:dyDescent="0.25">
      <c r="A1601" s="36" t="s">
        <v>7674</v>
      </c>
      <c r="B1601" s="37" t="s">
        <v>7537</v>
      </c>
      <c r="C1601" s="38" t="s">
        <v>23</v>
      </c>
      <c r="D1601" s="39">
        <v>834.88</v>
      </c>
      <c r="E1601" s="39">
        <v>5.36</v>
      </c>
      <c r="F1601" s="39">
        <v>840.24</v>
      </c>
      <c r="G1601" s="34">
        <f t="shared" si="24"/>
        <v>9</v>
      </c>
    </row>
    <row r="1602" spans="1:7" x14ac:dyDescent="0.25">
      <c r="A1602" s="36" t="s">
        <v>7675</v>
      </c>
      <c r="B1602" s="37" t="s">
        <v>4808</v>
      </c>
      <c r="C1602" s="38" t="s">
        <v>23</v>
      </c>
      <c r="D1602" s="39">
        <v>144.09</v>
      </c>
      <c r="E1602" s="39">
        <v>92.17</v>
      </c>
      <c r="F1602" s="39">
        <v>236.26</v>
      </c>
      <c r="G1602" s="34">
        <f t="shared" si="24"/>
        <v>9</v>
      </c>
    </row>
    <row r="1603" spans="1:7" ht="30" x14ac:dyDescent="0.25">
      <c r="A1603" s="36" t="s">
        <v>7676</v>
      </c>
      <c r="B1603" s="37" t="s">
        <v>7538</v>
      </c>
      <c r="C1603" s="38" t="s">
        <v>23</v>
      </c>
      <c r="D1603" s="39">
        <v>298.45999999999998</v>
      </c>
      <c r="E1603" s="39">
        <v>210.68</v>
      </c>
      <c r="F1603" s="39">
        <v>509.14</v>
      </c>
      <c r="G1603" s="34">
        <f t="shared" ref="G1603:G1666" si="25">LEN(A1603)</f>
        <v>9</v>
      </c>
    </row>
    <row r="1604" spans="1:7" ht="30" x14ac:dyDescent="0.25">
      <c r="A1604" s="36" t="s">
        <v>7677</v>
      </c>
      <c r="B1604" s="37" t="s">
        <v>7539</v>
      </c>
      <c r="C1604" s="38" t="s">
        <v>23</v>
      </c>
      <c r="D1604" s="39">
        <v>202.7</v>
      </c>
      <c r="E1604" s="39">
        <v>23.77</v>
      </c>
      <c r="F1604" s="39">
        <v>226.47</v>
      </c>
      <c r="G1604" s="34">
        <f t="shared" si="25"/>
        <v>9</v>
      </c>
    </row>
    <row r="1605" spans="1:7" ht="30" x14ac:dyDescent="0.25">
      <c r="A1605" s="36" t="s">
        <v>7678</v>
      </c>
      <c r="B1605" s="37" t="s">
        <v>7540</v>
      </c>
      <c r="C1605" s="38" t="s">
        <v>23</v>
      </c>
      <c r="D1605" s="39">
        <v>23.88</v>
      </c>
      <c r="E1605" s="39">
        <v>4.29</v>
      </c>
      <c r="F1605" s="39">
        <v>28.17</v>
      </c>
      <c r="G1605" s="34">
        <f t="shared" si="25"/>
        <v>9</v>
      </c>
    </row>
    <row r="1606" spans="1:7" x14ac:dyDescent="0.25">
      <c r="A1606" s="36" t="s">
        <v>11107</v>
      </c>
      <c r="B1606" s="37" t="s">
        <v>4809</v>
      </c>
      <c r="C1606" s="38"/>
      <c r="D1606" s="39"/>
      <c r="E1606" s="39"/>
      <c r="F1606" s="39"/>
      <c r="G1606" s="34">
        <f t="shared" si="25"/>
        <v>5</v>
      </c>
    </row>
    <row r="1607" spans="1:7" ht="30" x14ac:dyDescent="0.25">
      <c r="A1607" s="36" t="s">
        <v>7679</v>
      </c>
      <c r="B1607" s="37" t="s">
        <v>7532</v>
      </c>
      <c r="C1607" s="38" t="s">
        <v>23</v>
      </c>
      <c r="D1607" s="39">
        <v>715.23</v>
      </c>
      <c r="E1607" s="39">
        <v>5.36</v>
      </c>
      <c r="F1607" s="39">
        <v>720.59</v>
      </c>
      <c r="G1607" s="34">
        <f t="shared" si="25"/>
        <v>9</v>
      </c>
    </row>
    <row r="1608" spans="1:7" ht="30" x14ac:dyDescent="0.25">
      <c r="A1608" s="36" t="s">
        <v>7680</v>
      </c>
      <c r="B1608" s="37" t="s">
        <v>7533</v>
      </c>
      <c r="C1608" s="38" t="s">
        <v>23</v>
      </c>
      <c r="D1608" s="39">
        <v>1731.19</v>
      </c>
      <c r="E1608" s="39">
        <v>74.099999999999994</v>
      </c>
      <c r="F1608" s="39">
        <v>1805.29</v>
      </c>
      <c r="G1608" s="34">
        <f t="shared" si="25"/>
        <v>9</v>
      </c>
    </row>
    <row r="1609" spans="1:7" ht="30" x14ac:dyDescent="0.25">
      <c r="A1609" s="36" t="s">
        <v>7681</v>
      </c>
      <c r="B1609" s="37" t="s">
        <v>11685</v>
      </c>
      <c r="C1609" s="38" t="s">
        <v>23</v>
      </c>
      <c r="D1609" s="39">
        <v>2567.42</v>
      </c>
      <c r="E1609" s="39">
        <v>386.52</v>
      </c>
      <c r="F1609" s="39">
        <v>2953.94</v>
      </c>
      <c r="G1609" s="34">
        <f t="shared" si="25"/>
        <v>9</v>
      </c>
    </row>
    <row r="1610" spans="1:7" ht="30" x14ac:dyDescent="0.25">
      <c r="A1610" s="36" t="s">
        <v>7682</v>
      </c>
      <c r="B1610" s="37" t="s">
        <v>7531</v>
      </c>
      <c r="C1610" s="38" t="s">
        <v>23</v>
      </c>
      <c r="D1610" s="39">
        <v>1028.71</v>
      </c>
      <c r="E1610" s="39">
        <v>63.39</v>
      </c>
      <c r="F1610" s="39">
        <v>1092.0999999999999</v>
      </c>
      <c r="G1610" s="34">
        <f t="shared" si="25"/>
        <v>9</v>
      </c>
    </row>
    <row r="1611" spans="1:7" x14ac:dyDescent="0.25">
      <c r="A1611" s="36" t="s">
        <v>11108</v>
      </c>
      <c r="B1611" s="37" t="s">
        <v>4810</v>
      </c>
      <c r="C1611" s="38"/>
      <c r="D1611" s="39"/>
      <c r="E1611" s="39"/>
      <c r="F1611" s="39"/>
      <c r="G1611" s="34">
        <f t="shared" si="25"/>
        <v>5</v>
      </c>
    </row>
    <row r="1612" spans="1:7" ht="45" x14ac:dyDescent="0.25">
      <c r="A1612" s="36" t="s">
        <v>7683</v>
      </c>
      <c r="B1612" s="37" t="s">
        <v>4811</v>
      </c>
      <c r="C1612" s="38" t="s">
        <v>3666</v>
      </c>
      <c r="D1612" s="39">
        <v>134808.06</v>
      </c>
      <c r="E1612" s="39"/>
      <c r="F1612" s="39">
        <v>134808.06</v>
      </c>
      <c r="G1612" s="34">
        <f t="shared" si="25"/>
        <v>9</v>
      </c>
    </row>
    <row r="1613" spans="1:7" ht="45" x14ac:dyDescent="0.25">
      <c r="A1613" s="36" t="s">
        <v>7684</v>
      </c>
      <c r="B1613" s="37" t="s">
        <v>4812</v>
      </c>
      <c r="C1613" s="38" t="s">
        <v>3666</v>
      </c>
      <c r="D1613" s="39">
        <v>124112.72</v>
      </c>
      <c r="E1613" s="39"/>
      <c r="F1613" s="39">
        <v>124112.72</v>
      </c>
      <c r="G1613" s="34">
        <f t="shared" si="25"/>
        <v>9</v>
      </c>
    </row>
    <row r="1614" spans="1:7" ht="30" x14ac:dyDescent="0.25">
      <c r="A1614" s="36" t="s">
        <v>7685</v>
      </c>
      <c r="B1614" s="37" t="s">
        <v>7530</v>
      </c>
      <c r="C1614" s="38" t="s">
        <v>3666</v>
      </c>
      <c r="D1614" s="39">
        <v>28732.09</v>
      </c>
      <c r="E1614" s="39"/>
      <c r="F1614" s="39">
        <v>28732.09</v>
      </c>
      <c r="G1614" s="34">
        <f t="shared" si="25"/>
        <v>9</v>
      </c>
    </row>
    <row r="1615" spans="1:7" ht="45" x14ac:dyDescent="0.25">
      <c r="A1615" s="36" t="s">
        <v>7686</v>
      </c>
      <c r="B1615" s="37" t="s">
        <v>4813</v>
      </c>
      <c r="C1615" s="38" t="s">
        <v>3666</v>
      </c>
      <c r="D1615" s="39">
        <v>29434.41</v>
      </c>
      <c r="E1615" s="39"/>
      <c r="F1615" s="39">
        <v>29434.41</v>
      </c>
      <c r="G1615" s="34">
        <f t="shared" si="25"/>
        <v>9</v>
      </c>
    </row>
    <row r="1616" spans="1:7" x14ac:dyDescent="0.25">
      <c r="A1616" s="36" t="s">
        <v>11109</v>
      </c>
      <c r="B1616" s="37" t="s">
        <v>4814</v>
      </c>
      <c r="C1616" s="38"/>
      <c r="D1616" s="39"/>
      <c r="E1616" s="39"/>
      <c r="F1616" s="39"/>
      <c r="G1616" s="34">
        <f t="shared" si="25"/>
        <v>2</v>
      </c>
    </row>
    <row r="1617" spans="1:7" x14ac:dyDescent="0.25">
      <c r="A1617" s="36" t="s">
        <v>11110</v>
      </c>
      <c r="B1617" s="37" t="s">
        <v>4815</v>
      </c>
      <c r="C1617" s="38"/>
      <c r="D1617" s="39"/>
      <c r="E1617" s="39"/>
      <c r="F1617" s="39"/>
      <c r="G1617" s="34">
        <f t="shared" si="25"/>
        <v>5</v>
      </c>
    </row>
    <row r="1618" spans="1:7" x14ac:dyDescent="0.25">
      <c r="A1618" s="36" t="s">
        <v>7687</v>
      </c>
      <c r="B1618" s="37" t="s">
        <v>4816</v>
      </c>
      <c r="C1618" s="38" t="s">
        <v>129</v>
      </c>
      <c r="D1618" s="39">
        <v>16.5</v>
      </c>
      <c r="E1618" s="39">
        <v>4.29</v>
      </c>
      <c r="F1618" s="39">
        <v>20.79</v>
      </c>
      <c r="G1618" s="34">
        <f t="shared" si="25"/>
        <v>9</v>
      </c>
    </row>
    <row r="1619" spans="1:7" x14ac:dyDescent="0.25">
      <c r="A1619" s="36" t="s">
        <v>7688</v>
      </c>
      <c r="B1619" s="37" t="s">
        <v>4817</v>
      </c>
      <c r="C1619" s="38" t="s">
        <v>129</v>
      </c>
      <c r="D1619" s="39">
        <v>30.07</v>
      </c>
      <c r="E1619" s="39">
        <v>4.29</v>
      </c>
      <c r="F1619" s="39">
        <v>34.36</v>
      </c>
      <c r="G1619" s="34">
        <f t="shared" si="25"/>
        <v>9</v>
      </c>
    </row>
    <row r="1620" spans="1:7" x14ac:dyDescent="0.25">
      <c r="A1620" s="36" t="s">
        <v>7689</v>
      </c>
      <c r="B1620" s="37" t="s">
        <v>4818</v>
      </c>
      <c r="C1620" s="38" t="s">
        <v>969</v>
      </c>
      <c r="D1620" s="39">
        <v>616</v>
      </c>
      <c r="E1620" s="39">
        <v>60</v>
      </c>
      <c r="F1620" s="39">
        <v>676</v>
      </c>
      <c r="G1620" s="34">
        <f t="shared" si="25"/>
        <v>9</v>
      </c>
    </row>
    <row r="1621" spans="1:7" ht="30" x14ac:dyDescent="0.25">
      <c r="A1621" s="36" t="s">
        <v>7690</v>
      </c>
      <c r="B1621" s="37" t="s">
        <v>11111</v>
      </c>
      <c r="C1621" s="38" t="s">
        <v>129</v>
      </c>
      <c r="D1621" s="39">
        <v>172.86</v>
      </c>
      <c r="E1621" s="39">
        <v>7.89</v>
      </c>
      <c r="F1621" s="39">
        <v>180.75</v>
      </c>
      <c r="G1621" s="34">
        <f t="shared" si="25"/>
        <v>9</v>
      </c>
    </row>
    <row r="1622" spans="1:7" ht="45" x14ac:dyDescent="0.25">
      <c r="A1622" s="36" t="s">
        <v>7691</v>
      </c>
      <c r="B1622" s="37" t="s">
        <v>4819</v>
      </c>
      <c r="C1622" s="38" t="s">
        <v>129</v>
      </c>
      <c r="D1622" s="39">
        <v>18.77</v>
      </c>
      <c r="E1622" s="39">
        <v>11.65</v>
      </c>
      <c r="F1622" s="39">
        <v>30.42</v>
      </c>
      <c r="G1622" s="34">
        <f t="shared" si="25"/>
        <v>9</v>
      </c>
    </row>
    <row r="1623" spans="1:7" ht="30" x14ac:dyDescent="0.25">
      <c r="A1623" s="36" t="s">
        <v>7692</v>
      </c>
      <c r="B1623" s="37" t="s">
        <v>13439</v>
      </c>
      <c r="C1623" s="38" t="s">
        <v>129</v>
      </c>
      <c r="D1623" s="39">
        <v>81.150000000000006</v>
      </c>
      <c r="E1623" s="39"/>
      <c r="F1623" s="39">
        <v>81.150000000000006</v>
      </c>
      <c r="G1623" s="34">
        <f t="shared" si="25"/>
        <v>9</v>
      </c>
    </row>
    <row r="1624" spans="1:7" x14ac:dyDescent="0.25">
      <c r="A1624" s="36" t="s">
        <v>13440</v>
      </c>
      <c r="B1624" s="37" t="s">
        <v>13441</v>
      </c>
      <c r="C1624" s="38" t="s">
        <v>129</v>
      </c>
      <c r="D1624" s="39">
        <v>43.23</v>
      </c>
      <c r="E1624" s="39">
        <v>36.869999999999997</v>
      </c>
      <c r="F1624" s="39">
        <v>80.099999999999994</v>
      </c>
      <c r="G1624" s="34">
        <f t="shared" si="25"/>
        <v>9</v>
      </c>
    </row>
    <row r="1625" spans="1:7" ht="30" x14ac:dyDescent="0.25">
      <c r="A1625" s="36" t="s">
        <v>7693</v>
      </c>
      <c r="B1625" s="37" t="s">
        <v>4820</v>
      </c>
      <c r="C1625" s="38" t="s">
        <v>129</v>
      </c>
      <c r="D1625" s="39">
        <v>1372.84</v>
      </c>
      <c r="E1625" s="39"/>
      <c r="F1625" s="39">
        <v>1372.84</v>
      </c>
      <c r="G1625" s="34">
        <f t="shared" si="25"/>
        <v>9</v>
      </c>
    </row>
    <row r="1626" spans="1:7" ht="30" x14ac:dyDescent="0.25">
      <c r="A1626" s="36" t="s">
        <v>7694</v>
      </c>
      <c r="B1626" s="37" t="s">
        <v>7529</v>
      </c>
      <c r="C1626" s="38" t="s">
        <v>129</v>
      </c>
      <c r="D1626" s="39">
        <v>83.67</v>
      </c>
      <c r="E1626" s="39">
        <v>31.6</v>
      </c>
      <c r="F1626" s="39">
        <v>115.27</v>
      </c>
      <c r="G1626" s="34">
        <f t="shared" si="25"/>
        <v>9</v>
      </c>
    </row>
    <row r="1627" spans="1:7" ht="45" x14ac:dyDescent="0.25">
      <c r="A1627" s="36" t="s">
        <v>7695</v>
      </c>
      <c r="B1627" s="37" t="s">
        <v>4821</v>
      </c>
      <c r="C1627" s="38" t="s">
        <v>129</v>
      </c>
      <c r="D1627" s="39">
        <v>545.62</v>
      </c>
      <c r="E1627" s="39"/>
      <c r="F1627" s="39">
        <v>545.62</v>
      </c>
      <c r="G1627" s="34">
        <f t="shared" si="25"/>
        <v>9</v>
      </c>
    </row>
    <row r="1628" spans="1:7" x14ac:dyDescent="0.25">
      <c r="A1628" s="36" t="s">
        <v>11112</v>
      </c>
      <c r="B1628" s="37" t="s">
        <v>4822</v>
      </c>
      <c r="C1628" s="38"/>
      <c r="D1628" s="39"/>
      <c r="E1628" s="39"/>
      <c r="F1628" s="39"/>
      <c r="G1628" s="34">
        <f t="shared" si="25"/>
        <v>5</v>
      </c>
    </row>
    <row r="1629" spans="1:7" x14ac:dyDescent="0.25">
      <c r="A1629" s="36" t="s">
        <v>7696</v>
      </c>
      <c r="B1629" s="37" t="s">
        <v>4823</v>
      </c>
      <c r="C1629" s="38" t="s">
        <v>7</v>
      </c>
      <c r="D1629" s="39">
        <v>1.38</v>
      </c>
      <c r="E1629" s="39">
        <v>7.81</v>
      </c>
      <c r="F1629" s="39">
        <v>9.19</v>
      </c>
      <c r="G1629" s="34">
        <f t="shared" si="25"/>
        <v>9</v>
      </c>
    </row>
    <row r="1630" spans="1:7" x14ac:dyDescent="0.25">
      <c r="A1630" s="36" t="s">
        <v>7697</v>
      </c>
      <c r="B1630" s="37" t="s">
        <v>4824</v>
      </c>
      <c r="C1630" s="38" t="s">
        <v>7</v>
      </c>
      <c r="D1630" s="39">
        <v>78.459999999999994</v>
      </c>
      <c r="E1630" s="39">
        <v>7.81</v>
      </c>
      <c r="F1630" s="39">
        <v>86.27</v>
      </c>
      <c r="G1630" s="34">
        <f t="shared" si="25"/>
        <v>9</v>
      </c>
    </row>
    <row r="1631" spans="1:7" ht="30" x14ac:dyDescent="0.25">
      <c r="A1631" s="36" t="s">
        <v>7698</v>
      </c>
      <c r="B1631" s="37" t="s">
        <v>7527</v>
      </c>
      <c r="C1631" s="38" t="s">
        <v>7</v>
      </c>
      <c r="D1631" s="39">
        <v>9.02</v>
      </c>
      <c r="E1631" s="39">
        <v>3.26</v>
      </c>
      <c r="F1631" s="39">
        <v>12.28</v>
      </c>
      <c r="G1631" s="34">
        <f t="shared" si="25"/>
        <v>9</v>
      </c>
    </row>
    <row r="1632" spans="1:7" x14ac:dyDescent="0.25">
      <c r="A1632" s="36" t="s">
        <v>7699</v>
      </c>
      <c r="B1632" s="37" t="s">
        <v>4825</v>
      </c>
      <c r="C1632" s="38" t="s">
        <v>4826</v>
      </c>
      <c r="D1632" s="39">
        <v>0.15</v>
      </c>
      <c r="E1632" s="39">
        <v>0.06</v>
      </c>
      <c r="F1632" s="39">
        <v>0.21</v>
      </c>
      <c r="G1632" s="34">
        <f t="shared" si="25"/>
        <v>9</v>
      </c>
    </row>
    <row r="1633" spans="1:7" x14ac:dyDescent="0.25">
      <c r="A1633" s="36" t="s">
        <v>7700</v>
      </c>
      <c r="B1633" s="37" t="s">
        <v>4827</v>
      </c>
      <c r="C1633" s="38" t="s">
        <v>7</v>
      </c>
      <c r="D1633" s="39">
        <v>6.87</v>
      </c>
      <c r="E1633" s="39">
        <v>5.22</v>
      </c>
      <c r="F1633" s="39">
        <v>12.09</v>
      </c>
      <c r="G1633" s="34">
        <f t="shared" si="25"/>
        <v>9</v>
      </c>
    </row>
    <row r="1634" spans="1:7" x14ac:dyDescent="0.25">
      <c r="A1634" s="36" t="s">
        <v>7701</v>
      </c>
      <c r="B1634" s="37" t="s">
        <v>4828</v>
      </c>
      <c r="C1634" s="38" t="s">
        <v>4826</v>
      </c>
      <c r="D1634" s="39">
        <v>0.19</v>
      </c>
      <c r="E1634" s="39">
        <v>0.13</v>
      </c>
      <c r="F1634" s="39">
        <v>0.32</v>
      </c>
      <c r="G1634" s="34">
        <f t="shared" si="25"/>
        <v>9</v>
      </c>
    </row>
    <row r="1635" spans="1:7" ht="30" x14ac:dyDescent="0.25">
      <c r="A1635" s="36" t="s">
        <v>13465</v>
      </c>
      <c r="B1635" s="37" t="s">
        <v>13466</v>
      </c>
      <c r="C1635" s="38" t="s">
        <v>7</v>
      </c>
      <c r="D1635" s="39">
        <v>7.56</v>
      </c>
      <c r="E1635" s="39">
        <v>0.1</v>
      </c>
      <c r="F1635" s="39">
        <v>7.66</v>
      </c>
      <c r="G1635" s="34">
        <f t="shared" si="25"/>
        <v>9</v>
      </c>
    </row>
    <row r="1636" spans="1:7" ht="45" x14ac:dyDescent="0.25">
      <c r="A1636" s="36" t="s">
        <v>7702</v>
      </c>
      <c r="B1636" s="37" t="s">
        <v>7528</v>
      </c>
      <c r="C1636" s="38" t="s">
        <v>7</v>
      </c>
      <c r="D1636" s="39">
        <v>228.63</v>
      </c>
      <c r="E1636" s="39">
        <v>4.75</v>
      </c>
      <c r="F1636" s="39">
        <v>233.38</v>
      </c>
      <c r="G1636" s="34">
        <f t="shared" si="25"/>
        <v>9</v>
      </c>
    </row>
    <row r="1637" spans="1:7" ht="45" x14ac:dyDescent="0.25">
      <c r="A1637" s="36" t="s">
        <v>7703</v>
      </c>
      <c r="B1637" s="37" t="s">
        <v>4829</v>
      </c>
      <c r="C1637" s="38" t="s">
        <v>7</v>
      </c>
      <c r="D1637" s="39">
        <v>282.49</v>
      </c>
      <c r="E1637" s="39">
        <v>4.75</v>
      </c>
      <c r="F1637" s="39">
        <v>287.24</v>
      </c>
      <c r="G1637" s="34">
        <f t="shared" si="25"/>
        <v>9</v>
      </c>
    </row>
    <row r="1638" spans="1:7" ht="45" x14ac:dyDescent="0.25">
      <c r="A1638" s="36" t="s">
        <v>7704</v>
      </c>
      <c r="B1638" s="37" t="s">
        <v>7526</v>
      </c>
      <c r="C1638" s="38" t="s">
        <v>7</v>
      </c>
      <c r="D1638" s="39">
        <v>109.57</v>
      </c>
      <c r="E1638" s="39">
        <v>4.75</v>
      </c>
      <c r="F1638" s="39">
        <v>114.32</v>
      </c>
      <c r="G1638" s="34">
        <f t="shared" si="25"/>
        <v>9</v>
      </c>
    </row>
    <row r="1639" spans="1:7" ht="45" x14ac:dyDescent="0.25">
      <c r="A1639" s="36" t="s">
        <v>7705</v>
      </c>
      <c r="B1639" s="37" t="s">
        <v>11113</v>
      </c>
      <c r="C1639" s="38" t="s">
        <v>7</v>
      </c>
      <c r="D1639" s="39">
        <v>104.1</v>
      </c>
      <c r="E1639" s="39">
        <v>4.75</v>
      </c>
      <c r="F1639" s="39">
        <v>108.85</v>
      </c>
      <c r="G1639" s="34">
        <f t="shared" si="25"/>
        <v>9</v>
      </c>
    </row>
    <row r="1640" spans="1:7" x14ac:dyDescent="0.25">
      <c r="A1640" s="36" t="s">
        <v>11114</v>
      </c>
      <c r="B1640" s="37" t="s">
        <v>4830</v>
      </c>
      <c r="C1640" s="38"/>
      <c r="D1640" s="39"/>
      <c r="E1640" s="39"/>
      <c r="F1640" s="39"/>
      <c r="G1640" s="34">
        <f t="shared" si="25"/>
        <v>5</v>
      </c>
    </row>
    <row r="1641" spans="1:7" ht="30" x14ac:dyDescent="0.25">
      <c r="A1641" s="36" t="s">
        <v>7706</v>
      </c>
      <c r="B1641" s="37" t="s">
        <v>7521</v>
      </c>
      <c r="C1641" s="38" t="s">
        <v>129</v>
      </c>
      <c r="D1641" s="39">
        <v>9.66</v>
      </c>
      <c r="E1641" s="39">
        <v>3.21</v>
      </c>
      <c r="F1641" s="39">
        <v>12.87</v>
      </c>
      <c r="G1641" s="34">
        <f t="shared" si="25"/>
        <v>9</v>
      </c>
    </row>
    <row r="1642" spans="1:7" ht="30" x14ac:dyDescent="0.25">
      <c r="A1642" s="36" t="s">
        <v>7707</v>
      </c>
      <c r="B1642" s="37" t="s">
        <v>7522</v>
      </c>
      <c r="C1642" s="38" t="s">
        <v>129</v>
      </c>
      <c r="D1642" s="39">
        <v>26.28</v>
      </c>
      <c r="E1642" s="39">
        <v>3.21</v>
      </c>
      <c r="F1642" s="39">
        <v>29.49</v>
      </c>
      <c r="G1642" s="34">
        <f t="shared" si="25"/>
        <v>9</v>
      </c>
    </row>
    <row r="1643" spans="1:7" ht="30" x14ac:dyDescent="0.25">
      <c r="A1643" s="36" t="s">
        <v>7708</v>
      </c>
      <c r="B1643" s="37" t="s">
        <v>4831</v>
      </c>
      <c r="C1643" s="38" t="s">
        <v>7</v>
      </c>
      <c r="D1643" s="39">
        <v>50.05</v>
      </c>
      <c r="E1643" s="39">
        <v>22.08</v>
      </c>
      <c r="F1643" s="39">
        <v>72.13</v>
      </c>
      <c r="G1643" s="34">
        <f t="shared" si="25"/>
        <v>9</v>
      </c>
    </row>
    <row r="1644" spans="1:7" ht="30" x14ac:dyDescent="0.25">
      <c r="A1644" s="36" t="s">
        <v>7709</v>
      </c>
      <c r="B1644" s="37" t="s">
        <v>4832</v>
      </c>
      <c r="C1644" s="38" t="s">
        <v>7</v>
      </c>
      <c r="D1644" s="39">
        <v>97.47</v>
      </c>
      <c r="E1644" s="39">
        <v>22.08</v>
      </c>
      <c r="F1644" s="39">
        <v>119.55</v>
      </c>
      <c r="G1644" s="34">
        <f t="shared" si="25"/>
        <v>9</v>
      </c>
    </row>
    <row r="1645" spans="1:7" ht="30" x14ac:dyDescent="0.25">
      <c r="A1645" s="36" t="s">
        <v>7710</v>
      </c>
      <c r="B1645" s="37" t="s">
        <v>4833</v>
      </c>
      <c r="C1645" s="38" t="s">
        <v>7</v>
      </c>
      <c r="D1645" s="39">
        <v>194.83</v>
      </c>
      <c r="E1645" s="39"/>
      <c r="F1645" s="39">
        <v>194.83</v>
      </c>
      <c r="G1645" s="34">
        <f t="shared" si="25"/>
        <v>9</v>
      </c>
    </row>
    <row r="1646" spans="1:7" ht="30" x14ac:dyDescent="0.25">
      <c r="A1646" s="36" t="s">
        <v>7711</v>
      </c>
      <c r="B1646" s="37" t="s">
        <v>7523</v>
      </c>
      <c r="C1646" s="38" t="s">
        <v>7</v>
      </c>
      <c r="D1646" s="39">
        <v>399.7</v>
      </c>
      <c r="E1646" s="39"/>
      <c r="F1646" s="39">
        <v>399.7</v>
      </c>
      <c r="G1646" s="34">
        <f t="shared" si="25"/>
        <v>9</v>
      </c>
    </row>
    <row r="1647" spans="1:7" ht="30" x14ac:dyDescent="0.25">
      <c r="A1647" s="36" t="s">
        <v>7712</v>
      </c>
      <c r="B1647" s="37" t="s">
        <v>7524</v>
      </c>
      <c r="C1647" s="38" t="s">
        <v>7</v>
      </c>
      <c r="D1647" s="39">
        <v>866.51</v>
      </c>
      <c r="E1647" s="39">
        <v>10.72</v>
      </c>
      <c r="F1647" s="39">
        <v>877.23</v>
      </c>
      <c r="G1647" s="34">
        <f t="shared" si="25"/>
        <v>9</v>
      </c>
    </row>
    <row r="1648" spans="1:7" ht="30" x14ac:dyDescent="0.25">
      <c r="A1648" s="36" t="s">
        <v>7713</v>
      </c>
      <c r="B1648" s="37" t="s">
        <v>7525</v>
      </c>
      <c r="C1648" s="38" t="s">
        <v>7</v>
      </c>
      <c r="D1648" s="39">
        <v>1215.8399999999999</v>
      </c>
      <c r="E1648" s="39">
        <v>10.72</v>
      </c>
      <c r="F1648" s="39">
        <v>1226.56</v>
      </c>
      <c r="G1648" s="34">
        <f t="shared" si="25"/>
        <v>9</v>
      </c>
    </row>
    <row r="1649" spans="1:7" x14ac:dyDescent="0.25">
      <c r="A1649" s="36" t="s">
        <v>7714</v>
      </c>
      <c r="B1649" s="37" t="s">
        <v>4834</v>
      </c>
      <c r="C1649" s="38" t="s">
        <v>7</v>
      </c>
      <c r="D1649" s="39">
        <v>168.78</v>
      </c>
      <c r="E1649" s="39"/>
      <c r="F1649" s="39">
        <v>168.78</v>
      </c>
      <c r="G1649" s="34">
        <f t="shared" si="25"/>
        <v>9</v>
      </c>
    </row>
    <row r="1650" spans="1:7" x14ac:dyDescent="0.25">
      <c r="A1650" s="36" t="s">
        <v>11115</v>
      </c>
      <c r="B1650" s="37" t="s">
        <v>4835</v>
      </c>
      <c r="C1650" s="38"/>
      <c r="D1650" s="39"/>
      <c r="E1650" s="39"/>
      <c r="F1650" s="39"/>
      <c r="G1650" s="34">
        <f t="shared" si="25"/>
        <v>5</v>
      </c>
    </row>
    <row r="1651" spans="1:7" x14ac:dyDescent="0.25">
      <c r="A1651" s="36" t="s">
        <v>7715</v>
      </c>
      <c r="B1651" s="37" t="s">
        <v>4836</v>
      </c>
      <c r="C1651" s="38" t="s">
        <v>918</v>
      </c>
      <c r="D1651" s="39">
        <v>10.19</v>
      </c>
      <c r="E1651" s="39">
        <v>14.26</v>
      </c>
      <c r="F1651" s="39">
        <v>24.45</v>
      </c>
      <c r="G1651" s="34">
        <f t="shared" si="25"/>
        <v>9</v>
      </c>
    </row>
    <row r="1652" spans="1:7" x14ac:dyDescent="0.25">
      <c r="A1652" s="36" t="s">
        <v>7716</v>
      </c>
      <c r="B1652" s="37" t="s">
        <v>4837</v>
      </c>
      <c r="C1652" s="38" t="s">
        <v>4838</v>
      </c>
      <c r="D1652" s="39">
        <v>149.69</v>
      </c>
      <c r="E1652" s="39">
        <v>9.51</v>
      </c>
      <c r="F1652" s="39">
        <v>159.19999999999999</v>
      </c>
      <c r="G1652" s="34">
        <f t="shared" si="25"/>
        <v>9</v>
      </c>
    </row>
    <row r="1653" spans="1:7" x14ac:dyDescent="0.25">
      <c r="A1653" s="36" t="s">
        <v>11116</v>
      </c>
      <c r="B1653" s="37" t="s">
        <v>4839</v>
      </c>
      <c r="C1653" s="38"/>
      <c r="D1653" s="39"/>
      <c r="E1653" s="39"/>
      <c r="F1653" s="39"/>
      <c r="G1653" s="34">
        <f t="shared" si="25"/>
        <v>5</v>
      </c>
    </row>
    <row r="1654" spans="1:7" ht="30" x14ac:dyDescent="0.25">
      <c r="A1654" s="36" t="s">
        <v>7717</v>
      </c>
      <c r="B1654" s="37" t="s">
        <v>7515</v>
      </c>
      <c r="C1654" s="38" t="s">
        <v>7</v>
      </c>
      <c r="D1654" s="39">
        <v>4.76</v>
      </c>
      <c r="E1654" s="39">
        <v>2.89</v>
      </c>
      <c r="F1654" s="39">
        <v>7.65</v>
      </c>
      <c r="G1654" s="34">
        <f t="shared" si="25"/>
        <v>9</v>
      </c>
    </row>
    <row r="1655" spans="1:7" ht="30" x14ac:dyDescent="0.25">
      <c r="A1655" s="36" t="s">
        <v>7718</v>
      </c>
      <c r="B1655" s="37" t="s">
        <v>7516</v>
      </c>
      <c r="C1655" s="38" t="s">
        <v>7</v>
      </c>
      <c r="D1655" s="39">
        <v>9.52</v>
      </c>
      <c r="E1655" s="39">
        <v>5.79</v>
      </c>
      <c r="F1655" s="39">
        <v>15.31</v>
      </c>
      <c r="G1655" s="34">
        <f t="shared" si="25"/>
        <v>9</v>
      </c>
    </row>
    <row r="1656" spans="1:7" ht="30" x14ac:dyDescent="0.25">
      <c r="A1656" s="36" t="s">
        <v>7719</v>
      </c>
      <c r="B1656" s="37" t="s">
        <v>4840</v>
      </c>
      <c r="C1656" s="38" t="s">
        <v>7</v>
      </c>
      <c r="D1656" s="39">
        <v>14.3</v>
      </c>
      <c r="E1656" s="39">
        <v>8.68</v>
      </c>
      <c r="F1656" s="39">
        <v>22.98</v>
      </c>
      <c r="G1656" s="34">
        <f t="shared" si="25"/>
        <v>9</v>
      </c>
    </row>
    <row r="1657" spans="1:7" ht="30" x14ac:dyDescent="0.25">
      <c r="A1657" s="36" t="s">
        <v>7720</v>
      </c>
      <c r="B1657" s="37" t="s">
        <v>7517</v>
      </c>
      <c r="C1657" s="38" t="s">
        <v>7</v>
      </c>
      <c r="D1657" s="39">
        <v>19.059999999999999</v>
      </c>
      <c r="E1657" s="39">
        <v>11.57</v>
      </c>
      <c r="F1657" s="39">
        <v>30.63</v>
      </c>
      <c r="G1657" s="34">
        <f t="shared" si="25"/>
        <v>9</v>
      </c>
    </row>
    <row r="1658" spans="1:7" ht="30" x14ac:dyDescent="0.25">
      <c r="A1658" s="36" t="s">
        <v>7721</v>
      </c>
      <c r="B1658" s="37" t="s">
        <v>7518</v>
      </c>
      <c r="C1658" s="38" t="s">
        <v>7</v>
      </c>
      <c r="D1658" s="39">
        <v>28.63</v>
      </c>
      <c r="E1658" s="39">
        <v>17.38</v>
      </c>
      <c r="F1658" s="39">
        <v>46.01</v>
      </c>
      <c r="G1658" s="34">
        <f t="shared" si="25"/>
        <v>9</v>
      </c>
    </row>
    <row r="1659" spans="1:7" ht="30" x14ac:dyDescent="0.25">
      <c r="A1659" s="36" t="s">
        <v>7722</v>
      </c>
      <c r="B1659" s="37" t="s">
        <v>4841</v>
      </c>
      <c r="C1659" s="38" t="s">
        <v>7</v>
      </c>
      <c r="D1659" s="39">
        <v>26.07</v>
      </c>
      <c r="E1659" s="39">
        <v>1.79</v>
      </c>
      <c r="F1659" s="39">
        <v>27.86</v>
      </c>
      <c r="G1659" s="34">
        <f t="shared" si="25"/>
        <v>9</v>
      </c>
    </row>
    <row r="1660" spans="1:7" ht="30" x14ac:dyDescent="0.25">
      <c r="A1660" s="36" t="s">
        <v>7723</v>
      </c>
      <c r="B1660" s="37" t="s">
        <v>7519</v>
      </c>
      <c r="C1660" s="38" t="s">
        <v>7</v>
      </c>
      <c r="D1660" s="39">
        <v>47.03</v>
      </c>
      <c r="E1660" s="39">
        <v>2.5</v>
      </c>
      <c r="F1660" s="39">
        <v>49.53</v>
      </c>
      <c r="G1660" s="34">
        <f t="shared" si="25"/>
        <v>9</v>
      </c>
    </row>
    <row r="1661" spans="1:7" ht="30" x14ac:dyDescent="0.25">
      <c r="A1661" s="36" t="s">
        <v>7724</v>
      </c>
      <c r="B1661" s="37" t="s">
        <v>7520</v>
      </c>
      <c r="C1661" s="38" t="s">
        <v>7</v>
      </c>
      <c r="D1661" s="39">
        <v>70.13</v>
      </c>
      <c r="E1661" s="39">
        <v>3.21</v>
      </c>
      <c r="F1661" s="39">
        <v>73.34</v>
      </c>
      <c r="G1661" s="34">
        <f t="shared" si="25"/>
        <v>9</v>
      </c>
    </row>
    <row r="1662" spans="1:7" x14ac:dyDescent="0.25">
      <c r="A1662" s="36" t="s">
        <v>11117</v>
      </c>
      <c r="B1662" s="37" t="s">
        <v>4842</v>
      </c>
      <c r="C1662" s="38"/>
      <c r="D1662" s="39"/>
      <c r="E1662" s="39"/>
      <c r="F1662" s="39"/>
      <c r="G1662" s="34">
        <f t="shared" si="25"/>
        <v>5</v>
      </c>
    </row>
    <row r="1663" spans="1:7" x14ac:dyDescent="0.25">
      <c r="A1663" s="36" t="s">
        <v>7725</v>
      </c>
      <c r="B1663" s="37" t="s">
        <v>4843</v>
      </c>
      <c r="C1663" s="38" t="s">
        <v>129</v>
      </c>
      <c r="D1663" s="39">
        <v>28.13</v>
      </c>
      <c r="E1663" s="39">
        <v>12.12</v>
      </c>
      <c r="F1663" s="39">
        <v>40.25</v>
      </c>
      <c r="G1663" s="34">
        <f t="shared" si="25"/>
        <v>9</v>
      </c>
    </row>
    <row r="1664" spans="1:7" ht="30" x14ac:dyDescent="0.25">
      <c r="A1664" s="36" t="s">
        <v>7726</v>
      </c>
      <c r="B1664" s="37" t="s">
        <v>7496</v>
      </c>
      <c r="C1664" s="38" t="s">
        <v>7</v>
      </c>
      <c r="D1664" s="39">
        <v>1.71</v>
      </c>
      <c r="E1664" s="39">
        <v>12.12</v>
      </c>
      <c r="F1664" s="39">
        <v>13.83</v>
      </c>
      <c r="G1664" s="34">
        <f t="shared" si="25"/>
        <v>9</v>
      </c>
    </row>
    <row r="1665" spans="1:7" ht="30" x14ac:dyDescent="0.25">
      <c r="A1665" s="36" t="s">
        <v>7727</v>
      </c>
      <c r="B1665" s="37" t="s">
        <v>7497</v>
      </c>
      <c r="C1665" s="38" t="s">
        <v>7</v>
      </c>
      <c r="D1665" s="39">
        <v>2.56</v>
      </c>
      <c r="E1665" s="39">
        <v>12.12</v>
      </c>
      <c r="F1665" s="39">
        <v>14.68</v>
      </c>
      <c r="G1665" s="34">
        <f t="shared" si="25"/>
        <v>9</v>
      </c>
    </row>
    <row r="1666" spans="1:7" ht="30" x14ac:dyDescent="0.25">
      <c r="A1666" s="36" t="s">
        <v>7728</v>
      </c>
      <c r="B1666" s="37" t="s">
        <v>7498</v>
      </c>
      <c r="C1666" s="38" t="s">
        <v>7</v>
      </c>
      <c r="D1666" s="39">
        <v>3.11</v>
      </c>
      <c r="E1666" s="39">
        <v>12.12</v>
      </c>
      <c r="F1666" s="39">
        <v>15.23</v>
      </c>
      <c r="G1666" s="34">
        <f t="shared" si="25"/>
        <v>9</v>
      </c>
    </row>
    <row r="1667" spans="1:7" ht="30" x14ac:dyDescent="0.25">
      <c r="A1667" s="36" t="s">
        <v>7729</v>
      </c>
      <c r="B1667" s="37" t="s">
        <v>7499</v>
      </c>
      <c r="C1667" s="38" t="s">
        <v>7</v>
      </c>
      <c r="D1667" s="39">
        <v>3.65</v>
      </c>
      <c r="E1667" s="39">
        <v>12.12</v>
      </c>
      <c r="F1667" s="39">
        <v>15.77</v>
      </c>
      <c r="G1667" s="34">
        <f t="shared" ref="G1667:G1730" si="26">LEN(A1667)</f>
        <v>9</v>
      </c>
    </row>
    <row r="1668" spans="1:7" ht="30" x14ac:dyDescent="0.25">
      <c r="A1668" s="36" t="s">
        <v>7730</v>
      </c>
      <c r="B1668" s="37" t="s">
        <v>7500</v>
      </c>
      <c r="C1668" s="38" t="s">
        <v>7</v>
      </c>
      <c r="D1668" s="39">
        <v>5.14</v>
      </c>
      <c r="E1668" s="39">
        <v>12.12</v>
      </c>
      <c r="F1668" s="39">
        <v>17.260000000000002</v>
      </c>
      <c r="G1668" s="34">
        <f t="shared" si="26"/>
        <v>9</v>
      </c>
    </row>
    <row r="1669" spans="1:7" ht="30" x14ac:dyDescent="0.25">
      <c r="A1669" s="36" t="s">
        <v>7731</v>
      </c>
      <c r="B1669" s="37" t="s">
        <v>7501</v>
      </c>
      <c r="C1669" s="38" t="s">
        <v>7</v>
      </c>
      <c r="D1669" s="39">
        <v>9.31</v>
      </c>
      <c r="E1669" s="39">
        <v>12.12</v>
      </c>
      <c r="F1669" s="39">
        <v>21.43</v>
      </c>
      <c r="G1669" s="34">
        <f t="shared" si="26"/>
        <v>9</v>
      </c>
    </row>
    <row r="1670" spans="1:7" ht="30" x14ac:dyDescent="0.25">
      <c r="A1670" s="36" t="s">
        <v>7732</v>
      </c>
      <c r="B1670" s="37" t="s">
        <v>7502</v>
      </c>
      <c r="C1670" s="38" t="s">
        <v>7</v>
      </c>
      <c r="D1670" s="39">
        <v>7.16</v>
      </c>
      <c r="E1670" s="39">
        <v>12.12</v>
      </c>
      <c r="F1670" s="39">
        <v>19.28</v>
      </c>
      <c r="G1670" s="34">
        <f t="shared" si="26"/>
        <v>9</v>
      </c>
    </row>
    <row r="1671" spans="1:7" ht="30" x14ac:dyDescent="0.25">
      <c r="A1671" s="36" t="s">
        <v>7733</v>
      </c>
      <c r="B1671" s="37" t="s">
        <v>7503</v>
      </c>
      <c r="C1671" s="38" t="s">
        <v>7</v>
      </c>
      <c r="D1671" s="39">
        <v>7.45</v>
      </c>
      <c r="E1671" s="39">
        <v>12.12</v>
      </c>
      <c r="F1671" s="39">
        <v>19.57</v>
      </c>
      <c r="G1671" s="34">
        <f t="shared" si="26"/>
        <v>9</v>
      </c>
    </row>
    <row r="1672" spans="1:7" ht="30" x14ac:dyDescent="0.25">
      <c r="A1672" s="36" t="s">
        <v>7734</v>
      </c>
      <c r="B1672" s="37" t="s">
        <v>7504</v>
      </c>
      <c r="C1672" s="38" t="s">
        <v>7</v>
      </c>
      <c r="D1672" s="39">
        <v>8.27</v>
      </c>
      <c r="E1672" s="39">
        <v>12.12</v>
      </c>
      <c r="F1672" s="39">
        <v>20.39</v>
      </c>
      <c r="G1672" s="34">
        <f t="shared" si="26"/>
        <v>9</v>
      </c>
    </row>
    <row r="1673" spans="1:7" ht="30" x14ac:dyDescent="0.25">
      <c r="A1673" s="36" t="s">
        <v>7735</v>
      </c>
      <c r="B1673" s="37" t="s">
        <v>7505</v>
      </c>
      <c r="C1673" s="38" t="s">
        <v>7</v>
      </c>
      <c r="D1673" s="39">
        <v>9.3000000000000007</v>
      </c>
      <c r="E1673" s="39">
        <v>12.12</v>
      </c>
      <c r="F1673" s="39">
        <v>21.42</v>
      </c>
      <c r="G1673" s="34">
        <f t="shared" si="26"/>
        <v>9</v>
      </c>
    </row>
    <row r="1674" spans="1:7" ht="30" x14ac:dyDescent="0.25">
      <c r="A1674" s="36" t="s">
        <v>7736</v>
      </c>
      <c r="B1674" s="37" t="s">
        <v>7506</v>
      </c>
      <c r="C1674" s="38" t="s">
        <v>7</v>
      </c>
      <c r="D1674" s="39">
        <v>20.84</v>
      </c>
      <c r="E1674" s="39">
        <v>12.12</v>
      </c>
      <c r="F1674" s="39">
        <v>32.96</v>
      </c>
      <c r="G1674" s="34">
        <f t="shared" si="26"/>
        <v>9</v>
      </c>
    </row>
    <row r="1675" spans="1:7" ht="30" x14ac:dyDescent="0.25">
      <c r="A1675" s="36" t="s">
        <v>7737</v>
      </c>
      <c r="B1675" s="37" t="s">
        <v>7507</v>
      </c>
      <c r="C1675" s="38" t="s">
        <v>7</v>
      </c>
      <c r="D1675" s="39">
        <v>24.49</v>
      </c>
      <c r="E1675" s="39">
        <v>12.12</v>
      </c>
      <c r="F1675" s="39">
        <v>36.61</v>
      </c>
      <c r="G1675" s="34">
        <f t="shared" si="26"/>
        <v>9</v>
      </c>
    </row>
    <row r="1676" spans="1:7" ht="30" x14ac:dyDescent="0.25">
      <c r="A1676" s="36" t="s">
        <v>7738</v>
      </c>
      <c r="B1676" s="37" t="s">
        <v>4844</v>
      </c>
      <c r="C1676" s="38" t="s">
        <v>7</v>
      </c>
      <c r="D1676" s="39">
        <v>29.46</v>
      </c>
      <c r="E1676" s="39">
        <v>12.12</v>
      </c>
      <c r="F1676" s="39">
        <v>41.58</v>
      </c>
      <c r="G1676" s="34">
        <f t="shared" si="26"/>
        <v>9</v>
      </c>
    </row>
    <row r="1677" spans="1:7" ht="30" x14ac:dyDescent="0.25">
      <c r="A1677" s="36" t="s">
        <v>7739</v>
      </c>
      <c r="B1677" s="37" t="s">
        <v>7508</v>
      </c>
      <c r="C1677" s="38" t="s">
        <v>7</v>
      </c>
      <c r="D1677" s="39">
        <v>32.56</v>
      </c>
      <c r="E1677" s="39">
        <v>12.12</v>
      </c>
      <c r="F1677" s="39">
        <v>44.68</v>
      </c>
      <c r="G1677" s="34">
        <f t="shared" si="26"/>
        <v>9</v>
      </c>
    </row>
    <row r="1678" spans="1:7" ht="30" x14ac:dyDescent="0.25">
      <c r="A1678" s="36" t="s">
        <v>7740</v>
      </c>
      <c r="B1678" s="37" t="s">
        <v>7509</v>
      </c>
      <c r="C1678" s="38" t="s">
        <v>7</v>
      </c>
      <c r="D1678" s="39">
        <v>35.92</v>
      </c>
      <c r="E1678" s="39">
        <v>12.12</v>
      </c>
      <c r="F1678" s="39">
        <v>48.04</v>
      </c>
      <c r="G1678" s="34">
        <f t="shared" si="26"/>
        <v>9</v>
      </c>
    </row>
    <row r="1679" spans="1:7" ht="30" x14ac:dyDescent="0.25">
      <c r="A1679" s="36" t="s">
        <v>7741</v>
      </c>
      <c r="B1679" s="37" t="s">
        <v>7510</v>
      </c>
      <c r="C1679" s="38" t="s">
        <v>7</v>
      </c>
      <c r="D1679" s="39">
        <v>45.52</v>
      </c>
      <c r="E1679" s="39">
        <v>12.12</v>
      </c>
      <c r="F1679" s="39">
        <v>57.64</v>
      </c>
      <c r="G1679" s="34">
        <f t="shared" si="26"/>
        <v>9</v>
      </c>
    </row>
    <row r="1680" spans="1:7" ht="30" x14ac:dyDescent="0.25">
      <c r="A1680" s="36" t="s">
        <v>7742</v>
      </c>
      <c r="B1680" s="37" t="s">
        <v>7511</v>
      </c>
      <c r="C1680" s="38" t="s">
        <v>7</v>
      </c>
      <c r="D1680" s="39">
        <v>56.54</v>
      </c>
      <c r="E1680" s="39">
        <v>12.12</v>
      </c>
      <c r="F1680" s="39">
        <v>68.66</v>
      </c>
      <c r="G1680" s="34">
        <f t="shared" si="26"/>
        <v>9</v>
      </c>
    </row>
    <row r="1681" spans="1:7" ht="30" x14ac:dyDescent="0.25">
      <c r="A1681" s="36" t="s">
        <v>7743</v>
      </c>
      <c r="B1681" s="37" t="s">
        <v>7512</v>
      </c>
      <c r="C1681" s="38" t="s">
        <v>7</v>
      </c>
      <c r="D1681" s="39">
        <v>61.25</v>
      </c>
      <c r="E1681" s="39">
        <v>12.12</v>
      </c>
      <c r="F1681" s="39">
        <v>73.37</v>
      </c>
      <c r="G1681" s="34">
        <f t="shared" si="26"/>
        <v>9</v>
      </c>
    </row>
    <row r="1682" spans="1:7" ht="30" x14ac:dyDescent="0.25">
      <c r="A1682" s="36" t="s">
        <v>7744</v>
      </c>
      <c r="B1682" s="37" t="s">
        <v>7513</v>
      </c>
      <c r="C1682" s="38" t="s">
        <v>7</v>
      </c>
      <c r="D1682" s="39">
        <v>97.42</v>
      </c>
      <c r="E1682" s="39">
        <v>12.12</v>
      </c>
      <c r="F1682" s="39">
        <v>109.54</v>
      </c>
      <c r="G1682" s="34">
        <f t="shared" si="26"/>
        <v>9</v>
      </c>
    </row>
    <row r="1683" spans="1:7" ht="30" x14ac:dyDescent="0.25">
      <c r="A1683" s="36" t="s">
        <v>7745</v>
      </c>
      <c r="B1683" s="37" t="s">
        <v>7514</v>
      </c>
      <c r="C1683" s="38" t="s">
        <v>7</v>
      </c>
      <c r="D1683" s="39">
        <v>110.7</v>
      </c>
      <c r="E1683" s="39">
        <v>12.12</v>
      </c>
      <c r="F1683" s="39">
        <v>122.82</v>
      </c>
      <c r="G1683" s="34">
        <f t="shared" si="26"/>
        <v>9</v>
      </c>
    </row>
    <row r="1684" spans="1:7" ht="30" x14ac:dyDescent="0.25">
      <c r="A1684" s="36" t="s">
        <v>7746</v>
      </c>
      <c r="B1684" s="37" t="s">
        <v>7494</v>
      </c>
      <c r="C1684" s="38" t="s">
        <v>7</v>
      </c>
      <c r="D1684" s="39">
        <v>143.72999999999999</v>
      </c>
      <c r="E1684" s="39">
        <v>12.12</v>
      </c>
      <c r="F1684" s="39">
        <v>155.85</v>
      </c>
      <c r="G1684" s="34">
        <f t="shared" si="26"/>
        <v>9</v>
      </c>
    </row>
    <row r="1685" spans="1:7" ht="30" x14ac:dyDescent="0.25">
      <c r="A1685" s="36" t="s">
        <v>7747</v>
      </c>
      <c r="B1685" s="37" t="s">
        <v>7495</v>
      </c>
      <c r="C1685" s="38" t="s">
        <v>129</v>
      </c>
      <c r="D1685" s="39">
        <v>186.7</v>
      </c>
      <c r="E1685" s="39">
        <v>22.23</v>
      </c>
      <c r="F1685" s="39">
        <v>208.93</v>
      </c>
      <c r="G1685" s="34">
        <f t="shared" si="26"/>
        <v>9</v>
      </c>
    </row>
    <row r="1686" spans="1:7" ht="30" x14ac:dyDescent="0.25">
      <c r="A1686" s="36" t="s">
        <v>7748</v>
      </c>
      <c r="B1686" s="37" t="s">
        <v>7492</v>
      </c>
      <c r="C1686" s="38" t="s">
        <v>7</v>
      </c>
      <c r="D1686" s="39">
        <v>16.73</v>
      </c>
      <c r="E1686" s="39">
        <v>12.12</v>
      </c>
      <c r="F1686" s="39">
        <v>28.85</v>
      </c>
      <c r="G1686" s="34">
        <f t="shared" si="26"/>
        <v>9</v>
      </c>
    </row>
    <row r="1687" spans="1:7" ht="30" x14ac:dyDescent="0.25">
      <c r="A1687" s="36" t="s">
        <v>7749</v>
      </c>
      <c r="B1687" s="37" t="s">
        <v>7493</v>
      </c>
      <c r="C1687" s="38" t="s">
        <v>7</v>
      </c>
      <c r="D1687" s="39">
        <v>18.72</v>
      </c>
      <c r="E1687" s="39">
        <v>12.12</v>
      </c>
      <c r="F1687" s="39">
        <v>30.84</v>
      </c>
      <c r="G1687" s="34">
        <f t="shared" si="26"/>
        <v>9</v>
      </c>
    </row>
    <row r="1688" spans="1:7" x14ac:dyDescent="0.25">
      <c r="A1688" s="36" t="s">
        <v>11118</v>
      </c>
      <c r="B1688" s="37" t="s">
        <v>4845</v>
      </c>
      <c r="C1688" s="38"/>
      <c r="D1688" s="39"/>
      <c r="E1688" s="39"/>
      <c r="F1688" s="39"/>
      <c r="G1688" s="34">
        <f t="shared" si="26"/>
        <v>5</v>
      </c>
    </row>
    <row r="1689" spans="1:7" ht="30" x14ac:dyDescent="0.25">
      <c r="A1689" s="36" t="s">
        <v>7750</v>
      </c>
      <c r="B1689" s="37" t="s">
        <v>7482</v>
      </c>
      <c r="C1689" s="38" t="s">
        <v>129</v>
      </c>
      <c r="D1689" s="39">
        <v>64.25</v>
      </c>
      <c r="E1689" s="39">
        <v>20.69</v>
      </c>
      <c r="F1689" s="39">
        <v>84.94</v>
      </c>
      <c r="G1689" s="34">
        <f t="shared" si="26"/>
        <v>9</v>
      </c>
    </row>
    <row r="1690" spans="1:7" ht="30" x14ac:dyDescent="0.25">
      <c r="A1690" s="36" t="s">
        <v>7751</v>
      </c>
      <c r="B1690" s="37" t="s">
        <v>7483</v>
      </c>
      <c r="C1690" s="38" t="s">
        <v>129</v>
      </c>
      <c r="D1690" s="39">
        <v>72.510000000000005</v>
      </c>
      <c r="E1690" s="39">
        <v>20.69</v>
      </c>
      <c r="F1690" s="39">
        <v>93.2</v>
      </c>
      <c r="G1690" s="34">
        <f t="shared" si="26"/>
        <v>9</v>
      </c>
    </row>
    <row r="1691" spans="1:7" ht="30" x14ac:dyDescent="0.25">
      <c r="A1691" s="36" t="s">
        <v>7752</v>
      </c>
      <c r="B1691" s="37" t="s">
        <v>7484</v>
      </c>
      <c r="C1691" s="38" t="s">
        <v>129</v>
      </c>
      <c r="D1691" s="39">
        <v>137.74</v>
      </c>
      <c r="E1691" s="39">
        <v>26.05</v>
      </c>
      <c r="F1691" s="39">
        <v>163.79</v>
      </c>
      <c r="G1691" s="34">
        <f t="shared" si="26"/>
        <v>9</v>
      </c>
    </row>
    <row r="1692" spans="1:7" ht="45" x14ac:dyDescent="0.25">
      <c r="A1692" s="36" t="s">
        <v>7753</v>
      </c>
      <c r="B1692" s="37" t="s">
        <v>4846</v>
      </c>
      <c r="C1692" s="38" t="s">
        <v>129</v>
      </c>
      <c r="D1692" s="39">
        <v>145.16</v>
      </c>
      <c r="E1692" s="39">
        <v>26.05</v>
      </c>
      <c r="F1692" s="39">
        <v>171.21</v>
      </c>
      <c r="G1692" s="34">
        <f t="shared" si="26"/>
        <v>9</v>
      </c>
    </row>
    <row r="1693" spans="1:7" ht="30" x14ac:dyDescent="0.25">
      <c r="A1693" s="36" t="s">
        <v>7754</v>
      </c>
      <c r="B1693" s="37" t="s">
        <v>7485</v>
      </c>
      <c r="C1693" s="38" t="s">
        <v>129</v>
      </c>
      <c r="D1693" s="39">
        <v>145.30000000000001</v>
      </c>
      <c r="E1693" s="39"/>
      <c r="F1693" s="39">
        <v>145.30000000000001</v>
      </c>
      <c r="G1693" s="34">
        <f t="shared" si="26"/>
        <v>9</v>
      </c>
    </row>
    <row r="1694" spans="1:7" x14ac:dyDescent="0.25">
      <c r="A1694" s="36" t="s">
        <v>11119</v>
      </c>
      <c r="B1694" s="37" t="s">
        <v>4847</v>
      </c>
      <c r="C1694" s="38"/>
      <c r="D1694" s="39"/>
      <c r="E1694" s="39"/>
      <c r="F1694" s="39"/>
      <c r="G1694" s="34">
        <f t="shared" si="26"/>
        <v>5</v>
      </c>
    </row>
    <row r="1695" spans="1:7" ht="30" x14ac:dyDescent="0.25">
      <c r="A1695" s="36" t="s">
        <v>7755</v>
      </c>
      <c r="B1695" s="37" t="s">
        <v>7486</v>
      </c>
      <c r="C1695" s="38" t="s">
        <v>129</v>
      </c>
      <c r="D1695" s="39">
        <v>11.56</v>
      </c>
      <c r="E1695" s="39">
        <v>8.57</v>
      </c>
      <c r="F1695" s="39">
        <v>20.13</v>
      </c>
      <c r="G1695" s="34">
        <f t="shared" si="26"/>
        <v>9</v>
      </c>
    </row>
    <row r="1696" spans="1:7" ht="30" x14ac:dyDescent="0.25">
      <c r="A1696" s="36" t="s">
        <v>7756</v>
      </c>
      <c r="B1696" s="37" t="s">
        <v>7487</v>
      </c>
      <c r="C1696" s="38" t="s">
        <v>129</v>
      </c>
      <c r="D1696" s="39">
        <v>8.09</v>
      </c>
      <c r="E1696" s="39">
        <v>8.57</v>
      </c>
      <c r="F1696" s="39">
        <v>16.66</v>
      </c>
      <c r="G1696" s="34">
        <f t="shared" si="26"/>
        <v>9</v>
      </c>
    </row>
    <row r="1697" spans="1:7" ht="30" x14ac:dyDescent="0.25">
      <c r="A1697" s="36" t="s">
        <v>7757</v>
      </c>
      <c r="B1697" s="37" t="s">
        <v>7488</v>
      </c>
      <c r="C1697" s="38" t="s">
        <v>129</v>
      </c>
      <c r="D1697" s="39">
        <v>52.83</v>
      </c>
      <c r="E1697" s="39">
        <v>8.57</v>
      </c>
      <c r="F1697" s="39">
        <v>61.4</v>
      </c>
      <c r="G1697" s="34">
        <f t="shared" si="26"/>
        <v>9</v>
      </c>
    </row>
    <row r="1698" spans="1:7" ht="30" x14ac:dyDescent="0.25">
      <c r="A1698" s="36" t="s">
        <v>7758</v>
      </c>
      <c r="B1698" s="37" t="s">
        <v>7489</v>
      </c>
      <c r="C1698" s="38" t="s">
        <v>129</v>
      </c>
      <c r="D1698" s="39">
        <v>80.59</v>
      </c>
      <c r="E1698" s="39">
        <v>23.77</v>
      </c>
      <c r="F1698" s="39">
        <v>104.36</v>
      </c>
      <c r="G1698" s="34">
        <f t="shared" si="26"/>
        <v>9</v>
      </c>
    </row>
    <row r="1699" spans="1:7" ht="30" x14ac:dyDescent="0.25">
      <c r="A1699" s="36" t="s">
        <v>7759</v>
      </c>
      <c r="B1699" s="37" t="s">
        <v>7490</v>
      </c>
      <c r="C1699" s="38" t="s">
        <v>129</v>
      </c>
      <c r="D1699" s="39">
        <v>49.8</v>
      </c>
      <c r="E1699" s="39">
        <v>8.57</v>
      </c>
      <c r="F1699" s="39">
        <v>58.37</v>
      </c>
      <c r="G1699" s="34">
        <f t="shared" si="26"/>
        <v>9</v>
      </c>
    </row>
    <row r="1700" spans="1:7" ht="30" x14ac:dyDescent="0.25">
      <c r="A1700" s="36" t="s">
        <v>7760</v>
      </c>
      <c r="B1700" s="37" t="s">
        <v>7491</v>
      </c>
      <c r="C1700" s="38" t="s">
        <v>129</v>
      </c>
      <c r="D1700" s="39">
        <v>76.349999999999994</v>
      </c>
      <c r="E1700" s="39">
        <v>23.77</v>
      </c>
      <c r="F1700" s="39">
        <v>100.12</v>
      </c>
      <c r="G1700" s="34">
        <f t="shared" si="26"/>
        <v>9</v>
      </c>
    </row>
    <row r="1701" spans="1:7" ht="45" x14ac:dyDescent="0.25">
      <c r="A1701" s="36" t="s">
        <v>7761</v>
      </c>
      <c r="B1701" s="37" t="s">
        <v>4848</v>
      </c>
      <c r="C1701" s="38" t="s">
        <v>129</v>
      </c>
      <c r="D1701" s="39">
        <v>44.68</v>
      </c>
      <c r="E1701" s="39">
        <v>28.05</v>
      </c>
      <c r="F1701" s="39">
        <v>72.73</v>
      </c>
      <c r="G1701" s="34">
        <f t="shared" si="26"/>
        <v>9</v>
      </c>
    </row>
    <row r="1702" spans="1:7" x14ac:dyDescent="0.25">
      <c r="A1702" s="36" t="s">
        <v>11120</v>
      </c>
      <c r="B1702" s="37" t="s">
        <v>4849</v>
      </c>
      <c r="C1702" s="38"/>
      <c r="D1702" s="39"/>
      <c r="E1702" s="39"/>
      <c r="F1702" s="39"/>
      <c r="G1702" s="34">
        <f t="shared" si="26"/>
        <v>5</v>
      </c>
    </row>
    <row r="1703" spans="1:7" ht="30" x14ac:dyDescent="0.25">
      <c r="A1703" s="36" t="s">
        <v>7762</v>
      </c>
      <c r="B1703" s="37" t="s">
        <v>4850</v>
      </c>
      <c r="C1703" s="38" t="s">
        <v>969</v>
      </c>
      <c r="D1703" s="39">
        <v>474.02</v>
      </c>
      <c r="E1703" s="39">
        <v>370.84</v>
      </c>
      <c r="F1703" s="39">
        <v>844.86</v>
      </c>
      <c r="G1703" s="34">
        <f t="shared" si="26"/>
        <v>9</v>
      </c>
    </row>
    <row r="1704" spans="1:7" ht="30" x14ac:dyDescent="0.25">
      <c r="A1704" s="36" t="s">
        <v>7763</v>
      </c>
      <c r="B1704" s="37" t="s">
        <v>7476</v>
      </c>
      <c r="C1704" s="38" t="s">
        <v>969</v>
      </c>
      <c r="D1704" s="39">
        <v>503.57</v>
      </c>
      <c r="E1704" s="39">
        <v>42.87</v>
      </c>
      <c r="F1704" s="39">
        <v>546.44000000000005</v>
      </c>
      <c r="G1704" s="34">
        <f t="shared" si="26"/>
        <v>9</v>
      </c>
    </row>
    <row r="1705" spans="1:7" ht="30" x14ac:dyDescent="0.25">
      <c r="A1705" s="36" t="s">
        <v>7764</v>
      </c>
      <c r="B1705" s="37" t="s">
        <v>7477</v>
      </c>
      <c r="C1705" s="38" t="s">
        <v>129</v>
      </c>
      <c r="D1705" s="39">
        <v>5.5</v>
      </c>
      <c r="E1705" s="39">
        <v>9.0399999999999991</v>
      </c>
      <c r="F1705" s="39">
        <v>14.54</v>
      </c>
      <c r="G1705" s="34">
        <f t="shared" si="26"/>
        <v>9</v>
      </c>
    </row>
    <row r="1706" spans="1:7" ht="30" x14ac:dyDescent="0.25">
      <c r="A1706" s="36" t="s">
        <v>7765</v>
      </c>
      <c r="B1706" s="37" t="s">
        <v>7478</v>
      </c>
      <c r="C1706" s="38" t="s">
        <v>129</v>
      </c>
      <c r="D1706" s="39">
        <v>17.63</v>
      </c>
      <c r="E1706" s="39">
        <v>18.079999999999998</v>
      </c>
      <c r="F1706" s="39">
        <v>35.71</v>
      </c>
      <c r="G1706" s="34">
        <f t="shared" si="26"/>
        <v>9</v>
      </c>
    </row>
    <row r="1707" spans="1:7" ht="30" x14ac:dyDescent="0.25">
      <c r="A1707" s="36" t="s">
        <v>7766</v>
      </c>
      <c r="B1707" s="37" t="s">
        <v>7479</v>
      </c>
      <c r="C1707" s="38" t="s">
        <v>129</v>
      </c>
      <c r="D1707" s="39">
        <v>56.7</v>
      </c>
      <c r="E1707" s="39">
        <v>9.0399999999999991</v>
      </c>
      <c r="F1707" s="39">
        <v>65.739999999999995</v>
      </c>
      <c r="G1707" s="34">
        <f t="shared" si="26"/>
        <v>9</v>
      </c>
    </row>
    <row r="1708" spans="1:7" x14ac:dyDescent="0.25">
      <c r="A1708" s="36" t="s">
        <v>11121</v>
      </c>
      <c r="B1708" s="37" t="s">
        <v>4851</v>
      </c>
      <c r="C1708" s="38"/>
      <c r="D1708" s="39"/>
      <c r="E1708" s="39"/>
      <c r="F1708" s="39"/>
      <c r="G1708" s="34">
        <f t="shared" si="26"/>
        <v>5</v>
      </c>
    </row>
    <row r="1709" spans="1:7" x14ac:dyDescent="0.25">
      <c r="A1709" s="36" t="s">
        <v>7767</v>
      </c>
      <c r="B1709" s="37" t="s">
        <v>4852</v>
      </c>
      <c r="C1709" s="38" t="s">
        <v>969</v>
      </c>
      <c r="D1709" s="39"/>
      <c r="E1709" s="39">
        <v>85.72</v>
      </c>
      <c r="F1709" s="39">
        <v>85.72</v>
      </c>
      <c r="G1709" s="34">
        <f t="shared" si="26"/>
        <v>9</v>
      </c>
    </row>
    <row r="1710" spans="1:7" x14ac:dyDescent="0.25">
      <c r="A1710" s="36" t="s">
        <v>7768</v>
      </c>
      <c r="B1710" s="37" t="s">
        <v>4853</v>
      </c>
      <c r="C1710" s="38" t="s">
        <v>129</v>
      </c>
      <c r="D1710" s="39">
        <v>4.95</v>
      </c>
      <c r="E1710" s="39">
        <v>4.29</v>
      </c>
      <c r="F1710" s="39">
        <v>9.24</v>
      </c>
      <c r="G1710" s="34">
        <f t="shared" si="26"/>
        <v>9</v>
      </c>
    </row>
    <row r="1711" spans="1:7" ht="30" x14ac:dyDescent="0.25">
      <c r="A1711" s="36" t="s">
        <v>7769</v>
      </c>
      <c r="B1711" s="37" t="s">
        <v>7480</v>
      </c>
      <c r="C1711" s="38" t="s">
        <v>129</v>
      </c>
      <c r="D1711" s="39">
        <v>5.83</v>
      </c>
      <c r="E1711" s="39">
        <v>4.29</v>
      </c>
      <c r="F1711" s="39">
        <v>10.119999999999999</v>
      </c>
      <c r="G1711" s="34">
        <f t="shared" si="26"/>
        <v>9</v>
      </c>
    </row>
    <row r="1712" spans="1:7" ht="30" x14ac:dyDescent="0.25">
      <c r="A1712" s="36" t="s">
        <v>7770</v>
      </c>
      <c r="B1712" s="37" t="s">
        <v>7481</v>
      </c>
      <c r="C1712" s="38" t="s">
        <v>129</v>
      </c>
      <c r="D1712" s="39">
        <v>13.84</v>
      </c>
      <c r="E1712" s="39">
        <v>4.29</v>
      </c>
      <c r="F1712" s="39">
        <v>18.13</v>
      </c>
      <c r="G1712" s="34">
        <f t="shared" si="26"/>
        <v>9</v>
      </c>
    </row>
    <row r="1713" spans="1:7" ht="30" x14ac:dyDescent="0.25">
      <c r="A1713" s="36" t="s">
        <v>13467</v>
      </c>
      <c r="B1713" s="37" t="s">
        <v>13468</v>
      </c>
      <c r="C1713" s="38" t="s">
        <v>129</v>
      </c>
      <c r="D1713" s="39">
        <v>0.87</v>
      </c>
      <c r="E1713" s="39">
        <v>0.31</v>
      </c>
      <c r="F1713" s="39">
        <v>1.18</v>
      </c>
      <c r="G1713" s="34">
        <f t="shared" si="26"/>
        <v>9</v>
      </c>
    </row>
    <row r="1714" spans="1:7" x14ac:dyDescent="0.25">
      <c r="A1714" s="36" t="s">
        <v>11122</v>
      </c>
      <c r="B1714" s="37" t="s">
        <v>4854</v>
      </c>
      <c r="C1714" s="38"/>
      <c r="D1714" s="39"/>
      <c r="E1714" s="39"/>
      <c r="F1714" s="39"/>
      <c r="G1714" s="34">
        <f t="shared" si="26"/>
        <v>2</v>
      </c>
    </row>
    <row r="1715" spans="1:7" x14ac:dyDescent="0.25">
      <c r="A1715" s="36" t="s">
        <v>11123</v>
      </c>
      <c r="B1715" s="37" t="s">
        <v>4855</v>
      </c>
      <c r="C1715" s="38"/>
      <c r="D1715" s="39"/>
      <c r="E1715" s="39"/>
      <c r="F1715" s="39"/>
      <c r="G1715" s="34">
        <f t="shared" si="26"/>
        <v>5</v>
      </c>
    </row>
    <row r="1716" spans="1:7" x14ac:dyDescent="0.25">
      <c r="A1716" s="36" t="s">
        <v>7771</v>
      </c>
      <c r="B1716" s="37" t="s">
        <v>4856</v>
      </c>
      <c r="C1716" s="38" t="s">
        <v>129</v>
      </c>
      <c r="D1716" s="39">
        <v>8.23</v>
      </c>
      <c r="E1716" s="39">
        <v>36.81</v>
      </c>
      <c r="F1716" s="39">
        <v>45.04</v>
      </c>
      <c r="G1716" s="34">
        <f t="shared" si="26"/>
        <v>9</v>
      </c>
    </row>
    <row r="1717" spans="1:7" x14ac:dyDescent="0.25">
      <c r="A1717" s="36" t="s">
        <v>7772</v>
      </c>
      <c r="B1717" s="37" t="s">
        <v>4857</v>
      </c>
      <c r="C1717" s="38" t="s">
        <v>129</v>
      </c>
      <c r="D1717" s="39">
        <v>4.68</v>
      </c>
      <c r="E1717" s="39">
        <v>36.81</v>
      </c>
      <c r="F1717" s="39">
        <v>41.49</v>
      </c>
      <c r="G1717" s="34">
        <f t="shared" si="26"/>
        <v>9</v>
      </c>
    </row>
    <row r="1718" spans="1:7" x14ac:dyDescent="0.25">
      <c r="A1718" s="36" t="s">
        <v>7773</v>
      </c>
      <c r="B1718" s="37" t="s">
        <v>4858</v>
      </c>
      <c r="C1718" s="38" t="s">
        <v>129</v>
      </c>
      <c r="D1718" s="39">
        <v>7</v>
      </c>
      <c r="E1718" s="39">
        <v>9.3699999999999992</v>
      </c>
      <c r="F1718" s="39">
        <v>16.37</v>
      </c>
      <c r="G1718" s="34">
        <f t="shared" si="26"/>
        <v>9</v>
      </c>
    </row>
    <row r="1719" spans="1:7" x14ac:dyDescent="0.25">
      <c r="A1719" s="36" t="s">
        <v>7774</v>
      </c>
      <c r="B1719" s="37" t="s">
        <v>4859</v>
      </c>
      <c r="C1719" s="38" t="s">
        <v>7</v>
      </c>
      <c r="D1719" s="39">
        <v>26.7</v>
      </c>
      <c r="E1719" s="39">
        <v>26.34</v>
      </c>
      <c r="F1719" s="39">
        <v>53.04</v>
      </c>
      <c r="G1719" s="34">
        <f t="shared" si="26"/>
        <v>9</v>
      </c>
    </row>
    <row r="1720" spans="1:7" ht="30" x14ac:dyDescent="0.25">
      <c r="A1720" s="36" t="s">
        <v>7775</v>
      </c>
      <c r="B1720" s="37" t="s">
        <v>4860</v>
      </c>
      <c r="C1720" s="38" t="s">
        <v>129</v>
      </c>
      <c r="D1720" s="39">
        <v>7.93</v>
      </c>
      <c r="E1720" s="39">
        <v>10.07</v>
      </c>
      <c r="F1720" s="39">
        <v>18</v>
      </c>
      <c r="G1720" s="34">
        <f t="shared" si="26"/>
        <v>9</v>
      </c>
    </row>
    <row r="1721" spans="1:7" x14ac:dyDescent="0.25">
      <c r="A1721" s="36" t="s">
        <v>11124</v>
      </c>
      <c r="B1721" s="37" t="s">
        <v>4861</v>
      </c>
      <c r="C1721" s="38"/>
      <c r="D1721" s="39"/>
      <c r="E1721" s="39"/>
      <c r="F1721" s="39"/>
      <c r="G1721" s="34">
        <f t="shared" si="26"/>
        <v>5</v>
      </c>
    </row>
    <row r="1722" spans="1:7" x14ac:dyDescent="0.25">
      <c r="A1722" s="36" t="s">
        <v>7776</v>
      </c>
      <c r="B1722" s="37" t="s">
        <v>4862</v>
      </c>
      <c r="C1722" s="38" t="s">
        <v>129</v>
      </c>
      <c r="D1722" s="39">
        <v>2.89</v>
      </c>
      <c r="E1722" s="39">
        <v>12.68</v>
      </c>
      <c r="F1722" s="39">
        <v>15.57</v>
      </c>
      <c r="G1722" s="34">
        <f t="shared" si="26"/>
        <v>9</v>
      </c>
    </row>
    <row r="1723" spans="1:7" x14ac:dyDescent="0.25">
      <c r="A1723" s="36" t="s">
        <v>7777</v>
      </c>
      <c r="B1723" s="37" t="s">
        <v>4863</v>
      </c>
      <c r="C1723" s="38" t="s">
        <v>129</v>
      </c>
      <c r="D1723" s="39">
        <v>5.32</v>
      </c>
      <c r="E1723" s="39">
        <v>12.68</v>
      </c>
      <c r="F1723" s="39">
        <v>18</v>
      </c>
      <c r="G1723" s="34">
        <f t="shared" si="26"/>
        <v>9</v>
      </c>
    </row>
    <row r="1724" spans="1:7" x14ac:dyDescent="0.25">
      <c r="A1724" s="36" t="s">
        <v>11125</v>
      </c>
      <c r="B1724" s="37" t="s">
        <v>4864</v>
      </c>
      <c r="C1724" s="38"/>
      <c r="D1724" s="39"/>
      <c r="E1724" s="39"/>
      <c r="F1724" s="39"/>
      <c r="G1724" s="34">
        <f t="shared" si="26"/>
        <v>5</v>
      </c>
    </row>
    <row r="1725" spans="1:7" x14ac:dyDescent="0.25">
      <c r="A1725" s="36" t="s">
        <v>7778</v>
      </c>
      <c r="B1725" s="37" t="s">
        <v>4865</v>
      </c>
      <c r="C1725" s="38" t="s">
        <v>129</v>
      </c>
      <c r="D1725" s="39">
        <v>6.2</v>
      </c>
      <c r="E1725" s="39">
        <v>27.9</v>
      </c>
      <c r="F1725" s="39">
        <v>34.1</v>
      </c>
      <c r="G1725" s="34">
        <f t="shared" si="26"/>
        <v>9</v>
      </c>
    </row>
    <row r="1726" spans="1:7" x14ac:dyDescent="0.25">
      <c r="A1726" s="36" t="s">
        <v>7779</v>
      </c>
      <c r="B1726" s="37" t="s">
        <v>4866</v>
      </c>
      <c r="C1726" s="38" t="s">
        <v>129</v>
      </c>
      <c r="D1726" s="39">
        <v>8.89</v>
      </c>
      <c r="E1726" s="39">
        <v>23.7</v>
      </c>
      <c r="F1726" s="39">
        <v>32.590000000000003</v>
      </c>
      <c r="G1726" s="34">
        <f t="shared" si="26"/>
        <v>9</v>
      </c>
    </row>
    <row r="1727" spans="1:7" x14ac:dyDescent="0.25">
      <c r="A1727" s="36" t="s">
        <v>7780</v>
      </c>
      <c r="B1727" s="37" t="s">
        <v>4867</v>
      </c>
      <c r="C1727" s="38" t="s">
        <v>129</v>
      </c>
      <c r="D1727" s="39">
        <v>18.420000000000002</v>
      </c>
      <c r="E1727" s="39">
        <v>13.17</v>
      </c>
      <c r="F1727" s="39">
        <v>31.59</v>
      </c>
      <c r="G1727" s="34">
        <f t="shared" si="26"/>
        <v>9</v>
      </c>
    </row>
    <row r="1728" spans="1:7" x14ac:dyDescent="0.25">
      <c r="A1728" s="36" t="s">
        <v>7781</v>
      </c>
      <c r="B1728" s="37" t="s">
        <v>4868</v>
      </c>
      <c r="C1728" s="38" t="s">
        <v>129</v>
      </c>
      <c r="D1728" s="39">
        <v>18.66</v>
      </c>
      <c r="E1728" s="39">
        <v>22.63</v>
      </c>
      <c r="F1728" s="39">
        <v>41.29</v>
      </c>
      <c r="G1728" s="34">
        <f t="shared" si="26"/>
        <v>9</v>
      </c>
    </row>
    <row r="1729" spans="1:7" ht="30" x14ac:dyDescent="0.25">
      <c r="A1729" s="36" t="s">
        <v>7782</v>
      </c>
      <c r="B1729" s="37" t="s">
        <v>7474</v>
      </c>
      <c r="C1729" s="38" t="s">
        <v>129</v>
      </c>
      <c r="D1729" s="39">
        <v>16.36</v>
      </c>
      <c r="E1729" s="39">
        <v>16.79</v>
      </c>
      <c r="F1729" s="39">
        <v>33.15</v>
      </c>
      <c r="G1729" s="34">
        <f t="shared" si="26"/>
        <v>9</v>
      </c>
    </row>
    <row r="1730" spans="1:7" ht="30" x14ac:dyDescent="0.25">
      <c r="A1730" s="36" t="s">
        <v>7783</v>
      </c>
      <c r="B1730" s="37" t="s">
        <v>7475</v>
      </c>
      <c r="C1730" s="38" t="s">
        <v>129</v>
      </c>
      <c r="D1730" s="39">
        <v>41.97</v>
      </c>
      <c r="E1730" s="39">
        <v>16.79</v>
      </c>
      <c r="F1730" s="39">
        <v>58.76</v>
      </c>
      <c r="G1730" s="34">
        <f t="shared" si="26"/>
        <v>9</v>
      </c>
    </row>
    <row r="1731" spans="1:7" x14ac:dyDescent="0.25">
      <c r="A1731" s="36" t="s">
        <v>7784</v>
      </c>
      <c r="B1731" s="37" t="s">
        <v>4869</v>
      </c>
      <c r="C1731" s="38" t="s">
        <v>129</v>
      </c>
      <c r="D1731" s="39">
        <v>31.04</v>
      </c>
      <c r="E1731" s="39">
        <v>22.63</v>
      </c>
      <c r="F1731" s="39">
        <v>53.67</v>
      </c>
      <c r="G1731" s="34">
        <f t="shared" ref="G1731:G1794" si="27">LEN(A1731)</f>
        <v>9</v>
      </c>
    </row>
    <row r="1732" spans="1:7" x14ac:dyDescent="0.25">
      <c r="A1732" s="36" t="s">
        <v>11126</v>
      </c>
      <c r="B1732" s="37" t="s">
        <v>4870</v>
      </c>
      <c r="C1732" s="38"/>
      <c r="D1732" s="39"/>
      <c r="E1732" s="39"/>
      <c r="F1732" s="39"/>
      <c r="G1732" s="34">
        <f t="shared" si="27"/>
        <v>5</v>
      </c>
    </row>
    <row r="1733" spans="1:7" x14ac:dyDescent="0.25">
      <c r="A1733" s="36" t="s">
        <v>7785</v>
      </c>
      <c r="B1733" s="37" t="s">
        <v>4871</v>
      </c>
      <c r="C1733" s="38" t="s">
        <v>129</v>
      </c>
      <c r="D1733" s="39">
        <v>8.86</v>
      </c>
      <c r="E1733" s="39">
        <v>16.79</v>
      </c>
      <c r="F1733" s="39">
        <v>25.65</v>
      </c>
      <c r="G1733" s="34">
        <f t="shared" si="27"/>
        <v>9</v>
      </c>
    </row>
    <row r="1734" spans="1:7" x14ac:dyDescent="0.25">
      <c r="A1734" s="36" t="s">
        <v>7786</v>
      </c>
      <c r="B1734" s="37" t="s">
        <v>4872</v>
      </c>
      <c r="C1734" s="38" t="s">
        <v>7</v>
      </c>
      <c r="D1734" s="39">
        <v>2.99</v>
      </c>
      <c r="E1734" s="39">
        <v>3.12</v>
      </c>
      <c r="F1734" s="39">
        <v>6.11</v>
      </c>
      <c r="G1734" s="34">
        <f t="shared" si="27"/>
        <v>9</v>
      </c>
    </row>
    <row r="1735" spans="1:7" x14ac:dyDescent="0.25">
      <c r="A1735" s="36" t="s">
        <v>7787</v>
      </c>
      <c r="B1735" s="37" t="s">
        <v>4873</v>
      </c>
      <c r="C1735" s="38" t="s">
        <v>129</v>
      </c>
      <c r="D1735" s="39">
        <v>10.86</v>
      </c>
      <c r="E1735" s="39">
        <v>18.93</v>
      </c>
      <c r="F1735" s="39">
        <v>29.79</v>
      </c>
      <c r="G1735" s="34">
        <f t="shared" si="27"/>
        <v>9</v>
      </c>
    </row>
    <row r="1736" spans="1:7" x14ac:dyDescent="0.25">
      <c r="A1736" s="36" t="s">
        <v>7788</v>
      </c>
      <c r="B1736" s="37" t="s">
        <v>4874</v>
      </c>
      <c r="C1736" s="38" t="s">
        <v>7</v>
      </c>
      <c r="D1736" s="39">
        <v>2.88</v>
      </c>
      <c r="E1736" s="39">
        <v>2.5</v>
      </c>
      <c r="F1736" s="39">
        <v>5.38</v>
      </c>
      <c r="G1736" s="34">
        <f t="shared" si="27"/>
        <v>9</v>
      </c>
    </row>
    <row r="1737" spans="1:7" x14ac:dyDescent="0.25">
      <c r="A1737" s="36" t="s">
        <v>11127</v>
      </c>
      <c r="B1737" s="37" t="s">
        <v>4875</v>
      </c>
      <c r="C1737" s="38"/>
      <c r="D1737" s="39"/>
      <c r="E1737" s="39"/>
      <c r="F1737" s="39"/>
      <c r="G1737" s="34">
        <f t="shared" si="27"/>
        <v>5</v>
      </c>
    </row>
    <row r="1738" spans="1:7" x14ac:dyDescent="0.25">
      <c r="A1738" s="36" t="s">
        <v>7789</v>
      </c>
      <c r="B1738" s="37" t="s">
        <v>4876</v>
      </c>
      <c r="C1738" s="38" t="s">
        <v>129</v>
      </c>
      <c r="D1738" s="39">
        <v>4.4400000000000004</v>
      </c>
      <c r="E1738" s="39">
        <v>22.63</v>
      </c>
      <c r="F1738" s="39">
        <v>27.07</v>
      </c>
      <c r="G1738" s="34">
        <f t="shared" si="27"/>
        <v>9</v>
      </c>
    </row>
    <row r="1739" spans="1:7" x14ac:dyDescent="0.25">
      <c r="A1739" s="36" t="s">
        <v>11128</v>
      </c>
      <c r="B1739" s="37" t="s">
        <v>4877</v>
      </c>
      <c r="C1739" s="38"/>
      <c r="D1739" s="39"/>
      <c r="E1739" s="39"/>
      <c r="F1739" s="39"/>
      <c r="G1739" s="34">
        <f t="shared" si="27"/>
        <v>5</v>
      </c>
    </row>
    <row r="1740" spans="1:7" x14ac:dyDescent="0.25">
      <c r="A1740" s="36" t="s">
        <v>7790</v>
      </c>
      <c r="B1740" s="37" t="s">
        <v>4878</v>
      </c>
      <c r="C1740" s="38" t="s">
        <v>918</v>
      </c>
      <c r="D1740" s="39">
        <v>4.41</v>
      </c>
      <c r="E1740" s="39"/>
      <c r="F1740" s="39">
        <v>4.41</v>
      </c>
      <c r="G1740" s="34">
        <f t="shared" si="27"/>
        <v>9</v>
      </c>
    </row>
    <row r="1741" spans="1:7" x14ac:dyDescent="0.25">
      <c r="A1741" s="36" t="s">
        <v>7791</v>
      </c>
      <c r="B1741" s="37" t="s">
        <v>4879</v>
      </c>
      <c r="C1741" s="38" t="s">
        <v>918</v>
      </c>
      <c r="D1741" s="39">
        <v>4.2699999999999996</v>
      </c>
      <c r="E1741" s="39"/>
      <c r="F1741" s="39">
        <v>4.2699999999999996</v>
      </c>
      <c r="G1741" s="34">
        <f t="shared" si="27"/>
        <v>9</v>
      </c>
    </row>
    <row r="1742" spans="1:7" ht="45" x14ac:dyDescent="0.25">
      <c r="A1742" s="36" t="s">
        <v>7792</v>
      </c>
      <c r="B1742" s="37" t="s">
        <v>7473</v>
      </c>
      <c r="C1742" s="38" t="s">
        <v>129</v>
      </c>
      <c r="D1742" s="39">
        <v>160.34</v>
      </c>
      <c r="E1742" s="39">
        <v>209.17</v>
      </c>
      <c r="F1742" s="39">
        <v>369.51</v>
      </c>
      <c r="G1742" s="34">
        <f t="shared" si="27"/>
        <v>9</v>
      </c>
    </row>
    <row r="1743" spans="1:7" ht="45" x14ac:dyDescent="0.25">
      <c r="A1743" s="36" t="s">
        <v>7793</v>
      </c>
      <c r="B1743" s="37" t="s">
        <v>7472</v>
      </c>
      <c r="C1743" s="38" t="s">
        <v>129</v>
      </c>
      <c r="D1743" s="39">
        <v>582.54999999999995</v>
      </c>
      <c r="E1743" s="39">
        <v>242.51</v>
      </c>
      <c r="F1743" s="39">
        <v>825.06</v>
      </c>
      <c r="G1743" s="34">
        <f t="shared" si="27"/>
        <v>9</v>
      </c>
    </row>
    <row r="1744" spans="1:7" x14ac:dyDescent="0.25">
      <c r="A1744" s="36" t="s">
        <v>11129</v>
      </c>
      <c r="B1744" s="37" t="s">
        <v>4880</v>
      </c>
      <c r="C1744" s="38"/>
      <c r="D1744" s="39"/>
      <c r="E1744" s="39"/>
      <c r="F1744" s="39"/>
      <c r="G1744" s="34">
        <f t="shared" si="27"/>
        <v>5</v>
      </c>
    </row>
    <row r="1745" spans="1:7" x14ac:dyDescent="0.25">
      <c r="A1745" s="36" t="s">
        <v>7794</v>
      </c>
      <c r="B1745" s="37" t="s">
        <v>4881</v>
      </c>
      <c r="C1745" s="38" t="s">
        <v>7</v>
      </c>
      <c r="D1745" s="39">
        <v>1.55</v>
      </c>
      <c r="E1745" s="39">
        <v>1.7</v>
      </c>
      <c r="F1745" s="39">
        <v>3.25</v>
      </c>
      <c r="G1745" s="34">
        <f t="shared" si="27"/>
        <v>9</v>
      </c>
    </row>
    <row r="1746" spans="1:7" x14ac:dyDescent="0.25">
      <c r="A1746" s="36" t="s">
        <v>7795</v>
      </c>
      <c r="B1746" s="37" t="s">
        <v>4882</v>
      </c>
      <c r="C1746" s="38" t="s">
        <v>7</v>
      </c>
      <c r="D1746" s="39">
        <v>1.02</v>
      </c>
      <c r="E1746" s="39">
        <v>3.4</v>
      </c>
      <c r="F1746" s="39">
        <v>4.42</v>
      </c>
      <c r="G1746" s="34">
        <f t="shared" si="27"/>
        <v>9</v>
      </c>
    </row>
    <row r="1747" spans="1:7" ht="30" x14ac:dyDescent="0.25">
      <c r="A1747" s="36" t="s">
        <v>11130</v>
      </c>
      <c r="B1747" s="37" t="s">
        <v>4883</v>
      </c>
      <c r="C1747" s="38"/>
      <c r="D1747" s="39"/>
      <c r="E1747" s="39"/>
      <c r="F1747" s="39"/>
      <c r="G1747" s="34">
        <f t="shared" si="27"/>
        <v>5</v>
      </c>
    </row>
    <row r="1748" spans="1:7" x14ac:dyDescent="0.25">
      <c r="A1748" s="36" t="s">
        <v>7796</v>
      </c>
      <c r="B1748" s="37" t="s">
        <v>4884</v>
      </c>
      <c r="C1748" s="38" t="s">
        <v>129</v>
      </c>
      <c r="D1748" s="39">
        <v>7.78</v>
      </c>
      <c r="E1748" s="39">
        <v>22.63</v>
      </c>
      <c r="F1748" s="39">
        <v>30.41</v>
      </c>
      <c r="G1748" s="34">
        <f t="shared" si="27"/>
        <v>9</v>
      </c>
    </row>
    <row r="1749" spans="1:7" x14ac:dyDescent="0.25">
      <c r="A1749" s="36" t="s">
        <v>7797</v>
      </c>
      <c r="B1749" s="37" t="s">
        <v>4885</v>
      </c>
      <c r="C1749" s="38" t="s">
        <v>129</v>
      </c>
      <c r="D1749" s="39">
        <v>9.41</v>
      </c>
      <c r="E1749" s="39">
        <v>22.63</v>
      </c>
      <c r="F1749" s="39">
        <v>32.04</v>
      </c>
      <c r="G1749" s="34">
        <f t="shared" si="27"/>
        <v>9</v>
      </c>
    </row>
    <row r="1750" spans="1:7" x14ac:dyDescent="0.25">
      <c r="A1750" s="36" t="s">
        <v>7798</v>
      </c>
      <c r="B1750" s="37" t="s">
        <v>4886</v>
      </c>
      <c r="C1750" s="38" t="s">
        <v>129</v>
      </c>
      <c r="D1750" s="39">
        <v>12.19</v>
      </c>
      <c r="E1750" s="39">
        <v>22.63</v>
      </c>
      <c r="F1750" s="39">
        <v>34.82</v>
      </c>
      <c r="G1750" s="34">
        <f t="shared" si="27"/>
        <v>9</v>
      </c>
    </row>
    <row r="1751" spans="1:7" x14ac:dyDescent="0.25">
      <c r="A1751" s="36" t="s">
        <v>7799</v>
      </c>
      <c r="B1751" s="37" t="s">
        <v>4887</v>
      </c>
      <c r="C1751" s="38" t="s">
        <v>129</v>
      </c>
      <c r="D1751" s="39">
        <v>13.71</v>
      </c>
      <c r="E1751" s="39">
        <v>22.63</v>
      </c>
      <c r="F1751" s="39">
        <v>36.340000000000003</v>
      </c>
      <c r="G1751" s="34">
        <f t="shared" si="27"/>
        <v>9</v>
      </c>
    </row>
    <row r="1752" spans="1:7" x14ac:dyDescent="0.25">
      <c r="A1752" s="36" t="s">
        <v>7800</v>
      </c>
      <c r="B1752" s="37" t="s">
        <v>4888</v>
      </c>
      <c r="C1752" s="38" t="s">
        <v>129</v>
      </c>
      <c r="D1752" s="39">
        <v>11.51</v>
      </c>
      <c r="E1752" s="39">
        <v>22.63</v>
      </c>
      <c r="F1752" s="39">
        <v>34.14</v>
      </c>
      <c r="G1752" s="34">
        <f t="shared" si="27"/>
        <v>9</v>
      </c>
    </row>
    <row r="1753" spans="1:7" x14ac:dyDescent="0.25">
      <c r="A1753" s="36" t="s">
        <v>7801</v>
      </c>
      <c r="B1753" s="37" t="s">
        <v>4889</v>
      </c>
      <c r="C1753" s="38" t="s">
        <v>129</v>
      </c>
      <c r="D1753" s="39">
        <v>81.739999999999995</v>
      </c>
      <c r="E1753" s="39">
        <v>47.41</v>
      </c>
      <c r="F1753" s="39">
        <v>129.15</v>
      </c>
      <c r="G1753" s="34">
        <f t="shared" si="27"/>
        <v>9</v>
      </c>
    </row>
    <row r="1754" spans="1:7" x14ac:dyDescent="0.25">
      <c r="A1754" s="36" t="s">
        <v>7802</v>
      </c>
      <c r="B1754" s="37" t="s">
        <v>4890</v>
      </c>
      <c r="C1754" s="38" t="s">
        <v>129</v>
      </c>
      <c r="D1754" s="39">
        <v>18.5</v>
      </c>
      <c r="E1754" s="39">
        <v>22.63</v>
      </c>
      <c r="F1754" s="39">
        <v>41.13</v>
      </c>
      <c r="G1754" s="34">
        <f t="shared" si="27"/>
        <v>9</v>
      </c>
    </row>
    <row r="1755" spans="1:7" x14ac:dyDescent="0.25">
      <c r="A1755" s="36" t="s">
        <v>7803</v>
      </c>
      <c r="B1755" s="37" t="s">
        <v>4891</v>
      </c>
      <c r="C1755" s="38" t="s">
        <v>129</v>
      </c>
      <c r="D1755" s="39">
        <v>16.16</v>
      </c>
      <c r="E1755" s="39">
        <v>31.6</v>
      </c>
      <c r="F1755" s="39">
        <v>47.76</v>
      </c>
      <c r="G1755" s="34">
        <f t="shared" si="27"/>
        <v>9</v>
      </c>
    </row>
    <row r="1756" spans="1:7" ht="45" x14ac:dyDescent="0.25">
      <c r="A1756" s="36" t="s">
        <v>7804</v>
      </c>
      <c r="B1756" s="37" t="s">
        <v>7470</v>
      </c>
      <c r="C1756" s="38" t="s">
        <v>129</v>
      </c>
      <c r="D1756" s="39">
        <v>255.1</v>
      </c>
      <c r="E1756" s="39"/>
      <c r="F1756" s="39">
        <v>255.1</v>
      </c>
      <c r="G1756" s="34">
        <f t="shared" si="27"/>
        <v>9</v>
      </c>
    </row>
    <row r="1757" spans="1:7" ht="45" x14ac:dyDescent="0.25">
      <c r="A1757" s="36" t="s">
        <v>7805</v>
      </c>
      <c r="B1757" s="37" t="s">
        <v>7471</v>
      </c>
      <c r="C1757" s="38" t="s">
        <v>129</v>
      </c>
      <c r="D1757" s="39">
        <v>505.82</v>
      </c>
      <c r="E1757" s="39"/>
      <c r="F1757" s="39">
        <v>505.82</v>
      </c>
      <c r="G1757" s="34">
        <f t="shared" si="27"/>
        <v>9</v>
      </c>
    </row>
    <row r="1758" spans="1:7" x14ac:dyDescent="0.25">
      <c r="A1758" s="36" t="s">
        <v>11131</v>
      </c>
      <c r="B1758" s="37" t="s">
        <v>4892</v>
      </c>
      <c r="C1758" s="38"/>
      <c r="D1758" s="39"/>
      <c r="E1758" s="39"/>
      <c r="F1758" s="39"/>
      <c r="G1758" s="34">
        <f t="shared" si="27"/>
        <v>5</v>
      </c>
    </row>
    <row r="1759" spans="1:7" x14ac:dyDescent="0.25">
      <c r="A1759" s="36" t="s">
        <v>7806</v>
      </c>
      <c r="B1759" s="37" t="s">
        <v>4893</v>
      </c>
      <c r="C1759" s="38" t="s">
        <v>129</v>
      </c>
      <c r="D1759" s="39">
        <v>17.62</v>
      </c>
      <c r="E1759" s="39">
        <v>31.6</v>
      </c>
      <c r="F1759" s="39">
        <v>49.22</v>
      </c>
      <c r="G1759" s="34">
        <f t="shared" si="27"/>
        <v>9</v>
      </c>
    </row>
    <row r="1760" spans="1:7" x14ac:dyDescent="0.25">
      <c r="A1760" s="36" t="s">
        <v>11132</v>
      </c>
      <c r="B1760" s="37" t="s">
        <v>4894</v>
      </c>
      <c r="C1760" s="38"/>
      <c r="D1760" s="39"/>
      <c r="E1760" s="39"/>
      <c r="F1760" s="39"/>
      <c r="G1760" s="34">
        <f t="shared" si="27"/>
        <v>5</v>
      </c>
    </row>
    <row r="1761" spans="1:7" x14ac:dyDescent="0.25">
      <c r="A1761" s="36" t="s">
        <v>7807</v>
      </c>
      <c r="B1761" s="37" t="s">
        <v>4895</v>
      </c>
      <c r="C1761" s="38" t="s">
        <v>129</v>
      </c>
      <c r="D1761" s="39">
        <v>18.02</v>
      </c>
      <c r="E1761" s="39">
        <v>31.6</v>
      </c>
      <c r="F1761" s="39">
        <v>49.62</v>
      </c>
      <c r="G1761" s="34">
        <f t="shared" si="27"/>
        <v>9</v>
      </c>
    </row>
    <row r="1762" spans="1:7" x14ac:dyDescent="0.25">
      <c r="A1762" s="36" t="s">
        <v>11133</v>
      </c>
      <c r="B1762" s="37" t="s">
        <v>4896</v>
      </c>
      <c r="C1762" s="38"/>
      <c r="D1762" s="39"/>
      <c r="E1762" s="39"/>
      <c r="F1762" s="39"/>
      <c r="G1762" s="34">
        <f t="shared" si="27"/>
        <v>2</v>
      </c>
    </row>
    <row r="1763" spans="1:7" x14ac:dyDescent="0.25">
      <c r="A1763" s="36" t="s">
        <v>11134</v>
      </c>
      <c r="B1763" s="37" t="s">
        <v>4897</v>
      </c>
      <c r="C1763" s="38"/>
      <c r="D1763" s="39"/>
      <c r="E1763" s="39"/>
      <c r="F1763" s="39"/>
      <c r="G1763" s="34">
        <f t="shared" si="27"/>
        <v>5</v>
      </c>
    </row>
    <row r="1764" spans="1:7" x14ac:dyDescent="0.25">
      <c r="A1764" s="36" t="s">
        <v>7808</v>
      </c>
      <c r="B1764" s="37" t="s">
        <v>4898</v>
      </c>
      <c r="C1764" s="38" t="s">
        <v>969</v>
      </c>
      <c r="D1764" s="39">
        <v>173.67</v>
      </c>
      <c r="E1764" s="39">
        <v>53.58</v>
      </c>
      <c r="F1764" s="39">
        <v>227.25</v>
      </c>
      <c r="G1764" s="34">
        <f t="shared" si="27"/>
        <v>9</v>
      </c>
    </row>
    <row r="1765" spans="1:7" ht="30" x14ac:dyDescent="0.25">
      <c r="A1765" s="36" t="s">
        <v>7809</v>
      </c>
      <c r="B1765" s="37" t="s">
        <v>4899</v>
      </c>
      <c r="C1765" s="38" t="s">
        <v>129</v>
      </c>
      <c r="D1765" s="39"/>
      <c r="E1765" s="39">
        <v>2.14</v>
      </c>
      <c r="F1765" s="39">
        <v>2.14</v>
      </c>
      <c r="G1765" s="34">
        <f t="shared" si="27"/>
        <v>9</v>
      </c>
    </row>
    <row r="1766" spans="1:7" x14ac:dyDescent="0.25">
      <c r="A1766" s="36" t="s">
        <v>11135</v>
      </c>
      <c r="B1766" s="37" t="s">
        <v>4900</v>
      </c>
      <c r="C1766" s="38"/>
      <c r="D1766" s="39"/>
      <c r="E1766" s="39"/>
      <c r="F1766" s="39"/>
      <c r="G1766" s="34">
        <f t="shared" si="27"/>
        <v>5</v>
      </c>
    </row>
    <row r="1767" spans="1:7" x14ac:dyDescent="0.25">
      <c r="A1767" s="36" t="s">
        <v>7810</v>
      </c>
      <c r="B1767" s="37" t="s">
        <v>4901</v>
      </c>
      <c r="C1767" s="38" t="s">
        <v>129</v>
      </c>
      <c r="D1767" s="39">
        <v>10.58</v>
      </c>
      <c r="E1767" s="39">
        <v>3.61</v>
      </c>
      <c r="F1767" s="39">
        <v>14.19</v>
      </c>
      <c r="G1767" s="34">
        <f t="shared" si="27"/>
        <v>9</v>
      </c>
    </row>
    <row r="1768" spans="1:7" x14ac:dyDescent="0.25">
      <c r="A1768" s="36" t="s">
        <v>7811</v>
      </c>
      <c r="B1768" s="37" t="s">
        <v>4902</v>
      </c>
      <c r="C1768" s="38" t="s">
        <v>129</v>
      </c>
      <c r="D1768" s="39">
        <v>9.7100000000000009</v>
      </c>
      <c r="E1768" s="39">
        <v>5.43</v>
      </c>
      <c r="F1768" s="39">
        <v>15.14</v>
      </c>
      <c r="G1768" s="34">
        <f t="shared" si="27"/>
        <v>9</v>
      </c>
    </row>
    <row r="1769" spans="1:7" x14ac:dyDescent="0.25">
      <c r="A1769" s="36" t="s">
        <v>7812</v>
      </c>
      <c r="B1769" s="37" t="s">
        <v>4903</v>
      </c>
      <c r="C1769" s="38" t="s">
        <v>129</v>
      </c>
      <c r="D1769" s="39">
        <v>108.92</v>
      </c>
      <c r="E1769" s="39">
        <v>6.9</v>
      </c>
      <c r="F1769" s="39">
        <v>115.82</v>
      </c>
      <c r="G1769" s="34">
        <f t="shared" si="27"/>
        <v>9</v>
      </c>
    </row>
    <row r="1770" spans="1:7" x14ac:dyDescent="0.25">
      <c r="A1770" s="36" t="s">
        <v>7813</v>
      </c>
      <c r="B1770" s="37" t="s">
        <v>4904</v>
      </c>
      <c r="C1770" s="38" t="s">
        <v>129</v>
      </c>
      <c r="D1770" s="39">
        <v>17.809999999999999</v>
      </c>
      <c r="E1770" s="39">
        <v>5.43</v>
      </c>
      <c r="F1770" s="39">
        <v>23.24</v>
      </c>
      <c r="G1770" s="34">
        <f t="shared" si="27"/>
        <v>9</v>
      </c>
    </row>
    <row r="1771" spans="1:7" x14ac:dyDescent="0.25">
      <c r="A1771" s="36" t="s">
        <v>7814</v>
      </c>
      <c r="B1771" s="37" t="s">
        <v>4905</v>
      </c>
      <c r="C1771" s="38" t="s">
        <v>129</v>
      </c>
      <c r="D1771" s="39">
        <v>48.26</v>
      </c>
      <c r="E1771" s="39">
        <v>6.9</v>
      </c>
      <c r="F1771" s="39">
        <v>55.16</v>
      </c>
      <c r="G1771" s="34">
        <f t="shared" si="27"/>
        <v>9</v>
      </c>
    </row>
    <row r="1772" spans="1:7" x14ac:dyDescent="0.25">
      <c r="A1772" s="36" t="s">
        <v>7815</v>
      </c>
      <c r="B1772" s="37" t="s">
        <v>4906</v>
      </c>
      <c r="C1772" s="38" t="s">
        <v>129</v>
      </c>
      <c r="D1772" s="39">
        <v>13.09</v>
      </c>
      <c r="E1772" s="39">
        <v>5.43</v>
      </c>
      <c r="F1772" s="39">
        <v>18.52</v>
      </c>
      <c r="G1772" s="34">
        <f t="shared" si="27"/>
        <v>9</v>
      </c>
    </row>
    <row r="1773" spans="1:7" x14ac:dyDescent="0.25">
      <c r="A1773" s="36" t="s">
        <v>7816</v>
      </c>
      <c r="B1773" s="37" t="s">
        <v>4907</v>
      </c>
      <c r="C1773" s="38" t="s">
        <v>129</v>
      </c>
      <c r="D1773" s="39">
        <v>49.44</v>
      </c>
      <c r="E1773" s="39">
        <v>6.9</v>
      </c>
      <c r="F1773" s="39">
        <v>56.34</v>
      </c>
      <c r="G1773" s="34">
        <f t="shared" si="27"/>
        <v>9</v>
      </c>
    </row>
    <row r="1774" spans="1:7" x14ac:dyDescent="0.25">
      <c r="A1774" s="36" t="s">
        <v>7817</v>
      </c>
      <c r="B1774" s="37" t="s">
        <v>4908</v>
      </c>
      <c r="C1774" s="38" t="s">
        <v>129</v>
      </c>
      <c r="D1774" s="39">
        <v>11.72</v>
      </c>
      <c r="E1774" s="39"/>
      <c r="F1774" s="39">
        <v>11.72</v>
      </c>
      <c r="G1774" s="34">
        <f t="shared" si="27"/>
        <v>9</v>
      </c>
    </row>
    <row r="1775" spans="1:7" x14ac:dyDescent="0.25">
      <c r="A1775" s="36" t="s">
        <v>11136</v>
      </c>
      <c r="B1775" s="37" t="s">
        <v>4909</v>
      </c>
      <c r="C1775" s="38"/>
      <c r="D1775" s="39"/>
      <c r="E1775" s="39"/>
      <c r="F1775" s="39"/>
      <c r="G1775" s="34">
        <f t="shared" si="27"/>
        <v>5</v>
      </c>
    </row>
    <row r="1776" spans="1:7" x14ac:dyDescent="0.25">
      <c r="A1776" s="36" t="s">
        <v>7818</v>
      </c>
      <c r="B1776" s="37" t="s">
        <v>4910</v>
      </c>
      <c r="C1776" s="38" t="s">
        <v>23</v>
      </c>
      <c r="D1776" s="39">
        <v>50.63</v>
      </c>
      <c r="E1776" s="39">
        <v>3.97</v>
      </c>
      <c r="F1776" s="39">
        <v>54.6</v>
      </c>
      <c r="G1776" s="34">
        <f t="shared" si="27"/>
        <v>9</v>
      </c>
    </row>
    <row r="1777" spans="1:7" x14ac:dyDescent="0.25">
      <c r="A1777" s="36" t="s">
        <v>7819</v>
      </c>
      <c r="B1777" s="37" t="s">
        <v>4911</v>
      </c>
      <c r="C1777" s="38" t="s">
        <v>23</v>
      </c>
      <c r="D1777" s="39">
        <v>36.31</v>
      </c>
      <c r="E1777" s="39">
        <v>3.97</v>
      </c>
      <c r="F1777" s="39">
        <v>40.28</v>
      </c>
      <c r="G1777" s="34">
        <f t="shared" si="27"/>
        <v>9</v>
      </c>
    </row>
    <row r="1778" spans="1:7" x14ac:dyDescent="0.25">
      <c r="A1778" s="36" t="s">
        <v>7820</v>
      </c>
      <c r="B1778" s="37" t="s">
        <v>4912</v>
      </c>
      <c r="C1778" s="38" t="s">
        <v>23</v>
      </c>
      <c r="D1778" s="39">
        <v>44.99</v>
      </c>
      <c r="E1778" s="39">
        <v>3.97</v>
      </c>
      <c r="F1778" s="39">
        <v>48.96</v>
      </c>
      <c r="G1778" s="34">
        <f t="shared" si="27"/>
        <v>9</v>
      </c>
    </row>
    <row r="1779" spans="1:7" x14ac:dyDescent="0.25">
      <c r="A1779" s="36" t="s">
        <v>7821</v>
      </c>
      <c r="B1779" s="37" t="s">
        <v>4913</v>
      </c>
      <c r="C1779" s="38" t="s">
        <v>23</v>
      </c>
      <c r="D1779" s="39">
        <v>56.86</v>
      </c>
      <c r="E1779" s="39">
        <v>3.97</v>
      </c>
      <c r="F1779" s="39">
        <v>60.83</v>
      </c>
      <c r="G1779" s="34">
        <f t="shared" si="27"/>
        <v>9</v>
      </c>
    </row>
    <row r="1780" spans="1:7" x14ac:dyDescent="0.25">
      <c r="A1780" s="36" t="s">
        <v>11137</v>
      </c>
      <c r="B1780" s="37" t="s">
        <v>4914</v>
      </c>
      <c r="C1780" s="38"/>
      <c r="D1780" s="39"/>
      <c r="E1780" s="39"/>
      <c r="F1780" s="39"/>
      <c r="G1780" s="34">
        <f t="shared" si="27"/>
        <v>5</v>
      </c>
    </row>
    <row r="1781" spans="1:7" x14ac:dyDescent="0.25">
      <c r="A1781" s="36" t="s">
        <v>7822</v>
      </c>
      <c r="B1781" s="37" t="s">
        <v>4915</v>
      </c>
      <c r="C1781" s="38" t="s">
        <v>23</v>
      </c>
      <c r="D1781" s="39">
        <v>130.94</v>
      </c>
      <c r="E1781" s="39">
        <v>34.479999999999997</v>
      </c>
      <c r="F1781" s="39">
        <v>165.42</v>
      </c>
      <c r="G1781" s="34">
        <f t="shared" si="27"/>
        <v>9</v>
      </c>
    </row>
    <row r="1782" spans="1:7" x14ac:dyDescent="0.25">
      <c r="A1782" s="36" t="s">
        <v>7823</v>
      </c>
      <c r="B1782" s="37" t="s">
        <v>4916</v>
      </c>
      <c r="C1782" s="38" t="s">
        <v>23</v>
      </c>
      <c r="D1782" s="39">
        <v>130.91</v>
      </c>
      <c r="E1782" s="39">
        <v>34.479999999999997</v>
      </c>
      <c r="F1782" s="39">
        <v>165.39</v>
      </c>
      <c r="G1782" s="34">
        <f t="shared" si="27"/>
        <v>9</v>
      </c>
    </row>
    <row r="1783" spans="1:7" x14ac:dyDescent="0.25">
      <c r="A1783" s="36" t="s">
        <v>7824</v>
      </c>
      <c r="B1783" s="37" t="s">
        <v>4917</v>
      </c>
      <c r="C1783" s="38" t="s">
        <v>23</v>
      </c>
      <c r="D1783" s="39">
        <v>207.11</v>
      </c>
      <c r="E1783" s="39">
        <v>34.479999999999997</v>
      </c>
      <c r="F1783" s="39">
        <v>241.59</v>
      </c>
      <c r="G1783" s="34">
        <f t="shared" si="27"/>
        <v>9</v>
      </c>
    </row>
    <row r="1784" spans="1:7" x14ac:dyDescent="0.25">
      <c r="A1784" s="36" t="s">
        <v>7825</v>
      </c>
      <c r="B1784" s="37" t="s">
        <v>11686</v>
      </c>
      <c r="C1784" s="38" t="s">
        <v>23</v>
      </c>
      <c r="D1784" s="39">
        <v>318.74</v>
      </c>
      <c r="E1784" s="39">
        <v>34.479999999999997</v>
      </c>
      <c r="F1784" s="39">
        <v>353.22</v>
      </c>
      <c r="G1784" s="34">
        <f t="shared" si="27"/>
        <v>9</v>
      </c>
    </row>
    <row r="1785" spans="1:7" x14ac:dyDescent="0.25">
      <c r="A1785" s="36" t="s">
        <v>7826</v>
      </c>
      <c r="B1785" s="37" t="s">
        <v>4918</v>
      </c>
      <c r="C1785" s="38" t="s">
        <v>23</v>
      </c>
      <c r="D1785" s="39">
        <v>139.09</v>
      </c>
      <c r="E1785" s="39">
        <v>34.479999999999997</v>
      </c>
      <c r="F1785" s="39">
        <v>173.57</v>
      </c>
      <c r="G1785" s="34">
        <f t="shared" si="27"/>
        <v>9</v>
      </c>
    </row>
    <row r="1786" spans="1:7" x14ac:dyDescent="0.25">
      <c r="A1786" s="36" t="s">
        <v>7827</v>
      </c>
      <c r="B1786" s="37" t="s">
        <v>11687</v>
      </c>
      <c r="C1786" s="38" t="s">
        <v>23</v>
      </c>
      <c r="D1786" s="39">
        <v>100.03</v>
      </c>
      <c r="E1786" s="39">
        <v>34.479999999999997</v>
      </c>
      <c r="F1786" s="39">
        <v>134.51</v>
      </c>
      <c r="G1786" s="34">
        <f t="shared" si="27"/>
        <v>9</v>
      </c>
    </row>
    <row r="1787" spans="1:7" x14ac:dyDescent="0.25">
      <c r="A1787" s="36" t="s">
        <v>7828</v>
      </c>
      <c r="B1787" s="37" t="s">
        <v>4919</v>
      </c>
      <c r="C1787" s="38" t="s">
        <v>23</v>
      </c>
      <c r="D1787" s="39">
        <v>422.03</v>
      </c>
      <c r="E1787" s="39">
        <v>34.479999999999997</v>
      </c>
      <c r="F1787" s="39">
        <v>456.51</v>
      </c>
      <c r="G1787" s="34">
        <f t="shared" si="27"/>
        <v>9</v>
      </c>
    </row>
    <row r="1788" spans="1:7" x14ac:dyDescent="0.25">
      <c r="A1788" s="36" t="s">
        <v>7829</v>
      </c>
      <c r="B1788" s="37" t="s">
        <v>13442</v>
      </c>
      <c r="C1788" s="38" t="s">
        <v>23</v>
      </c>
      <c r="D1788" s="39">
        <v>127.36</v>
      </c>
      <c r="E1788" s="39">
        <v>34.479999999999997</v>
      </c>
      <c r="F1788" s="39">
        <v>161.84</v>
      </c>
      <c r="G1788" s="34">
        <f t="shared" si="27"/>
        <v>9</v>
      </c>
    </row>
    <row r="1789" spans="1:7" x14ac:dyDescent="0.25">
      <c r="A1789" s="36" t="s">
        <v>11138</v>
      </c>
      <c r="B1789" s="37" t="s">
        <v>4920</v>
      </c>
      <c r="C1789" s="38"/>
      <c r="D1789" s="39"/>
      <c r="E1789" s="39"/>
      <c r="F1789" s="39"/>
      <c r="G1789" s="34">
        <f t="shared" si="27"/>
        <v>5</v>
      </c>
    </row>
    <row r="1790" spans="1:7" x14ac:dyDescent="0.25">
      <c r="A1790" s="36" t="s">
        <v>7830</v>
      </c>
      <c r="B1790" s="37" t="s">
        <v>4921</v>
      </c>
      <c r="C1790" s="38" t="s">
        <v>7</v>
      </c>
      <c r="D1790" s="39">
        <v>29.07</v>
      </c>
      <c r="E1790" s="39">
        <v>34.479999999999997</v>
      </c>
      <c r="F1790" s="39">
        <v>63.55</v>
      </c>
      <c r="G1790" s="34">
        <f t="shared" si="27"/>
        <v>9</v>
      </c>
    </row>
    <row r="1791" spans="1:7" ht="30" x14ac:dyDescent="0.25">
      <c r="A1791" s="36" t="s">
        <v>7831</v>
      </c>
      <c r="B1791" s="37" t="s">
        <v>4922</v>
      </c>
      <c r="C1791" s="38" t="s">
        <v>7</v>
      </c>
      <c r="D1791" s="39">
        <v>37.200000000000003</v>
      </c>
      <c r="E1791" s="39">
        <v>34.479999999999997</v>
      </c>
      <c r="F1791" s="39">
        <v>71.680000000000007</v>
      </c>
      <c r="G1791" s="34">
        <f t="shared" si="27"/>
        <v>9</v>
      </c>
    </row>
    <row r="1792" spans="1:7" ht="30" x14ac:dyDescent="0.25">
      <c r="A1792" s="36" t="s">
        <v>7832</v>
      </c>
      <c r="B1792" s="37" t="s">
        <v>7468</v>
      </c>
      <c r="C1792" s="38" t="s">
        <v>7</v>
      </c>
      <c r="D1792" s="39">
        <v>43.73</v>
      </c>
      <c r="E1792" s="39">
        <v>34.479999999999997</v>
      </c>
      <c r="F1792" s="39">
        <v>78.209999999999994</v>
      </c>
      <c r="G1792" s="34">
        <f t="shared" si="27"/>
        <v>9</v>
      </c>
    </row>
    <row r="1793" spans="1:7" ht="30" x14ac:dyDescent="0.25">
      <c r="A1793" s="36" t="s">
        <v>7833</v>
      </c>
      <c r="B1793" s="37" t="s">
        <v>7469</v>
      </c>
      <c r="C1793" s="38" t="s">
        <v>7</v>
      </c>
      <c r="D1793" s="39">
        <v>155.09</v>
      </c>
      <c r="E1793" s="39">
        <v>55.24</v>
      </c>
      <c r="F1793" s="39">
        <v>210.33</v>
      </c>
      <c r="G1793" s="34">
        <f t="shared" si="27"/>
        <v>9</v>
      </c>
    </row>
    <row r="1794" spans="1:7" ht="30" x14ac:dyDescent="0.25">
      <c r="A1794" s="36" t="s">
        <v>7834</v>
      </c>
      <c r="B1794" s="37" t="s">
        <v>7465</v>
      </c>
      <c r="C1794" s="38" t="s">
        <v>129</v>
      </c>
      <c r="D1794" s="39">
        <v>238.41</v>
      </c>
      <c r="E1794" s="39"/>
      <c r="F1794" s="39">
        <v>238.41</v>
      </c>
      <c r="G1794" s="34">
        <f t="shared" si="27"/>
        <v>9</v>
      </c>
    </row>
    <row r="1795" spans="1:7" ht="30" x14ac:dyDescent="0.25">
      <c r="A1795" s="36" t="s">
        <v>7835</v>
      </c>
      <c r="B1795" s="37" t="s">
        <v>7466</v>
      </c>
      <c r="C1795" s="38" t="s">
        <v>129</v>
      </c>
      <c r="D1795" s="39">
        <v>248.96</v>
      </c>
      <c r="E1795" s="39"/>
      <c r="F1795" s="39">
        <v>248.96</v>
      </c>
      <c r="G1795" s="34">
        <f t="shared" ref="G1795:G1858" si="28">LEN(A1795)</f>
        <v>9</v>
      </c>
    </row>
    <row r="1796" spans="1:7" ht="30" x14ac:dyDescent="0.25">
      <c r="A1796" s="36" t="s">
        <v>7836</v>
      </c>
      <c r="B1796" s="37" t="s">
        <v>7467</v>
      </c>
      <c r="C1796" s="38" t="s">
        <v>129</v>
      </c>
      <c r="D1796" s="39">
        <v>220.89</v>
      </c>
      <c r="E1796" s="39"/>
      <c r="F1796" s="39">
        <v>220.89</v>
      </c>
      <c r="G1796" s="34">
        <f t="shared" si="28"/>
        <v>9</v>
      </c>
    </row>
    <row r="1797" spans="1:7" ht="30" x14ac:dyDescent="0.25">
      <c r="A1797" s="36" t="s">
        <v>7837</v>
      </c>
      <c r="B1797" s="37" t="s">
        <v>4923</v>
      </c>
      <c r="C1797" s="38" t="s">
        <v>7</v>
      </c>
      <c r="D1797" s="39">
        <v>41.1</v>
      </c>
      <c r="E1797" s="39"/>
      <c r="F1797" s="39">
        <v>41.1</v>
      </c>
      <c r="G1797" s="34">
        <f t="shared" si="28"/>
        <v>9</v>
      </c>
    </row>
    <row r="1798" spans="1:7" ht="45" x14ac:dyDescent="0.25">
      <c r="A1798" s="36" t="s">
        <v>7838</v>
      </c>
      <c r="B1798" s="37" t="s">
        <v>4924</v>
      </c>
      <c r="C1798" s="38" t="s">
        <v>129</v>
      </c>
      <c r="D1798" s="39">
        <v>330.25</v>
      </c>
      <c r="E1798" s="39"/>
      <c r="F1798" s="39">
        <v>330.25</v>
      </c>
      <c r="G1798" s="34">
        <f t="shared" si="28"/>
        <v>9</v>
      </c>
    </row>
    <row r="1799" spans="1:7" ht="30" x14ac:dyDescent="0.25">
      <c r="A1799" s="36" t="s">
        <v>7839</v>
      </c>
      <c r="B1799" s="37" t="s">
        <v>4925</v>
      </c>
      <c r="C1799" s="38" t="s">
        <v>129</v>
      </c>
      <c r="D1799" s="39">
        <v>400.69</v>
      </c>
      <c r="E1799" s="39">
        <v>71.05</v>
      </c>
      <c r="F1799" s="39">
        <v>471.74</v>
      </c>
      <c r="G1799" s="34">
        <f t="shared" si="28"/>
        <v>9</v>
      </c>
    </row>
    <row r="1800" spans="1:7" ht="30" x14ac:dyDescent="0.25">
      <c r="A1800" s="36" t="s">
        <v>7840</v>
      </c>
      <c r="B1800" s="37" t="s">
        <v>4926</v>
      </c>
      <c r="C1800" s="38" t="s">
        <v>129</v>
      </c>
      <c r="D1800" s="39">
        <v>238.03</v>
      </c>
      <c r="E1800" s="39"/>
      <c r="F1800" s="39">
        <v>238.03</v>
      </c>
      <c r="G1800" s="34">
        <f t="shared" si="28"/>
        <v>9</v>
      </c>
    </row>
    <row r="1801" spans="1:7" ht="30" x14ac:dyDescent="0.25">
      <c r="A1801" s="36" t="s">
        <v>7841</v>
      </c>
      <c r="B1801" s="37" t="s">
        <v>7464</v>
      </c>
      <c r="C1801" s="38" t="s">
        <v>129</v>
      </c>
      <c r="D1801" s="39">
        <v>1427.66</v>
      </c>
      <c r="E1801" s="39">
        <v>106.09</v>
      </c>
      <c r="F1801" s="39">
        <v>1533.75</v>
      </c>
      <c r="G1801" s="34">
        <f t="shared" si="28"/>
        <v>9</v>
      </c>
    </row>
    <row r="1802" spans="1:7" ht="30" x14ac:dyDescent="0.25">
      <c r="A1802" s="36" t="s">
        <v>7842</v>
      </c>
      <c r="B1802" s="37" t="s">
        <v>4927</v>
      </c>
      <c r="C1802" s="38" t="s">
        <v>129</v>
      </c>
      <c r="D1802" s="39">
        <v>1105.54</v>
      </c>
      <c r="E1802" s="39">
        <v>106.09</v>
      </c>
      <c r="F1802" s="39">
        <v>1211.6300000000001</v>
      </c>
      <c r="G1802" s="34">
        <f t="shared" si="28"/>
        <v>9</v>
      </c>
    </row>
    <row r="1803" spans="1:7" x14ac:dyDescent="0.25">
      <c r="A1803" s="36" t="s">
        <v>7843</v>
      </c>
      <c r="B1803" s="37" t="s">
        <v>4928</v>
      </c>
      <c r="C1803" s="38" t="s">
        <v>129</v>
      </c>
      <c r="D1803" s="39">
        <v>513.16</v>
      </c>
      <c r="E1803" s="39">
        <v>41.6</v>
      </c>
      <c r="F1803" s="39">
        <v>554.76</v>
      </c>
      <c r="G1803" s="34">
        <f t="shared" si="28"/>
        <v>9</v>
      </c>
    </row>
    <row r="1804" spans="1:7" x14ac:dyDescent="0.25">
      <c r="A1804" s="36" t="s">
        <v>7844</v>
      </c>
      <c r="B1804" s="37" t="s">
        <v>4929</v>
      </c>
      <c r="C1804" s="38" t="s">
        <v>129</v>
      </c>
      <c r="D1804" s="39">
        <v>729.24</v>
      </c>
      <c r="E1804" s="39">
        <v>36.19</v>
      </c>
      <c r="F1804" s="39">
        <v>765.43</v>
      </c>
      <c r="G1804" s="34">
        <f t="shared" si="28"/>
        <v>9</v>
      </c>
    </row>
    <row r="1805" spans="1:7" ht="30" x14ac:dyDescent="0.25">
      <c r="A1805" s="36" t="s">
        <v>13443</v>
      </c>
      <c r="B1805" s="37" t="s">
        <v>13444</v>
      </c>
      <c r="C1805" s="38" t="s">
        <v>23</v>
      </c>
      <c r="D1805" s="39">
        <v>558.07000000000005</v>
      </c>
      <c r="E1805" s="39">
        <v>142.21</v>
      </c>
      <c r="F1805" s="39">
        <v>700.28</v>
      </c>
      <c r="G1805" s="34">
        <f t="shared" si="28"/>
        <v>9</v>
      </c>
    </row>
    <row r="1806" spans="1:7" x14ac:dyDescent="0.25">
      <c r="A1806" s="36" t="s">
        <v>7845</v>
      </c>
      <c r="B1806" s="37" t="s">
        <v>4930</v>
      </c>
      <c r="C1806" s="38" t="s">
        <v>129</v>
      </c>
      <c r="D1806" s="39">
        <v>1380.45</v>
      </c>
      <c r="E1806" s="39">
        <v>85.63</v>
      </c>
      <c r="F1806" s="39">
        <v>1466.08</v>
      </c>
      <c r="G1806" s="34">
        <f t="shared" si="28"/>
        <v>9</v>
      </c>
    </row>
    <row r="1807" spans="1:7" x14ac:dyDescent="0.25">
      <c r="A1807" s="36" t="s">
        <v>7846</v>
      </c>
      <c r="B1807" s="37" t="s">
        <v>4931</v>
      </c>
      <c r="C1807" s="38" t="s">
        <v>129</v>
      </c>
      <c r="D1807" s="39">
        <v>89.71</v>
      </c>
      <c r="E1807" s="39">
        <v>104.42</v>
      </c>
      <c r="F1807" s="39">
        <v>194.13</v>
      </c>
      <c r="G1807" s="34">
        <f t="shared" si="28"/>
        <v>9</v>
      </c>
    </row>
    <row r="1808" spans="1:7" x14ac:dyDescent="0.25">
      <c r="A1808" s="36" t="s">
        <v>7847</v>
      </c>
      <c r="B1808" s="37" t="s">
        <v>4932</v>
      </c>
      <c r="C1808" s="38" t="s">
        <v>7</v>
      </c>
      <c r="D1808" s="39">
        <v>190.81</v>
      </c>
      <c r="E1808" s="39">
        <v>55.7</v>
      </c>
      <c r="F1808" s="39">
        <v>246.51</v>
      </c>
      <c r="G1808" s="34">
        <f t="shared" si="28"/>
        <v>9</v>
      </c>
    </row>
    <row r="1809" spans="1:7" x14ac:dyDescent="0.25">
      <c r="A1809" s="36" t="s">
        <v>11139</v>
      </c>
      <c r="B1809" s="37" t="s">
        <v>4933</v>
      </c>
      <c r="C1809" s="38"/>
      <c r="D1809" s="39"/>
      <c r="E1809" s="39"/>
      <c r="F1809" s="39"/>
      <c r="G1809" s="34">
        <f t="shared" si="28"/>
        <v>5</v>
      </c>
    </row>
    <row r="1810" spans="1:7" ht="30" x14ac:dyDescent="0.25">
      <c r="A1810" s="36" t="s">
        <v>7848</v>
      </c>
      <c r="B1810" s="37" t="s">
        <v>7458</v>
      </c>
      <c r="C1810" s="38" t="s">
        <v>23</v>
      </c>
      <c r="D1810" s="39">
        <v>107.58</v>
      </c>
      <c r="E1810" s="39">
        <v>166.7</v>
      </c>
      <c r="F1810" s="39">
        <v>274.27999999999997</v>
      </c>
      <c r="G1810" s="34">
        <f t="shared" si="28"/>
        <v>9</v>
      </c>
    </row>
    <row r="1811" spans="1:7" ht="30" x14ac:dyDescent="0.25">
      <c r="A1811" s="36" t="s">
        <v>7849</v>
      </c>
      <c r="B1811" s="37" t="s">
        <v>7459</v>
      </c>
      <c r="C1811" s="38" t="s">
        <v>23</v>
      </c>
      <c r="D1811" s="39">
        <v>568.61</v>
      </c>
      <c r="E1811" s="39">
        <v>204.82</v>
      </c>
      <c r="F1811" s="39">
        <v>773.43</v>
      </c>
      <c r="G1811" s="34">
        <f t="shared" si="28"/>
        <v>9</v>
      </c>
    </row>
    <row r="1812" spans="1:7" ht="30" x14ac:dyDescent="0.25">
      <c r="A1812" s="36" t="s">
        <v>7850</v>
      </c>
      <c r="B1812" s="37" t="s">
        <v>7460</v>
      </c>
      <c r="C1812" s="38" t="s">
        <v>23</v>
      </c>
      <c r="D1812" s="39">
        <v>1962.7</v>
      </c>
      <c r="E1812" s="39">
        <v>371.52</v>
      </c>
      <c r="F1812" s="39">
        <v>2334.2199999999998</v>
      </c>
      <c r="G1812" s="34">
        <f t="shared" si="28"/>
        <v>9</v>
      </c>
    </row>
    <row r="1813" spans="1:7" ht="30" x14ac:dyDescent="0.25">
      <c r="A1813" s="36" t="s">
        <v>7851</v>
      </c>
      <c r="B1813" s="37" t="s">
        <v>7461</v>
      </c>
      <c r="C1813" s="38" t="s">
        <v>23</v>
      </c>
      <c r="D1813" s="39">
        <v>2848.11</v>
      </c>
      <c r="E1813" s="39">
        <v>1009.68</v>
      </c>
      <c r="F1813" s="39">
        <v>3857.79</v>
      </c>
      <c r="G1813" s="34">
        <f t="shared" si="28"/>
        <v>9</v>
      </c>
    </row>
    <row r="1814" spans="1:7" ht="30" x14ac:dyDescent="0.25">
      <c r="A1814" s="36" t="s">
        <v>7852</v>
      </c>
      <c r="B1814" s="37" t="s">
        <v>7462</v>
      </c>
      <c r="C1814" s="38" t="s">
        <v>23</v>
      </c>
      <c r="D1814" s="39">
        <v>6174.12</v>
      </c>
      <c r="E1814" s="39">
        <v>2019.36</v>
      </c>
      <c r="F1814" s="39">
        <v>8193.48</v>
      </c>
      <c r="G1814" s="34">
        <f t="shared" si="28"/>
        <v>9</v>
      </c>
    </row>
    <row r="1815" spans="1:7" ht="30" x14ac:dyDescent="0.25">
      <c r="A1815" s="36" t="s">
        <v>7853</v>
      </c>
      <c r="B1815" s="37" t="s">
        <v>7463</v>
      </c>
      <c r="C1815" s="38" t="s">
        <v>23</v>
      </c>
      <c r="D1815" s="39">
        <v>9108.1299999999992</v>
      </c>
      <c r="E1815" s="39">
        <v>2343.2800000000002</v>
      </c>
      <c r="F1815" s="39">
        <v>11451.41</v>
      </c>
      <c r="G1815" s="34">
        <f t="shared" si="28"/>
        <v>9</v>
      </c>
    </row>
    <row r="1816" spans="1:7" x14ac:dyDescent="0.25">
      <c r="A1816" s="36" t="s">
        <v>11140</v>
      </c>
      <c r="B1816" s="37" t="s">
        <v>4934</v>
      </c>
      <c r="C1816" s="38"/>
      <c r="D1816" s="39"/>
      <c r="E1816" s="39"/>
      <c r="F1816" s="39"/>
      <c r="G1816" s="34">
        <f t="shared" si="28"/>
        <v>5</v>
      </c>
    </row>
    <row r="1817" spans="1:7" ht="30" x14ac:dyDescent="0.25">
      <c r="A1817" s="36" t="s">
        <v>7854</v>
      </c>
      <c r="B1817" s="37" t="s">
        <v>4935</v>
      </c>
      <c r="C1817" s="38" t="s">
        <v>129</v>
      </c>
      <c r="D1817" s="39">
        <v>8.8000000000000007</v>
      </c>
      <c r="E1817" s="39">
        <v>8.31</v>
      </c>
      <c r="F1817" s="39">
        <v>17.11</v>
      </c>
      <c r="G1817" s="34">
        <f t="shared" si="28"/>
        <v>9</v>
      </c>
    </row>
    <row r="1818" spans="1:7" ht="30" x14ac:dyDescent="0.25">
      <c r="A1818" s="36" t="s">
        <v>7855</v>
      </c>
      <c r="B1818" s="37" t="s">
        <v>7456</v>
      </c>
      <c r="C1818" s="38" t="s">
        <v>129</v>
      </c>
      <c r="D1818" s="39">
        <v>68.040000000000006</v>
      </c>
      <c r="E1818" s="39">
        <v>11.53</v>
      </c>
      <c r="F1818" s="39">
        <v>79.569999999999993</v>
      </c>
      <c r="G1818" s="34">
        <f t="shared" si="28"/>
        <v>9</v>
      </c>
    </row>
    <row r="1819" spans="1:7" ht="30" x14ac:dyDescent="0.25">
      <c r="A1819" s="36" t="s">
        <v>7856</v>
      </c>
      <c r="B1819" s="37" t="s">
        <v>4936</v>
      </c>
      <c r="C1819" s="38" t="s">
        <v>7</v>
      </c>
      <c r="D1819" s="39">
        <v>10.43</v>
      </c>
      <c r="E1819" s="39"/>
      <c r="F1819" s="39">
        <v>10.43</v>
      </c>
      <c r="G1819" s="34">
        <f t="shared" si="28"/>
        <v>9</v>
      </c>
    </row>
    <row r="1820" spans="1:7" x14ac:dyDescent="0.25">
      <c r="A1820" s="36" t="s">
        <v>7857</v>
      </c>
      <c r="B1820" s="37" t="s">
        <v>4937</v>
      </c>
      <c r="C1820" s="38" t="s">
        <v>129</v>
      </c>
      <c r="D1820" s="39">
        <v>1.55</v>
      </c>
      <c r="E1820" s="39">
        <v>17.489999999999998</v>
      </c>
      <c r="F1820" s="39">
        <v>19.04</v>
      </c>
      <c r="G1820" s="34">
        <f t="shared" si="28"/>
        <v>9</v>
      </c>
    </row>
    <row r="1821" spans="1:7" x14ac:dyDescent="0.25">
      <c r="A1821" s="36" t="s">
        <v>7858</v>
      </c>
      <c r="B1821" s="37" t="s">
        <v>4938</v>
      </c>
      <c r="C1821" s="38" t="s">
        <v>129</v>
      </c>
      <c r="D1821" s="39">
        <v>1.63</v>
      </c>
      <c r="E1821" s="39">
        <v>23.43</v>
      </c>
      <c r="F1821" s="39">
        <v>25.06</v>
      </c>
      <c r="G1821" s="34">
        <f t="shared" si="28"/>
        <v>9</v>
      </c>
    </row>
    <row r="1822" spans="1:7" ht="30" x14ac:dyDescent="0.25">
      <c r="A1822" s="36" t="s">
        <v>7859</v>
      </c>
      <c r="B1822" s="37" t="s">
        <v>7457</v>
      </c>
      <c r="C1822" s="38" t="s">
        <v>23</v>
      </c>
      <c r="D1822" s="39">
        <v>358.48</v>
      </c>
      <c r="E1822" s="39">
        <v>190.15</v>
      </c>
      <c r="F1822" s="39">
        <v>548.63</v>
      </c>
      <c r="G1822" s="34">
        <f t="shared" si="28"/>
        <v>9</v>
      </c>
    </row>
    <row r="1823" spans="1:7" ht="45" x14ac:dyDescent="0.25">
      <c r="A1823" s="36" t="s">
        <v>13399</v>
      </c>
      <c r="B1823" s="37" t="s">
        <v>13445</v>
      </c>
      <c r="C1823" s="38" t="s">
        <v>23</v>
      </c>
      <c r="D1823" s="39">
        <v>1587.45</v>
      </c>
      <c r="E1823" s="39">
        <v>41.88</v>
      </c>
      <c r="F1823" s="39">
        <v>1629.33</v>
      </c>
      <c r="G1823" s="34">
        <f t="shared" si="28"/>
        <v>9</v>
      </c>
    </row>
    <row r="1824" spans="1:7" x14ac:dyDescent="0.25">
      <c r="A1824" s="36" t="s">
        <v>7860</v>
      </c>
      <c r="B1824" s="37" t="s">
        <v>4939</v>
      </c>
      <c r="C1824" s="38" t="s">
        <v>129</v>
      </c>
      <c r="D1824" s="39">
        <v>1597</v>
      </c>
      <c r="E1824" s="39">
        <v>23.77</v>
      </c>
      <c r="F1824" s="39">
        <v>1620.77</v>
      </c>
      <c r="G1824" s="34">
        <f t="shared" si="28"/>
        <v>9</v>
      </c>
    </row>
    <row r="1825" spans="1:7" x14ac:dyDescent="0.25">
      <c r="A1825" s="36" t="s">
        <v>11141</v>
      </c>
      <c r="B1825" s="37" t="s">
        <v>4940</v>
      </c>
      <c r="C1825" s="38"/>
      <c r="D1825" s="39"/>
      <c r="E1825" s="39"/>
      <c r="F1825" s="39"/>
      <c r="G1825" s="34">
        <f t="shared" si="28"/>
        <v>2</v>
      </c>
    </row>
    <row r="1826" spans="1:7" x14ac:dyDescent="0.25">
      <c r="A1826" s="36" t="s">
        <v>11142</v>
      </c>
      <c r="B1826" s="37" t="s">
        <v>4941</v>
      </c>
      <c r="C1826" s="38"/>
      <c r="D1826" s="39"/>
      <c r="E1826" s="39"/>
      <c r="F1826" s="39"/>
      <c r="G1826" s="34">
        <f t="shared" si="28"/>
        <v>5</v>
      </c>
    </row>
    <row r="1827" spans="1:7" x14ac:dyDescent="0.25">
      <c r="A1827" s="36" t="s">
        <v>7861</v>
      </c>
      <c r="B1827" s="37" t="s">
        <v>4942</v>
      </c>
      <c r="C1827" s="38" t="s">
        <v>129</v>
      </c>
      <c r="D1827" s="39">
        <v>41.75</v>
      </c>
      <c r="E1827" s="39">
        <v>7.12</v>
      </c>
      <c r="F1827" s="39">
        <v>48.87</v>
      </c>
      <c r="G1827" s="34">
        <f t="shared" si="28"/>
        <v>9</v>
      </c>
    </row>
    <row r="1828" spans="1:7" x14ac:dyDescent="0.25">
      <c r="A1828" s="36" t="s">
        <v>7862</v>
      </c>
      <c r="B1828" s="37" t="s">
        <v>4943</v>
      </c>
      <c r="C1828" s="38" t="s">
        <v>3666</v>
      </c>
      <c r="D1828" s="39">
        <v>2070.15</v>
      </c>
      <c r="E1828" s="39">
        <v>171.07</v>
      </c>
      <c r="F1828" s="39">
        <v>2241.2199999999998</v>
      </c>
      <c r="G1828" s="34">
        <f t="shared" si="28"/>
        <v>9</v>
      </c>
    </row>
    <row r="1829" spans="1:7" x14ac:dyDescent="0.25">
      <c r="A1829" s="36" t="s">
        <v>7863</v>
      </c>
      <c r="B1829" s="37" t="s">
        <v>4944</v>
      </c>
      <c r="C1829" s="38" t="s">
        <v>3666</v>
      </c>
      <c r="D1829" s="39">
        <v>1751.93</v>
      </c>
      <c r="E1829" s="39">
        <v>171.07</v>
      </c>
      <c r="F1829" s="39">
        <v>1923</v>
      </c>
      <c r="G1829" s="34">
        <f t="shared" si="28"/>
        <v>9</v>
      </c>
    </row>
    <row r="1830" spans="1:7" ht="30" x14ac:dyDescent="0.25">
      <c r="A1830" s="36" t="s">
        <v>7864</v>
      </c>
      <c r="B1830" s="37" t="s">
        <v>4945</v>
      </c>
      <c r="C1830" s="38" t="s">
        <v>129</v>
      </c>
      <c r="D1830" s="39">
        <v>151.25</v>
      </c>
      <c r="E1830" s="39">
        <v>35.200000000000003</v>
      </c>
      <c r="F1830" s="39">
        <v>186.45</v>
      </c>
      <c r="G1830" s="34">
        <f t="shared" si="28"/>
        <v>9</v>
      </c>
    </row>
    <row r="1831" spans="1:7" x14ac:dyDescent="0.25">
      <c r="A1831" s="36" t="s">
        <v>11143</v>
      </c>
      <c r="B1831" s="37" t="s">
        <v>4946</v>
      </c>
      <c r="C1831" s="38"/>
      <c r="D1831" s="39"/>
      <c r="E1831" s="39"/>
      <c r="F1831" s="39"/>
      <c r="G1831" s="34">
        <f t="shared" si="28"/>
        <v>5</v>
      </c>
    </row>
    <row r="1832" spans="1:7" ht="30" x14ac:dyDescent="0.25">
      <c r="A1832" s="36" t="s">
        <v>7865</v>
      </c>
      <c r="B1832" s="37" t="s">
        <v>4947</v>
      </c>
      <c r="C1832" s="38" t="s">
        <v>23</v>
      </c>
      <c r="D1832" s="39">
        <v>4924.95</v>
      </c>
      <c r="E1832" s="39">
        <v>100.63</v>
      </c>
      <c r="F1832" s="39">
        <v>5025.58</v>
      </c>
      <c r="G1832" s="34">
        <f t="shared" si="28"/>
        <v>9</v>
      </c>
    </row>
    <row r="1833" spans="1:7" x14ac:dyDescent="0.25">
      <c r="A1833" s="36" t="s">
        <v>11144</v>
      </c>
      <c r="B1833" s="37" t="s">
        <v>4948</v>
      </c>
      <c r="C1833" s="38"/>
      <c r="D1833" s="39"/>
      <c r="E1833" s="39"/>
      <c r="F1833" s="39"/>
      <c r="G1833" s="34">
        <f t="shared" si="28"/>
        <v>5</v>
      </c>
    </row>
    <row r="1834" spans="1:7" x14ac:dyDescent="0.25">
      <c r="A1834" s="36" t="s">
        <v>7866</v>
      </c>
      <c r="B1834" s="37" t="s">
        <v>4949</v>
      </c>
      <c r="C1834" s="38" t="s">
        <v>7</v>
      </c>
      <c r="D1834" s="39">
        <v>117.55</v>
      </c>
      <c r="E1834" s="39">
        <v>103.16</v>
      </c>
      <c r="F1834" s="39">
        <v>220.71</v>
      </c>
      <c r="G1834" s="34">
        <f t="shared" si="28"/>
        <v>9</v>
      </c>
    </row>
    <row r="1835" spans="1:7" x14ac:dyDescent="0.25">
      <c r="A1835" s="36" t="s">
        <v>7867</v>
      </c>
      <c r="B1835" s="37" t="s">
        <v>4950</v>
      </c>
      <c r="C1835" s="38" t="s">
        <v>23</v>
      </c>
      <c r="D1835" s="39">
        <v>552.70000000000005</v>
      </c>
      <c r="E1835" s="39">
        <v>22.96</v>
      </c>
      <c r="F1835" s="39">
        <v>575.66</v>
      </c>
      <c r="G1835" s="34">
        <f t="shared" si="28"/>
        <v>9</v>
      </c>
    </row>
    <row r="1836" spans="1:7" x14ac:dyDescent="0.25">
      <c r="A1836" s="36" t="s">
        <v>7868</v>
      </c>
      <c r="B1836" s="37" t="s">
        <v>4951</v>
      </c>
      <c r="C1836" s="38" t="s">
        <v>129</v>
      </c>
      <c r="D1836" s="39">
        <v>192.79</v>
      </c>
      <c r="E1836" s="39">
        <v>64.31</v>
      </c>
      <c r="F1836" s="39">
        <v>257.10000000000002</v>
      </c>
      <c r="G1836" s="34">
        <f t="shared" si="28"/>
        <v>9</v>
      </c>
    </row>
    <row r="1837" spans="1:7" ht="30" x14ac:dyDescent="0.25">
      <c r="A1837" s="36" t="s">
        <v>7869</v>
      </c>
      <c r="B1837" s="37" t="s">
        <v>4952</v>
      </c>
      <c r="C1837" s="38" t="s">
        <v>23</v>
      </c>
      <c r="D1837" s="39">
        <v>607.09</v>
      </c>
      <c r="E1837" s="39">
        <v>32.29</v>
      </c>
      <c r="F1837" s="39">
        <v>639.38</v>
      </c>
      <c r="G1837" s="34">
        <f t="shared" si="28"/>
        <v>9</v>
      </c>
    </row>
    <row r="1838" spans="1:7" ht="30" x14ac:dyDescent="0.25">
      <c r="A1838" s="36" t="s">
        <v>7870</v>
      </c>
      <c r="B1838" s="37" t="s">
        <v>4953</v>
      </c>
      <c r="C1838" s="38" t="s">
        <v>23</v>
      </c>
      <c r="D1838" s="39">
        <v>891.77</v>
      </c>
      <c r="E1838" s="39">
        <v>48.43</v>
      </c>
      <c r="F1838" s="39">
        <v>940.2</v>
      </c>
      <c r="G1838" s="34">
        <f t="shared" si="28"/>
        <v>9</v>
      </c>
    </row>
    <row r="1839" spans="1:7" x14ac:dyDescent="0.25">
      <c r="A1839" s="36" t="s">
        <v>11145</v>
      </c>
      <c r="B1839" s="37" t="s">
        <v>4954</v>
      </c>
      <c r="C1839" s="38"/>
      <c r="D1839" s="39"/>
      <c r="E1839" s="39"/>
      <c r="F1839" s="39"/>
      <c r="G1839" s="34">
        <f t="shared" si="28"/>
        <v>5</v>
      </c>
    </row>
    <row r="1840" spans="1:7" x14ac:dyDescent="0.25">
      <c r="A1840" s="36" t="s">
        <v>7871</v>
      </c>
      <c r="B1840" s="37" t="s">
        <v>4955</v>
      </c>
      <c r="C1840" s="38" t="s">
        <v>3666</v>
      </c>
      <c r="D1840" s="39">
        <v>5363.7</v>
      </c>
      <c r="E1840" s="39">
        <v>228.09</v>
      </c>
      <c r="F1840" s="39">
        <v>5591.79</v>
      </c>
      <c r="G1840" s="34">
        <f t="shared" si="28"/>
        <v>9</v>
      </c>
    </row>
    <row r="1841" spans="1:7" x14ac:dyDescent="0.25">
      <c r="A1841" s="36" t="s">
        <v>7872</v>
      </c>
      <c r="B1841" s="37" t="s">
        <v>4956</v>
      </c>
      <c r="C1841" s="38" t="s">
        <v>3666</v>
      </c>
      <c r="D1841" s="39">
        <v>2855.26</v>
      </c>
      <c r="E1841" s="39">
        <v>228.09</v>
      </c>
      <c r="F1841" s="39">
        <v>3083.35</v>
      </c>
      <c r="G1841" s="34">
        <f t="shared" si="28"/>
        <v>9</v>
      </c>
    </row>
    <row r="1842" spans="1:7" x14ac:dyDescent="0.25">
      <c r="A1842" s="36" t="s">
        <v>7873</v>
      </c>
      <c r="B1842" s="37" t="s">
        <v>4957</v>
      </c>
      <c r="C1842" s="38" t="s">
        <v>3666</v>
      </c>
      <c r="D1842" s="39">
        <v>1662.79</v>
      </c>
      <c r="E1842" s="39">
        <v>228.09</v>
      </c>
      <c r="F1842" s="39">
        <v>1890.88</v>
      </c>
      <c r="G1842" s="34">
        <f t="shared" si="28"/>
        <v>9</v>
      </c>
    </row>
    <row r="1843" spans="1:7" x14ac:dyDescent="0.25">
      <c r="A1843" s="36" t="s">
        <v>7874</v>
      </c>
      <c r="B1843" s="37" t="s">
        <v>4958</v>
      </c>
      <c r="C1843" s="38" t="s">
        <v>3666</v>
      </c>
      <c r="D1843" s="39">
        <v>3376.06</v>
      </c>
      <c r="E1843" s="39">
        <v>228.09</v>
      </c>
      <c r="F1843" s="39">
        <v>3604.15</v>
      </c>
      <c r="G1843" s="34">
        <f t="shared" si="28"/>
        <v>9</v>
      </c>
    </row>
    <row r="1844" spans="1:7" x14ac:dyDescent="0.25">
      <c r="A1844" s="36" t="s">
        <v>11146</v>
      </c>
      <c r="B1844" s="37" t="s">
        <v>4959</v>
      </c>
      <c r="C1844" s="38"/>
      <c r="D1844" s="39"/>
      <c r="E1844" s="39"/>
      <c r="F1844" s="39"/>
      <c r="G1844" s="34">
        <f t="shared" si="28"/>
        <v>5</v>
      </c>
    </row>
    <row r="1845" spans="1:7" x14ac:dyDescent="0.25">
      <c r="A1845" s="36" t="s">
        <v>7875</v>
      </c>
      <c r="B1845" s="37" t="s">
        <v>4960</v>
      </c>
      <c r="C1845" s="38" t="s">
        <v>3666</v>
      </c>
      <c r="D1845" s="39">
        <v>5755.58</v>
      </c>
      <c r="E1845" s="39">
        <v>362.54</v>
      </c>
      <c r="F1845" s="39">
        <v>6118.12</v>
      </c>
      <c r="G1845" s="34">
        <f t="shared" si="28"/>
        <v>9</v>
      </c>
    </row>
    <row r="1846" spans="1:7" x14ac:dyDescent="0.25">
      <c r="A1846" s="36" t="s">
        <v>7876</v>
      </c>
      <c r="B1846" s="37" t="s">
        <v>4961</v>
      </c>
      <c r="C1846" s="38" t="s">
        <v>3666</v>
      </c>
      <c r="D1846" s="39">
        <v>8444.9500000000007</v>
      </c>
      <c r="E1846" s="39">
        <v>362.54</v>
      </c>
      <c r="F1846" s="39">
        <v>8807.49</v>
      </c>
      <c r="G1846" s="34">
        <f t="shared" si="28"/>
        <v>9</v>
      </c>
    </row>
    <row r="1847" spans="1:7" x14ac:dyDescent="0.25">
      <c r="A1847" s="36" t="s">
        <v>7877</v>
      </c>
      <c r="B1847" s="37" t="s">
        <v>4962</v>
      </c>
      <c r="C1847" s="38" t="s">
        <v>23</v>
      </c>
      <c r="D1847" s="39">
        <v>2803.03</v>
      </c>
      <c r="E1847" s="39">
        <v>53.54</v>
      </c>
      <c r="F1847" s="39">
        <v>2856.57</v>
      </c>
      <c r="G1847" s="34">
        <f t="shared" si="28"/>
        <v>9</v>
      </c>
    </row>
    <row r="1848" spans="1:7" x14ac:dyDescent="0.25">
      <c r="A1848" s="36" t="s">
        <v>7878</v>
      </c>
      <c r="B1848" s="37" t="s">
        <v>4963</v>
      </c>
      <c r="C1848" s="38" t="s">
        <v>23</v>
      </c>
      <c r="D1848" s="39">
        <v>1906.62</v>
      </c>
      <c r="E1848" s="39">
        <v>53.54</v>
      </c>
      <c r="F1848" s="39">
        <v>1960.16</v>
      </c>
      <c r="G1848" s="34">
        <f t="shared" si="28"/>
        <v>9</v>
      </c>
    </row>
    <row r="1849" spans="1:7" x14ac:dyDescent="0.25">
      <c r="A1849" s="36" t="s">
        <v>11147</v>
      </c>
      <c r="B1849" s="37" t="s">
        <v>4964</v>
      </c>
      <c r="C1849" s="38"/>
      <c r="D1849" s="39"/>
      <c r="E1849" s="39"/>
      <c r="F1849" s="39"/>
      <c r="G1849" s="34">
        <f t="shared" si="28"/>
        <v>5</v>
      </c>
    </row>
    <row r="1850" spans="1:7" x14ac:dyDescent="0.25">
      <c r="A1850" s="36" t="s">
        <v>7879</v>
      </c>
      <c r="B1850" s="37" t="s">
        <v>4965</v>
      </c>
      <c r="C1850" s="38" t="s">
        <v>129</v>
      </c>
      <c r="D1850" s="39">
        <v>13.17</v>
      </c>
      <c r="E1850" s="39"/>
      <c r="F1850" s="39">
        <v>13.17</v>
      </c>
      <c r="G1850" s="34">
        <f t="shared" si="28"/>
        <v>9</v>
      </c>
    </row>
    <row r="1851" spans="1:7" ht="30" x14ac:dyDescent="0.25">
      <c r="A1851" s="36" t="s">
        <v>7880</v>
      </c>
      <c r="B1851" s="37" t="s">
        <v>7455</v>
      </c>
      <c r="C1851" s="38" t="s">
        <v>23</v>
      </c>
      <c r="D1851" s="39">
        <v>1187.58</v>
      </c>
      <c r="E1851" s="39">
        <v>35.64</v>
      </c>
      <c r="F1851" s="39">
        <v>1223.22</v>
      </c>
      <c r="G1851" s="34">
        <f t="shared" si="28"/>
        <v>9</v>
      </c>
    </row>
    <row r="1852" spans="1:7" x14ac:dyDescent="0.25">
      <c r="A1852" s="36" t="s">
        <v>11148</v>
      </c>
      <c r="B1852" s="37" t="s">
        <v>4966</v>
      </c>
      <c r="C1852" s="38"/>
      <c r="D1852" s="39"/>
      <c r="E1852" s="39"/>
      <c r="F1852" s="39"/>
      <c r="G1852" s="34">
        <f t="shared" si="28"/>
        <v>2</v>
      </c>
    </row>
    <row r="1853" spans="1:7" x14ac:dyDescent="0.25">
      <c r="A1853" s="36" t="s">
        <v>11149</v>
      </c>
      <c r="B1853" s="37" t="s">
        <v>4967</v>
      </c>
      <c r="C1853" s="38"/>
      <c r="D1853" s="39"/>
      <c r="E1853" s="39"/>
      <c r="F1853" s="39"/>
      <c r="G1853" s="34">
        <f t="shared" si="28"/>
        <v>5</v>
      </c>
    </row>
    <row r="1854" spans="1:7" x14ac:dyDescent="0.25">
      <c r="A1854" s="36" t="s">
        <v>7881</v>
      </c>
      <c r="B1854" s="37" t="s">
        <v>4968</v>
      </c>
      <c r="C1854" s="38" t="s">
        <v>3666</v>
      </c>
      <c r="D1854" s="39">
        <v>138851.73000000001</v>
      </c>
      <c r="E1854" s="39">
        <v>278.85000000000002</v>
      </c>
      <c r="F1854" s="39">
        <v>139130.57999999999</v>
      </c>
      <c r="G1854" s="34">
        <f t="shared" si="28"/>
        <v>9</v>
      </c>
    </row>
    <row r="1855" spans="1:7" x14ac:dyDescent="0.25">
      <c r="A1855" s="36" t="s">
        <v>7882</v>
      </c>
      <c r="B1855" s="37" t="s">
        <v>4969</v>
      </c>
      <c r="C1855" s="38" t="s">
        <v>3666</v>
      </c>
      <c r="D1855" s="39">
        <v>123365.35</v>
      </c>
      <c r="E1855" s="39">
        <v>278.85000000000002</v>
      </c>
      <c r="F1855" s="39">
        <v>123644.2</v>
      </c>
      <c r="G1855" s="34">
        <f t="shared" si="28"/>
        <v>9</v>
      </c>
    </row>
    <row r="1856" spans="1:7" x14ac:dyDescent="0.25">
      <c r="A1856" s="36" t="s">
        <v>7883</v>
      </c>
      <c r="B1856" s="37" t="s">
        <v>4970</v>
      </c>
      <c r="C1856" s="38" t="s">
        <v>3666</v>
      </c>
      <c r="D1856" s="39">
        <v>110408.03</v>
      </c>
      <c r="E1856" s="39">
        <v>557.70000000000005</v>
      </c>
      <c r="F1856" s="39">
        <v>110965.73</v>
      </c>
      <c r="G1856" s="34">
        <f t="shared" si="28"/>
        <v>9</v>
      </c>
    </row>
    <row r="1857" spans="1:7" x14ac:dyDescent="0.25">
      <c r="A1857" s="36" t="s">
        <v>11150</v>
      </c>
      <c r="B1857" s="37" t="s">
        <v>4971</v>
      </c>
      <c r="C1857" s="38"/>
      <c r="D1857" s="39"/>
      <c r="E1857" s="39"/>
      <c r="F1857" s="39"/>
      <c r="G1857" s="34">
        <f t="shared" si="28"/>
        <v>5</v>
      </c>
    </row>
    <row r="1858" spans="1:7" ht="30" x14ac:dyDescent="0.25">
      <c r="A1858" s="36" t="s">
        <v>7884</v>
      </c>
      <c r="B1858" s="37" t="s">
        <v>4972</v>
      </c>
      <c r="C1858" s="38" t="s">
        <v>23</v>
      </c>
      <c r="D1858" s="39">
        <v>134.38999999999999</v>
      </c>
      <c r="E1858" s="39">
        <v>182.29</v>
      </c>
      <c r="F1858" s="39">
        <v>316.68</v>
      </c>
      <c r="G1858" s="34">
        <f t="shared" si="28"/>
        <v>9</v>
      </c>
    </row>
    <row r="1859" spans="1:7" ht="30" x14ac:dyDescent="0.25">
      <c r="A1859" s="36" t="s">
        <v>7885</v>
      </c>
      <c r="B1859" s="37" t="s">
        <v>7448</v>
      </c>
      <c r="C1859" s="38" t="s">
        <v>23</v>
      </c>
      <c r="D1859" s="39">
        <v>235.55</v>
      </c>
      <c r="E1859" s="39">
        <v>182.29</v>
      </c>
      <c r="F1859" s="39">
        <v>417.84</v>
      </c>
      <c r="G1859" s="34">
        <f t="shared" ref="G1859:G1922" si="29">LEN(A1859)</f>
        <v>9</v>
      </c>
    </row>
    <row r="1860" spans="1:7" ht="30" x14ac:dyDescent="0.25">
      <c r="A1860" s="36" t="s">
        <v>7886</v>
      </c>
      <c r="B1860" s="37" t="s">
        <v>7449</v>
      </c>
      <c r="C1860" s="38" t="s">
        <v>23</v>
      </c>
      <c r="D1860" s="39">
        <v>945.94</v>
      </c>
      <c r="E1860" s="39">
        <v>210.68</v>
      </c>
      <c r="F1860" s="39">
        <v>1156.6199999999999</v>
      </c>
      <c r="G1860" s="34">
        <f t="shared" si="29"/>
        <v>9</v>
      </c>
    </row>
    <row r="1861" spans="1:7" ht="30" x14ac:dyDescent="0.25">
      <c r="A1861" s="36" t="s">
        <v>7887</v>
      </c>
      <c r="B1861" s="37" t="s">
        <v>7450</v>
      </c>
      <c r="C1861" s="38" t="s">
        <v>23</v>
      </c>
      <c r="D1861" s="39">
        <v>2955.16</v>
      </c>
      <c r="E1861" s="39">
        <v>210.68</v>
      </c>
      <c r="F1861" s="39">
        <v>3165.84</v>
      </c>
      <c r="G1861" s="34">
        <f t="shared" si="29"/>
        <v>9</v>
      </c>
    </row>
    <row r="1862" spans="1:7" ht="30" x14ac:dyDescent="0.25">
      <c r="A1862" s="36" t="s">
        <v>7888</v>
      </c>
      <c r="B1862" s="37" t="s">
        <v>7451</v>
      </c>
      <c r="C1862" s="38" t="s">
        <v>23</v>
      </c>
      <c r="D1862" s="39">
        <v>1695.5</v>
      </c>
      <c r="E1862" s="39">
        <v>210.68</v>
      </c>
      <c r="F1862" s="39">
        <v>1906.18</v>
      </c>
      <c r="G1862" s="34">
        <f t="shared" si="29"/>
        <v>9</v>
      </c>
    </row>
    <row r="1863" spans="1:7" ht="30" x14ac:dyDescent="0.25">
      <c r="A1863" s="36" t="s">
        <v>7889</v>
      </c>
      <c r="B1863" s="37" t="s">
        <v>7452</v>
      </c>
      <c r="C1863" s="38" t="s">
        <v>23</v>
      </c>
      <c r="D1863" s="39">
        <v>591.25</v>
      </c>
      <c r="E1863" s="39">
        <v>158.01</v>
      </c>
      <c r="F1863" s="39">
        <v>749.26</v>
      </c>
      <c r="G1863" s="34">
        <f t="shared" si="29"/>
        <v>9</v>
      </c>
    </row>
    <row r="1864" spans="1:7" ht="30" x14ac:dyDescent="0.25">
      <c r="A1864" s="36" t="s">
        <v>7890</v>
      </c>
      <c r="B1864" s="37" t="s">
        <v>7453</v>
      </c>
      <c r="C1864" s="38" t="s">
        <v>23</v>
      </c>
      <c r="D1864" s="39">
        <v>1664.06</v>
      </c>
      <c r="E1864" s="39">
        <v>219.34</v>
      </c>
      <c r="F1864" s="39">
        <v>1883.4</v>
      </c>
      <c r="G1864" s="34">
        <f t="shared" si="29"/>
        <v>9</v>
      </c>
    </row>
    <row r="1865" spans="1:7" ht="30" x14ac:dyDescent="0.25">
      <c r="A1865" s="36" t="s">
        <v>7891</v>
      </c>
      <c r="B1865" s="37" t="s">
        <v>7454</v>
      </c>
      <c r="C1865" s="38" t="s">
        <v>23</v>
      </c>
      <c r="D1865" s="39">
        <v>1368.91</v>
      </c>
      <c r="E1865" s="39">
        <v>210.68</v>
      </c>
      <c r="F1865" s="39">
        <v>1579.59</v>
      </c>
      <c r="G1865" s="34">
        <f t="shared" si="29"/>
        <v>9</v>
      </c>
    </row>
    <row r="1866" spans="1:7" ht="30" x14ac:dyDescent="0.25">
      <c r="A1866" s="36" t="s">
        <v>7892</v>
      </c>
      <c r="B1866" s="37" t="s">
        <v>7447</v>
      </c>
      <c r="C1866" s="38" t="s">
        <v>23</v>
      </c>
      <c r="D1866" s="39">
        <v>142.77000000000001</v>
      </c>
      <c r="E1866" s="39">
        <v>105.34</v>
      </c>
      <c r="F1866" s="39">
        <v>248.11</v>
      </c>
      <c r="G1866" s="34">
        <f t="shared" si="29"/>
        <v>9</v>
      </c>
    </row>
    <row r="1867" spans="1:7" ht="30" x14ac:dyDescent="0.25">
      <c r="A1867" s="36" t="s">
        <v>7893</v>
      </c>
      <c r="B1867" s="37" t="s">
        <v>4973</v>
      </c>
      <c r="C1867" s="38" t="s">
        <v>23</v>
      </c>
      <c r="D1867" s="39">
        <v>217.31</v>
      </c>
      <c r="E1867" s="39">
        <v>182.29</v>
      </c>
      <c r="F1867" s="39">
        <v>399.6</v>
      </c>
      <c r="G1867" s="34">
        <f t="shared" si="29"/>
        <v>9</v>
      </c>
    </row>
    <row r="1868" spans="1:7" x14ac:dyDescent="0.25">
      <c r="A1868" s="36" t="s">
        <v>7894</v>
      </c>
      <c r="B1868" s="37" t="s">
        <v>4974</v>
      </c>
      <c r="C1868" s="38" t="s">
        <v>23</v>
      </c>
      <c r="D1868" s="39">
        <v>710.61</v>
      </c>
      <c r="E1868" s="39">
        <v>210.68</v>
      </c>
      <c r="F1868" s="39">
        <v>921.29</v>
      </c>
      <c r="G1868" s="34">
        <f t="shared" si="29"/>
        <v>9</v>
      </c>
    </row>
    <row r="1869" spans="1:7" x14ac:dyDescent="0.25">
      <c r="A1869" s="36" t="s">
        <v>11151</v>
      </c>
      <c r="B1869" s="37" t="s">
        <v>4975</v>
      </c>
      <c r="C1869" s="38"/>
      <c r="D1869" s="39"/>
      <c r="E1869" s="39"/>
      <c r="F1869" s="39"/>
      <c r="G1869" s="34">
        <f t="shared" si="29"/>
        <v>5</v>
      </c>
    </row>
    <row r="1870" spans="1:7" x14ac:dyDescent="0.25">
      <c r="A1870" s="36" t="s">
        <v>7895</v>
      </c>
      <c r="B1870" s="37" t="s">
        <v>4976</v>
      </c>
      <c r="C1870" s="38" t="s">
        <v>23</v>
      </c>
      <c r="D1870" s="39">
        <v>35.69</v>
      </c>
      <c r="E1870" s="39">
        <v>15.8</v>
      </c>
      <c r="F1870" s="39">
        <v>51.49</v>
      </c>
      <c r="G1870" s="34">
        <f t="shared" si="29"/>
        <v>9</v>
      </c>
    </row>
    <row r="1871" spans="1:7" x14ac:dyDescent="0.25">
      <c r="A1871" s="36" t="s">
        <v>7896</v>
      </c>
      <c r="B1871" s="37" t="s">
        <v>4977</v>
      </c>
      <c r="C1871" s="38" t="s">
        <v>23</v>
      </c>
      <c r="D1871" s="39">
        <v>50.57</v>
      </c>
      <c r="E1871" s="39">
        <v>15.8</v>
      </c>
      <c r="F1871" s="39">
        <v>66.37</v>
      </c>
      <c r="G1871" s="34">
        <f t="shared" si="29"/>
        <v>9</v>
      </c>
    </row>
    <row r="1872" spans="1:7" x14ac:dyDescent="0.25">
      <c r="A1872" s="36" t="s">
        <v>7897</v>
      </c>
      <c r="B1872" s="37" t="s">
        <v>4978</v>
      </c>
      <c r="C1872" s="38" t="s">
        <v>23</v>
      </c>
      <c r="D1872" s="39">
        <v>67.17</v>
      </c>
      <c r="E1872" s="39">
        <v>15.8</v>
      </c>
      <c r="F1872" s="39">
        <v>82.97</v>
      </c>
      <c r="G1872" s="34">
        <f t="shared" si="29"/>
        <v>9</v>
      </c>
    </row>
    <row r="1873" spans="1:7" x14ac:dyDescent="0.25">
      <c r="A1873" s="36" t="s">
        <v>7898</v>
      </c>
      <c r="B1873" s="37" t="s">
        <v>4979</v>
      </c>
      <c r="C1873" s="38" t="s">
        <v>23</v>
      </c>
      <c r="D1873" s="39">
        <v>116.23</v>
      </c>
      <c r="E1873" s="39">
        <v>15.8</v>
      </c>
      <c r="F1873" s="39">
        <v>132.03</v>
      </c>
      <c r="G1873" s="34">
        <f t="shared" si="29"/>
        <v>9</v>
      </c>
    </row>
    <row r="1874" spans="1:7" x14ac:dyDescent="0.25">
      <c r="A1874" s="36" t="s">
        <v>11152</v>
      </c>
      <c r="B1874" s="37" t="s">
        <v>4980</v>
      </c>
      <c r="C1874" s="38"/>
      <c r="D1874" s="39"/>
      <c r="E1874" s="39"/>
      <c r="F1874" s="39"/>
      <c r="G1874" s="34">
        <f t="shared" si="29"/>
        <v>5</v>
      </c>
    </row>
    <row r="1875" spans="1:7" x14ac:dyDescent="0.25">
      <c r="A1875" s="36" t="s">
        <v>7899</v>
      </c>
      <c r="B1875" s="37" t="s">
        <v>4981</v>
      </c>
      <c r="C1875" s="38" t="s">
        <v>23</v>
      </c>
      <c r="D1875" s="39">
        <v>45.65</v>
      </c>
      <c r="E1875" s="39">
        <v>10.54</v>
      </c>
      <c r="F1875" s="39">
        <v>56.19</v>
      </c>
      <c r="G1875" s="34">
        <f t="shared" si="29"/>
        <v>9</v>
      </c>
    </row>
    <row r="1876" spans="1:7" x14ac:dyDescent="0.25">
      <c r="A1876" s="36" t="s">
        <v>7900</v>
      </c>
      <c r="B1876" s="37" t="s">
        <v>4982</v>
      </c>
      <c r="C1876" s="38" t="s">
        <v>23</v>
      </c>
      <c r="D1876" s="39">
        <v>94.21</v>
      </c>
      <c r="E1876" s="39">
        <v>10.54</v>
      </c>
      <c r="F1876" s="39">
        <v>104.75</v>
      </c>
      <c r="G1876" s="34">
        <f t="shared" si="29"/>
        <v>9</v>
      </c>
    </row>
    <row r="1877" spans="1:7" x14ac:dyDescent="0.25">
      <c r="A1877" s="36" t="s">
        <v>7901</v>
      </c>
      <c r="B1877" s="37" t="s">
        <v>4983</v>
      </c>
      <c r="C1877" s="38" t="s">
        <v>23</v>
      </c>
      <c r="D1877" s="39">
        <v>74.87</v>
      </c>
      <c r="E1877" s="39">
        <v>39.5</v>
      </c>
      <c r="F1877" s="39">
        <v>114.37</v>
      </c>
      <c r="G1877" s="34">
        <f t="shared" si="29"/>
        <v>9</v>
      </c>
    </row>
    <row r="1878" spans="1:7" x14ac:dyDescent="0.25">
      <c r="A1878" s="36" t="s">
        <v>7902</v>
      </c>
      <c r="B1878" s="37" t="s">
        <v>4984</v>
      </c>
      <c r="C1878" s="38" t="s">
        <v>23</v>
      </c>
      <c r="D1878" s="39">
        <v>144.22</v>
      </c>
      <c r="E1878" s="39">
        <v>10.54</v>
      </c>
      <c r="F1878" s="39">
        <v>154.76</v>
      </c>
      <c r="G1878" s="34">
        <f t="shared" si="29"/>
        <v>9</v>
      </c>
    </row>
    <row r="1879" spans="1:7" x14ac:dyDescent="0.25">
      <c r="A1879" s="36" t="s">
        <v>7903</v>
      </c>
      <c r="B1879" s="37" t="s">
        <v>4985</v>
      </c>
      <c r="C1879" s="38" t="s">
        <v>23</v>
      </c>
      <c r="D1879" s="39">
        <v>196.01</v>
      </c>
      <c r="E1879" s="39">
        <v>10.54</v>
      </c>
      <c r="F1879" s="39">
        <v>206.55</v>
      </c>
      <c r="G1879" s="34">
        <f t="shared" si="29"/>
        <v>9</v>
      </c>
    </row>
    <row r="1880" spans="1:7" x14ac:dyDescent="0.25">
      <c r="A1880" s="36" t="s">
        <v>11153</v>
      </c>
      <c r="B1880" s="37" t="s">
        <v>4986</v>
      </c>
      <c r="C1880" s="38"/>
      <c r="D1880" s="39"/>
      <c r="E1880" s="39"/>
      <c r="F1880" s="39"/>
      <c r="G1880" s="34">
        <f t="shared" si="29"/>
        <v>5</v>
      </c>
    </row>
    <row r="1881" spans="1:7" ht="30" x14ac:dyDescent="0.25">
      <c r="A1881" s="36" t="s">
        <v>7904</v>
      </c>
      <c r="B1881" s="37" t="s">
        <v>4987</v>
      </c>
      <c r="C1881" s="38" t="s">
        <v>3666</v>
      </c>
      <c r="D1881" s="39">
        <v>517.05999999999995</v>
      </c>
      <c r="E1881" s="39">
        <v>26.34</v>
      </c>
      <c r="F1881" s="39">
        <v>543.4</v>
      </c>
      <c r="G1881" s="34">
        <f t="shared" si="29"/>
        <v>9</v>
      </c>
    </row>
    <row r="1882" spans="1:7" ht="30" x14ac:dyDescent="0.25">
      <c r="A1882" s="36" t="s">
        <v>7905</v>
      </c>
      <c r="B1882" s="37" t="s">
        <v>4988</v>
      </c>
      <c r="C1882" s="38" t="s">
        <v>3666</v>
      </c>
      <c r="D1882" s="39">
        <v>429.01</v>
      </c>
      <c r="E1882" s="39">
        <v>26.34</v>
      </c>
      <c r="F1882" s="39">
        <v>455.35</v>
      </c>
      <c r="G1882" s="34">
        <f t="shared" si="29"/>
        <v>9</v>
      </c>
    </row>
    <row r="1883" spans="1:7" x14ac:dyDescent="0.25">
      <c r="A1883" s="36" t="s">
        <v>11154</v>
      </c>
      <c r="B1883" s="37" t="s">
        <v>4989</v>
      </c>
      <c r="C1883" s="38"/>
      <c r="D1883" s="39"/>
      <c r="E1883" s="39"/>
      <c r="F1883" s="39"/>
      <c r="G1883" s="34">
        <f t="shared" si="29"/>
        <v>5</v>
      </c>
    </row>
    <row r="1884" spans="1:7" ht="30" x14ac:dyDescent="0.25">
      <c r="A1884" s="36" t="s">
        <v>7906</v>
      </c>
      <c r="B1884" s="37" t="s">
        <v>4990</v>
      </c>
      <c r="C1884" s="38" t="s">
        <v>23</v>
      </c>
      <c r="D1884" s="39">
        <v>207.33</v>
      </c>
      <c r="E1884" s="39">
        <v>24.71</v>
      </c>
      <c r="F1884" s="39">
        <v>232.04</v>
      </c>
      <c r="G1884" s="34">
        <f t="shared" si="29"/>
        <v>9</v>
      </c>
    </row>
    <row r="1885" spans="1:7" ht="30" x14ac:dyDescent="0.25">
      <c r="A1885" s="36" t="s">
        <v>7907</v>
      </c>
      <c r="B1885" s="37" t="s">
        <v>7445</v>
      </c>
      <c r="C1885" s="38" t="s">
        <v>23</v>
      </c>
      <c r="D1885" s="39">
        <v>201.45</v>
      </c>
      <c r="E1885" s="39">
        <v>24.71</v>
      </c>
      <c r="F1885" s="39">
        <v>226.16</v>
      </c>
      <c r="G1885" s="34">
        <f t="shared" si="29"/>
        <v>9</v>
      </c>
    </row>
    <row r="1886" spans="1:7" ht="30" x14ac:dyDescent="0.25">
      <c r="A1886" s="36" t="s">
        <v>7908</v>
      </c>
      <c r="B1886" s="37" t="s">
        <v>7446</v>
      </c>
      <c r="C1886" s="38" t="s">
        <v>23</v>
      </c>
      <c r="D1886" s="39">
        <v>191.22</v>
      </c>
      <c r="E1886" s="39">
        <v>24.71</v>
      </c>
      <c r="F1886" s="39">
        <v>215.93</v>
      </c>
      <c r="G1886" s="34">
        <f t="shared" si="29"/>
        <v>9</v>
      </c>
    </row>
    <row r="1887" spans="1:7" ht="30" x14ac:dyDescent="0.25">
      <c r="A1887" s="36" t="s">
        <v>7909</v>
      </c>
      <c r="B1887" s="37" t="s">
        <v>4991</v>
      </c>
      <c r="C1887" s="38" t="s">
        <v>23</v>
      </c>
      <c r="D1887" s="39">
        <v>201.79</v>
      </c>
      <c r="E1887" s="39">
        <v>24.71</v>
      </c>
      <c r="F1887" s="39">
        <v>226.5</v>
      </c>
      <c r="G1887" s="34">
        <f t="shared" si="29"/>
        <v>9</v>
      </c>
    </row>
    <row r="1888" spans="1:7" x14ac:dyDescent="0.25">
      <c r="A1888" s="36" t="s">
        <v>11155</v>
      </c>
      <c r="B1888" s="37" t="s">
        <v>4992</v>
      </c>
      <c r="C1888" s="38"/>
      <c r="D1888" s="39"/>
      <c r="E1888" s="39"/>
      <c r="F1888" s="39"/>
      <c r="G1888" s="34">
        <f t="shared" si="29"/>
        <v>5</v>
      </c>
    </row>
    <row r="1889" spans="1:7" ht="30" x14ac:dyDescent="0.25">
      <c r="A1889" s="36" t="s">
        <v>7910</v>
      </c>
      <c r="B1889" s="37" t="s">
        <v>7435</v>
      </c>
      <c r="C1889" s="38" t="s">
        <v>23</v>
      </c>
      <c r="D1889" s="39">
        <v>196057.3</v>
      </c>
      <c r="E1889" s="39">
        <v>2027.36</v>
      </c>
      <c r="F1889" s="39">
        <v>198084.66</v>
      </c>
      <c r="G1889" s="34">
        <f t="shared" si="29"/>
        <v>9</v>
      </c>
    </row>
    <row r="1890" spans="1:7" ht="30" x14ac:dyDescent="0.25">
      <c r="A1890" s="36" t="s">
        <v>7911</v>
      </c>
      <c r="B1890" s="37" t="s">
        <v>7436</v>
      </c>
      <c r="C1890" s="38" t="s">
        <v>23</v>
      </c>
      <c r="D1890" s="39">
        <v>251062.78</v>
      </c>
      <c r="E1890" s="39">
        <v>2027.36</v>
      </c>
      <c r="F1890" s="39">
        <v>253090.14</v>
      </c>
      <c r="G1890" s="34">
        <f t="shared" si="29"/>
        <v>9</v>
      </c>
    </row>
    <row r="1891" spans="1:7" ht="30" x14ac:dyDescent="0.25">
      <c r="A1891" s="36" t="s">
        <v>7912</v>
      </c>
      <c r="B1891" s="37" t="s">
        <v>7437</v>
      </c>
      <c r="C1891" s="38" t="s">
        <v>23</v>
      </c>
      <c r="D1891" s="39">
        <v>94870.13</v>
      </c>
      <c r="E1891" s="39">
        <v>2027.36</v>
      </c>
      <c r="F1891" s="39">
        <v>96897.49</v>
      </c>
      <c r="G1891" s="34">
        <f t="shared" si="29"/>
        <v>9</v>
      </c>
    </row>
    <row r="1892" spans="1:7" ht="30" x14ac:dyDescent="0.25">
      <c r="A1892" s="36" t="s">
        <v>7913</v>
      </c>
      <c r="B1892" s="37" t="s">
        <v>7438</v>
      </c>
      <c r="C1892" s="38" t="s">
        <v>23</v>
      </c>
      <c r="D1892" s="39">
        <v>115336.93</v>
      </c>
      <c r="E1892" s="39">
        <v>2027.36</v>
      </c>
      <c r="F1892" s="39">
        <v>117364.29</v>
      </c>
      <c r="G1892" s="34">
        <f t="shared" si="29"/>
        <v>9</v>
      </c>
    </row>
    <row r="1893" spans="1:7" ht="30" x14ac:dyDescent="0.25">
      <c r="A1893" s="36" t="s">
        <v>7914</v>
      </c>
      <c r="B1893" s="37" t="s">
        <v>7439</v>
      </c>
      <c r="C1893" s="38" t="s">
        <v>23</v>
      </c>
      <c r="D1893" s="39">
        <v>88240.66</v>
      </c>
      <c r="E1893" s="39">
        <v>1081.8499999999999</v>
      </c>
      <c r="F1893" s="39">
        <v>89322.51</v>
      </c>
      <c r="G1893" s="34">
        <f t="shared" si="29"/>
        <v>9</v>
      </c>
    </row>
    <row r="1894" spans="1:7" ht="30" x14ac:dyDescent="0.25">
      <c r="A1894" s="36" t="s">
        <v>7915</v>
      </c>
      <c r="B1894" s="37" t="s">
        <v>7440</v>
      </c>
      <c r="C1894" s="38" t="s">
        <v>23</v>
      </c>
      <c r="D1894" s="39">
        <v>140969.01999999999</v>
      </c>
      <c r="E1894" s="39">
        <v>2027.36</v>
      </c>
      <c r="F1894" s="39">
        <v>142996.38</v>
      </c>
      <c r="G1894" s="34">
        <f t="shared" si="29"/>
        <v>9</v>
      </c>
    </row>
    <row r="1895" spans="1:7" ht="30" x14ac:dyDescent="0.25">
      <c r="A1895" s="36" t="s">
        <v>7916</v>
      </c>
      <c r="B1895" s="37" t="s">
        <v>7441</v>
      </c>
      <c r="C1895" s="38" t="s">
        <v>23</v>
      </c>
      <c r="D1895" s="39">
        <v>447355.38</v>
      </c>
      <c r="E1895" s="39">
        <v>2243.73</v>
      </c>
      <c r="F1895" s="39">
        <v>449599.11</v>
      </c>
      <c r="G1895" s="34">
        <f t="shared" si="29"/>
        <v>9</v>
      </c>
    </row>
    <row r="1896" spans="1:7" ht="30" x14ac:dyDescent="0.25">
      <c r="A1896" s="36" t="s">
        <v>7917</v>
      </c>
      <c r="B1896" s="37" t="s">
        <v>7442</v>
      </c>
      <c r="C1896" s="38" t="s">
        <v>23</v>
      </c>
      <c r="D1896" s="39">
        <v>149338.70000000001</v>
      </c>
      <c r="E1896" s="39">
        <v>2027.36</v>
      </c>
      <c r="F1896" s="39">
        <v>151366.06</v>
      </c>
      <c r="G1896" s="34">
        <f t="shared" si="29"/>
        <v>9</v>
      </c>
    </row>
    <row r="1897" spans="1:7" ht="30" x14ac:dyDescent="0.25">
      <c r="A1897" s="36" t="s">
        <v>7918</v>
      </c>
      <c r="B1897" s="37" t="s">
        <v>7443</v>
      </c>
      <c r="C1897" s="38" t="s">
        <v>23</v>
      </c>
      <c r="D1897" s="39">
        <v>384828.06</v>
      </c>
      <c r="E1897" s="39">
        <v>2223.56</v>
      </c>
      <c r="F1897" s="39">
        <v>387051.62</v>
      </c>
      <c r="G1897" s="34">
        <f t="shared" si="29"/>
        <v>9</v>
      </c>
    </row>
    <row r="1898" spans="1:7" ht="30" x14ac:dyDescent="0.25">
      <c r="A1898" s="36" t="s">
        <v>7919</v>
      </c>
      <c r="B1898" s="37" t="s">
        <v>7444</v>
      </c>
      <c r="C1898" s="38" t="s">
        <v>23</v>
      </c>
      <c r="D1898" s="39">
        <v>419594.28</v>
      </c>
      <c r="E1898" s="39">
        <v>2243.73</v>
      </c>
      <c r="F1898" s="39">
        <v>421838.01</v>
      </c>
      <c r="G1898" s="34">
        <f t="shared" si="29"/>
        <v>9</v>
      </c>
    </row>
    <row r="1899" spans="1:7" x14ac:dyDescent="0.25">
      <c r="A1899" s="36" t="s">
        <v>11156</v>
      </c>
      <c r="B1899" s="37" t="s">
        <v>4993</v>
      </c>
      <c r="C1899" s="38"/>
      <c r="D1899" s="39"/>
      <c r="E1899" s="39"/>
      <c r="F1899" s="39"/>
      <c r="G1899" s="34">
        <f t="shared" si="29"/>
        <v>5</v>
      </c>
    </row>
    <row r="1900" spans="1:7" ht="30" x14ac:dyDescent="0.25">
      <c r="A1900" s="36" t="s">
        <v>7920</v>
      </c>
      <c r="B1900" s="37" t="s">
        <v>4994</v>
      </c>
      <c r="C1900" s="38" t="s">
        <v>23</v>
      </c>
      <c r="D1900" s="39">
        <v>41560.22</v>
      </c>
      <c r="E1900" s="39">
        <v>1081.8499999999999</v>
      </c>
      <c r="F1900" s="39">
        <v>42642.07</v>
      </c>
      <c r="G1900" s="34">
        <f t="shared" si="29"/>
        <v>9</v>
      </c>
    </row>
    <row r="1901" spans="1:7" ht="30" x14ac:dyDescent="0.25">
      <c r="A1901" s="36" t="s">
        <v>7921</v>
      </c>
      <c r="B1901" s="37" t="s">
        <v>4995</v>
      </c>
      <c r="C1901" s="38" t="s">
        <v>23</v>
      </c>
      <c r="D1901" s="39">
        <v>30255.67</v>
      </c>
      <c r="E1901" s="39">
        <v>1081.8499999999999</v>
      </c>
      <c r="F1901" s="39">
        <v>31337.52</v>
      </c>
      <c r="G1901" s="34">
        <f t="shared" si="29"/>
        <v>9</v>
      </c>
    </row>
    <row r="1902" spans="1:7" ht="30" x14ac:dyDescent="0.25">
      <c r="A1902" s="36" t="s">
        <v>7922</v>
      </c>
      <c r="B1902" s="37" t="s">
        <v>4996</v>
      </c>
      <c r="C1902" s="38" t="s">
        <v>23</v>
      </c>
      <c r="D1902" s="39">
        <v>82073.58</v>
      </c>
      <c r="E1902" s="39">
        <v>1730.96</v>
      </c>
      <c r="F1902" s="39">
        <v>83804.539999999994</v>
      </c>
      <c r="G1902" s="34">
        <f t="shared" si="29"/>
        <v>9</v>
      </c>
    </row>
    <row r="1903" spans="1:7" ht="30" x14ac:dyDescent="0.25">
      <c r="A1903" s="36" t="s">
        <v>7923</v>
      </c>
      <c r="B1903" s="37" t="s">
        <v>7428</v>
      </c>
      <c r="C1903" s="38" t="s">
        <v>23</v>
      </c>
      <c r="D1903" s="39">
        <v>130373.52</v>
      </c>
      <c r="E1903" s="39">
        <v>1730.96</v>
      </c>
      <c r="F1903" s="39">
        <v>132104.48000000001</v>
      </c>
      <c r="G1903" s="34">
        <f t="shared" si="29"/>
        <v>9</v>
      </c>
    </row>
    <row r="1904" spans="1:7" ht="30" x14ac:dyDescent="0.25">
      <c r="A1904" s="36" t="s">
        <v>7924</v>
      </c>
      <c r="B1904" s="37" t="s">
        <v>4997</v>
      </c>
      <c r="C1904" s="38" t="s">
        <v>23</v>
      </c>
      <c r="D1904" s="39">
        <v>5828.31</v>
      </c>
      <c r="E1904" s="39">
        <v>432.74</v>
      </c>
      <c r="F1904" s="39">
        <v>6261.05</v>
      </c>
      <c r="G1904" s="34">
        <f t="shared" si="29"/>
        <v>9</v>
      </c>
    </row>
    <row r="1905" spans="1:7" ht="30" x14ac:dyDescent="0.25">
      <c r="A1905" s="36" t="s">
        <v>7925</v>
      </c>
      <c r="B1905" s="37" t="s">
        <v>7429</v>
      </c>
      <c r="C1905" s="38" t="s">
        <v>23</v>
      </c>
      <c r="D1905" s="39">
        <v>7882.76</v>
      </c>
      <c r="E1905" s="39">
        <v>432.74</v>
      </c>
      <c r="F1905" s="39">
        <v>8315.5</v>
      </c>
      <c r="G1905" s="34">
        <f t="shared" si="29"/>
        <v>9</v>
      </c>
    </row>
    <row r="1906" spans="1:7" ht="30" x14ac:dyDescent="0.25">
      <c r="A1906" s="36" t="s">
        <v>7926</v>
      </c>
      <c r="B1906" s="37" t="s">
        <v>4998</v>
      </c>
      <c r="C1906" s="38" t="s">
        <v>23</v>
      </c>
      <c r="D1906" s="39">
        <v>21526.86</v>
      </c>
      <c r="E1906" s="39">
        <v>1081.8499999999999</v>
      </c>
      <c r="F1906" s="39">
        <v>22608.71</v>
      </c>
      <c r="G1906" s="34">
        <f t="shared" si="29"/>
        <v>9</v>
      </c>
    </row>
    <row r="1907" spans="1:7" ht="30" x14ac:dyDescent="0.25">
      <c r="A1907" s="36" t="s">
        <v>7927</v>
      </c>
      <c r="B1907" s="37" t="s">
        <v>4999</v>
      </c>
      <c r="C1907" s="38" t="s">
        <v>23</v>
      </c>
      <c r="D1907" s="39">
        <v>50021.67</v>
      </c>
      <c r="E1907" s="39">
        <v>1081.8499999999999</v>
      </c>
      <c r="F1907" s="39">
        <v>51103.519999999997</v>
      </c>
      <c r="G1907" s="34">
        <f t="shared" si="29"/>
        <v>9</v>
      </c>
    </row>
    <row r="1908" spans="1:7" ht="30" x14ac:dyDescent="0.25">
      <c r="A1908" s="36" t="s">
        <v>7928</v>
      </c>
      <c r="B1908" s="37" t="s">
        <v>5000</v>
      </c>
      <c r="C1908" s="38" t="s">
        <v>23</v>
      </c>
      <c r="D1908" s="39">
        <v>23538.83</v>
      </c>
      <c r="E1908" s="39">
        <v>1081.8499999999999</v>
      </c>
      <c r="F1908" s="39">
        <v>24620.68</v>
      </c>
      <c r="G1908" s="34">
        <f t="shared" si="29"/>
        <v>9</v>
      </c>
    </row>
    <row r="1909" spans="1:7" ht="30" x14ac:dyDescent="0.25">
      <c r="A1909" s="36" t="s">
        <v>7929</v>
      </c>
      <c r="B1909" s="37" t="s">
        <v>7430</v>
      </c>
      <c r="C1909" s="38" t="s">
        <v>23</v>
      </c>
      <c r="D1909" s="39">
        <v>100476.92</v>
      </c>
      <c r="E1909" s="39">
        <v>1730.96</v>
      </c>
      <c r="F1909" s="39">
        <v>102207.88</v>
      </c>
      <c r="G1909" s="34">
        <f t="shared" si="29"/>
        <v>9</v>
      </c>
    </row>
    <row r="1910" spans="1:7" ht="30" x14ac:dyDescent="0.25">
      <c r="A1910" s="36" t="s">
        <v>7930</v>
      </c>
      <c r="B1910" s="37" t="s">
        <v>7431</v>
      </c>
      <c r="C1910" s="38" t="s">
        <v>23</v>
      </c>
      <c r="D1910" s="39">
        <v>18794.900000000001</v>
      </c>
      <c r="E1910" s="39">
        <v>432.74</v>
      </c>
      <c r="F1910" s="39">
        <v>19227.64</v>
      </c>
      <c r="G1910" s="34">
        <f t="shared" si="29"/>
        <v>9</v>
      </c>
    </row>
    <row r="1911" spans="1:7" ht="30" x14ac:dyDescent="0.25">
      <c r="A1911" s="36" t="s">
        <v>7931</v>
      </c>
      <c r="B1911" s="37" t="s">
        <v>5001</v>
      </c>
      <c r="C1911" s="38" t="s">
        <v>23</v>
      </c>
      <c r="D1911" s="39">
        <v>78022.53</v>
      </c>
      <c r="E1911" s="39">
        <v>1730.96</v>
      </c>
      <c r="F1911" s="39">
        <v>79753.490000000005</v>
      </c>
      <c r="G1911" s="34">
        <f t="shared" si="29"/>
        <v>9</v>
      </c>
    </row>
    <row r="1912" spans="1:7" ht="30" x14ac:dyDescent="0.25">
      <c r="A1912" s="36" t="s">
        <v>7932</v>
      </c>
      <c r="B1912" s="37" t="s">
        <v>5002</v>
      </c>
      <c r="C1912" s="38" t="s">
        <v>23</v>
      </c>
      <c r="D1912" s="39">
        <v>95821.99</v>
      </c>
      <c r="E1912" s="39">
        <v>1730.96</v>
      </c>
      <c r="F1912" s="39">
        <v>97552.95</v>
      </c>
      <c r="G1912" s="34">
        <f t="shared" si="29"/>
        <v>9</v>
      </c>
    </row>
    <row r="1913" spans="1:7" ht="30" x14ac:dyDescent="0.25">
      <c r="A1913" s="36" t="s">
        <v>7933</v>
      </c>
      <c r="B1913" s="37" t="s">
        <v>5003</v>
      </c>
      <c r="C1913" s="38" t="s">
        <v>23</v>
      </c>
      <c r="D1913" s="39">
        <v>131257.88</v>
      </c>
      <c r="E1913" s="39">
        <v>1730.96</v>
      </c>
      <c r="F1913" s="39">
        <v>132988.84</v>
      </c>
      <c r="G1913" s="34">
        <f t="shared" si="29"/>
        <v>9</v>
      </c>
    </row>
    <row r="1914" spans="1:7" ht="30" x14ac:dyDescent="0.25">
      <c r="A1914" s="36" t="s">
        <v>7934</v>
      </c>
      <c r="B1914" s="37" t="s">
        <v>5004</v>
      </c>
      <c r="C1914" s="38" t="s">
        <v>23</v>
      </c>
      <c r="D1914" s="39">
        <v>71024.62</v>
      </c>
      <c r="E1914" s="39">
        <v>1081.8499999999999</v>
      </c>
      <c r="F1914" s="39">
        <v>72106.47</v>
      </c>
      <c r="G1914" s="34">
        <f t="shared" si="29"/>
        <v>9</v>
      </c>
    </row>
    <row r="1915" spans="1:7" ht="30" x14ac:dyDescent="0.25">
      <c r="A1915" s="36" t="s">
        <v>7935</v>
      </c>
      <c r="B1915" s="37" t="s">
        <v>5005</v>
      </c>
      <c r="C1915" s="38" t="s">
        <v>23</v>
      </c>
      <c r="D1915" s="39">
        <v>33570.82</v>
      </c>
      <c r="E1915" s="39">
        <v>1081.8499999999999</v>
      </c>
      <c r="F1915" s="39">
        <v>34652.67</v>
      </c>
      <c r="G1915" s="34">
        <f t="shared" si="29"/>
        <v>9</v>
      </c>
    </row>
    <row r="1916" spans="1:7" ht="30" x14ac:dyDescent="0.25">
      <c r="A1916" s="36" t="s">
        <v>7936</v>
      </c>
      <c r="B1916" s="37" t="s">
        <v>7432</v>
      </c>
      <c r="C1916" s="38" t="s">
        <v>23</v>
      </c>
      <c r="D1916" s="39">
        <v>141618.41</v>
      </c>
      <c r="E1916" s="39">
        <v>1730.96</v>
      </c>
      <c r="F1916" s="39">
        <v>143349.37</v>
      </c>
      <c r="G1916" s="34">
        <f t="shared" si="29"/>
        <v>9</v>
      </c>
    </row>
    <row r="1917" spans="1:7" ht="30" x14ac:dyDescent="0.25">
      <c r="A1917" s="36" t="s">
        <v>7937</v>
      </c>
      <c r="B1917" s="37" t="s">
        <v>7433</v>
      </c>
      <c r="C1917" s="38" t="s">
        <v>23</v>
      </c>
      <c r="D1917" s="39">
        <v>42044.25</v>
      </c>
      <c r="E1917" s="39">
        <v>1081.8499999999999</v>
      </c>
      <c r="F1917" s="39">
        <v>43126.1</v>
      </c>
      <c r="G1917" s="34">
        <f t="shared" si="29"/>
        <v>9</v>
      </c>
    </row>
    <row r="1918" spans="1:7" ht="30" x14ac:dyDescent="0.25">
      <c r="A1918" s="36" t="s">
        <v>7938</v>
      </c>
      <c r="B1918" s="37" t="s">
        <v>7434</v>
      </c>
      <c r="C1918" s="38" t="s">
        <v>23</v>
      </c>
      <c r="D1918" s="39">
        <v>48380.67</v>
      </c>
      <c r="E1918" s="39">
        <v>1081.8499999999999</v>
      </c>
      <c r="F1918" s="39">
        <v>49462.52</v>
      </c>
      <c r="G1918" s="34">
        <f t="shared" si="29"/>
        <v>9</v>
      </c>
    </row>
    <row r="1919" spans="1:7" x14ac:dyDescent="0.25">
      <c r="A1919" s="36" t="s">
        <v>11157</v>
      </c>
      <c r="B1919" s="37" t="s">
        <v>5006</v>
      </c>
      <c r="C1919" s="38"/>
      <c r="D1919" s="39"/>
      <c r="E1919" s="39"/>
      <c r="F1919" s="39"/>
      <c r="G1919" s="34">
        <f t="shared" si="29"/>
        <v>5</v>
      </c>
    </row>
    <row r="1920" spans="1:7" x14ac:dyDescent="0.25">
      <c r="A1920" s="36" t="s">
        <v>7939</v>
      </c>
      <c r="B1920" s="37" t="s">
        <v>5007</v>
      </c>
      <c r="C1920" s="38" t="s">
        <v>7</v>
      </c>
      <c r="D1920" s="39">
        <v>65.849999999999994</v>
      </c>
      <c r="E1920" s="39">
        <v>21.07</v>
      </c>
      <c r="F1920" s="39">
        <v>86.92</v>
      </c>
      <c r="G1920" s="34">
        <f t="shared" si="29"/>
        <v>9</v>
      </c>
    </row>
    <row r="1921" spans="1:7" x14ac:dyDescent="0.25">
      <c r="A1921" s="36" t="s">
        <v>7940</v>
      </c>
      <c r="B1921" s="37" t="s">
        <v>5008</v>
      </c>
      <c r="C1921" s="38" t="s">
        <v>23</v>
      </c>
      <c r="D1921" s="39">
        <v>48.57</v>
      </c>
      <c r="E1921" s="39">
        <v>10.54</v>
      </c>
      <c r="F1921" s="39">
        <v>59.11</v>
      </c>
      <c r="G1921" s="34">
        <f t="shared" si="29"/>
        <v>9</v>
      </c>
    </row>
    <row r="1922" spans="1:7" x14ac:dyDescent="0.25">
      <c r="A1922" s="36" t="s">
        <v>7941</v>
      </c>
      <c r="B1922" s="37" t="s">
        <v>5009</v>
      </c>
      <c r="C1922" s="38" t="s">
        <v>23</v>
      </c>
      <c r="D1922" s="39">
        <v>1479.37</v>
      </c>
      <c r="E1922" s="39">
        <v>68.17</v>
      </c>
      <c r="F1922" s="39">
        <v>1547.54</v>
      </c>
      <c r="G1922" s="34">
        <f t="shared" si="29"/>
        <v>9</v>
      </c>
    </row>
    <row r="1923" spans="1:7" x14ac:dyDescent="0.25">
      <c r="A1923" s="36" t="s">
        <v>7942</v>
      </c>
      <c r="B1923" s="37" t="s">
        <v>5010</v>
      </c>
      <c r="C1923" s="38" t="s">
        <v>23</v>
      </c>
      <c r="D1923" s="39">
        <v>23.36</v>
      </c>
      <c r="E1923" s="39">
        <v>10.54</v>
      </c>
      <c r="F1923" s="39">
        <v>33.9</v>
      </c>
      <c r="G1923" s="34">
        <f t="shared" ref="G1923:G1986" si="30">LEN(A1923)</f>
        <v>9</v>
      </c>
    </row>
    <row r="1924" spans="1:7" x14ac:dyDescent="0.25">
      <c r="A1924" s="36" t="s">
        <v>7943</v>
      </c>
      <c r="B1924" s="37" t="s">
        <v>5011</v>
      </c>
      <c r="C1924" s="38" t="s">
        <v>23</v>
      </c>
      <c r="D1924" s="39">
        <v>2.96</v>
      </c>
      <c r="E1924" s="39">
        <v>7.9</v>
      </c>
      <c r="F1924" s="39">
        <v>10.86</v>
      </c>
      <c r="G1924" s="34">
        <f t="shared" si="30"/>
        <v>9</v>
      </c>
    </row>
    <row r="1925" spans="1:7" x14ac:dyDescent="0.25">
      <c r="A1925" s="36" t="s">
        <v>7944</v>
      </c>
      <c r="B1925" s="37" t="s">
        <v>5012</v>
      </c>
      <c r="C1925" s="38" t="s">
        <v>23</v>
      </c>
      <c r="D1925" s="39">
        <v>19.54</v>
      </c>
      <c r="E1925" s="39">
        <v>10.54</v>
      </c>
      <c r="F1925" s="39">
        <v>30.08</v>
      </c>
      <c r="G1925" s="34">
        <f t="shared" si="30"/>
        <v>9</v>
      </c>
    </row>
    <row r="1926" spans="1:7" ht="30" x14ac:dyDescent="0.25">
      <c r="A1926" s="36" t="s">
        <v>7945</v>
      </c>
      <c r="B1926" s="37" t="s">
        <v>5013</v>
      </c>
      <c r="C1926" s="38" t="s">
        <v>23</v>
      </c>
      <c r="D1926" s="39">
        <v>686.78</v>
      </c>
      <c r="E1926" s="39">
        <v>1.07</v>
      </c>
      <c r="F1926" s="39">
        <v>687.85</v>
      </c>
      <c r="G1926" s="34">
        <f t="shared" si="30"/>
        <v>9</v>
      </c>
    </row>
    <row r="1927" spans="1:7" x14ac:dyDescent="0.25">
      <c r="A1927" s="36" t="s">
        <v>7946</v>
      </c>
      <c r="B1927" s="37" t="s">
        <v>5014</v>
      </c>
      <c r="C1927" s="38" t="s">
        <v>23</v>
      </c>
      <c r="D1927" s="39">
        <v>489.16</v>
      </c>
      <c r="E1927" s="39">
        <v>26.34</v>
      </c>
      <c r="F1927" s="39">
        <v>515.5</v>
      </c>
      <c r="G1927" s="34">
        <f t="shared" si="30"/>
        <v>9</v>
      </c>
    </row>
    <row r="1928" spans="1:7" x14ac:dyDescent="0.25">
      <c r="A1928" s="36" t="s">
        <v>7947</v>
      </c>
      <c r="B1928" s="37" t="s">
        <v>5015</v>
      </c>
      <c r="C1928" s="38" t="s">
        <v>23</v>
      </c>
      <c r="D1928" s="39">
        <v>266.41000000000003</v>
      </c>
      <c r="E1928" s="39">
        <v>26.34</v>
      </c>
      <c r="F1928" s="39">
        <v>292.75</v>
      </c>
      <c r="G1928" s="34">
        <f t="shared" si="30"/>
        <v>9</v>
      </c>
    </row>
    <row r="1929" spans="1:7" x14ac:dyDescent="0.25">
      <c r="A1929" s="36" t="s">
        <v>7948</v>
      </c>
      <c r="B1929" s="37" t="s">
        <v>5016</v>
      </c>
      <c r="C1929" s="38" t="s">
        <v>23</v>
      </c>
      <c r="D1929" s="39">
        <v>294.95999999999998</v>
      </c>
      <c r="E1929" s="39">
        <v>148.19999999999999</v>
      </c>
      <c r="F1929" s="39">
        <v>443.16</v>
      </c>
      <c r="G1929" s="34">
        <f t="shared" si="30"/>
        <v>9</v>
      </c>
    </row>
    <row r="1930" spans="1:7" x14ac:dyDescent="0.25">
      <c r="A1930" s="36" t="s">
        <v>7949</v>
      </c>
      <c r="B1930" s="37" t="s">
        <v>5017</v>
      </c>
      <c r="C1930" s="38" t="s">
        <v>5018</v>
      </c>
      <c r="D1930" s="39">
        <v>606.46</v>
      </c>
      <c r="E1930" s="39">
        <v>1.07</v>
      </c>
      <c r="F1930" s="39">
        <v>607.53</v>
      </c>
      <c r="G1930" s="34">
        <f t="shared" si="30"/>
        <v>9</v>
      </c>
    </row>
    <row r="1931" spans="1:7" x14ac:dyDescent="0.25">
      <c r="A1931" s="36" t="s">
        <v>7950</v>
      </c>
      <c r="B1931" s="37" t="s">
        <v>5019</v>
      </c>
      <c r="C1931" s="38" t="s">
        <v>23</v>
      </c>
      <c r="D1931" s="39">
        <v>28.15</v>
      </c>
      <c r="E1931" s="39">
        <v>52.67</v>
      </c>
      <c r="F1931" s="39">
        <v>80.819999999999993</v>
      </c>
      <c r="G1931" s="34">
        <f t="shared" si="30"/>
        <v>9</v>
      </c>
    </row>
    <row r="1932" spans="1:7" x14ac:dyDescent="0.25">
      <c r="A1932" s="36" t="s">
        <v>7951</v>
      </c>
      <c r="B1932" s="37" t="s">
        <v>5020</v>
      </c>
      <c r="C1932" s="38" t="s">
        <v>5018</v>
      </c>
      <c r="D1932" s="39">
        <v>462.04</v>
      </c>
      <c r="E1932" s="39">
        <v>1.07</v>
      </c>
      <c r="F1932" s="39">
        <v>463.11</v>
      </c>
      <c r="G1932" s="34">
        <f t="shared" si="30"/>
        <v>9</v>
      </c>
    </row>
    <row r="1933" spans="1:7" x14ac:dyDescent="0.25">
      <c r="A1933" s="36" t="s">
        <v>7952</v>
      </c>
      <c r="B1933" s="37" t="s">
        <v>5021</v>
      </c>
      <c r="C1933" s="38" t="s">
        <v>23</v>
      </c>
      <c r="D1933" s="39"/>
      <c r="E1933" s="39">
        <v>296.39999999999998</v>
      </c>
      <c r="F1933" s="39">
        <v>296.39999999999998</v>
      </c>
      <c r="G1933" s="34">
        <f t="shared" si="30"/>
        <v>9</v>
      </c>
    </row>
    <row r="1934" spans="1:7" x14ac:dyDescent="0.25">
      <c r="A1934" s="36" t="s">
        <v>7953</v>
      </c>
      <c r="B1934" s="37" t="s">
        <v>5022</v>
      </c>
      <c r="C1934" s="38" t="s">
        <v>2922</v>
      </c>
      <c r="D1934" s="39">
        <v>26.43</v>
      </c>
      <c r="E1934" s="39">
        <v>0.86</v>
      </c>
      <c r="F1934" s="39">
        <v>27.29</v>
      </c>
      <c r="G1934" s="34">
        <f t="shared" si="30"/>
        <v>9</v>
      </c>
    </row>
    <row r="1935" spans="1:7" x14ac:dyDescent="0.25">
      <c r="A1935" s="36" t="s">
        <v>7954</v>
      </c>
      <c r="B1935" s="37" t="s">
        <v>5023</v>
      </c>
      <c r="C1935" s="38" t="s">
        <v>2922</v>
      </c>
      <c r="D1935" s="39">
        <v>26.43</v>
      </c>
      <c r="E1935" s="39">
        <v>1.29</v>
      </c>
      <c r="F1935" s="39">
        <v>27.72</v>
      </c>
      <c r="G1935" s="34">
        <f t="shared" si="30"/>
        <v>9</v>
      </c>
    </row>
    <row r="1936" spans="1:7" ht="30" x14ac:dyDescent="0.25">
      <c r="A1936" s="36" t="s">
        <v>7955</v>
      </c>
      <c r="B1936" s="37" t="s">
        <v>7427</v>
      </c>
      <c r="C1936" s="38" t="s">
        <v>129</v>
      </c>
      <c r="D1936" s="39">
        <v>924</v>
      </c>
      <c r="E1936" s="39">
        <v>10.72</v>
      </c>
      <c r="F1936" s="39">
        <v>934.72</v>
      </c>
      <c r="G1936" s="34">
        <f t="shared" si="30"/>
        <v>9</v>
      </c>
    </row>
    <row r="1937" spans="1:7" ht="30" x14ac:dyDescent="0.25">
      <c r="A1937" s="36" t="s">
        <v>7956</v>
      </c>
      <c r="B1937" s="37" t="s">
        <v>7426</v>
      </c>
      <c r="C1937" s="38" t="s">
        <v>129</v>
      </c>
      <c r="D1937" s="39">
        <v>1152.01</v>
      </c>
      <c r="E1937" s="39">
        <v>10.72</v>
      </c>
      <c r="F1937" s="39">
        <v>1162.73</v>
      </c>
      <c r="G1937" s="34">
        <f t="shared" si="30"/>
        <v>9</v>
      </c>
    </row>
    <row r="1938" spans="1:7" x14ac:dyDescent="0.25">
      <c r="A1938" s="36" t="s">
        <v>7957</v>
      </c>
      <c r="B1938" s="37" t="s">
        <v>5024</v>
      </c>
      <c r="C1938" s="38" t="s">
        <v>5018</v>
      </c>
      <c r="D1938" s="39">
        <v>38.630000000000003</v>
      </c>
      <c r="E1938" s="39">
        <v>1.07</v>
      </c>
      <c r="F1938" s="39">
        <v>39.700000000000003</v>
      </c>
      <c r="G1938" s="34">
        <f t="shared" si="30"/>
        <v>9</v>
      </c>
    </row>
    <row r="1939" spans="1:7" x14ac:dyDescent="0.25">
      <c r="A1939" s="36" t="s">
        <v>7958</v>
      </c>
      <c r="B1939" s="37" t="s">
        <v>5025</v>
      </c>
      <c r="C1939" s="38" t="s">
        <v>23</v>
      </c>
      <c r="D1939" s="39">
        <v>18.95</v>
      </c>
      <c r="E1939" s="39">
        <v>74.099999999999994</v>
      </c>
      <c r="F1939" s="39">
        <v>93.05</v>
      </c>
      <c r="G1939" s="34">
        <f t="shared" si="30"/>
        <v>9</v>
      </c>
    </row>
    <row r="1940" spans="1:7" x14ac:dyDescent="0.25">
      <c r="A1940" s="36" t="s">
        <v>7959</v>
      </c>
      <c r="B1940" s="37" t="s">
        <v>5026</v>
      </c>
      <c r="C1940" s="38" t="s">
        <v>23</v>
      </c>
      <c r="D1940" s="39">
        <v>65.8</v>
      </c>
      <c r="E1940" s="39">
        <v>1.07</v>
      </c>
      <c r="F1940" s="39">
        <v>66.87</v>
      </c>
      <c r="G1940" s="34">
        <f t="shared" si="30"/>
        <v>9</v>
      </c>
    </row>
    <row r="1941" spans="1:7" x14ac:dyDescent="0.25">
      <c r="A1941" s="36" t="s">
        <v>7960</v>
      </c>
      <c r="B1941" s="37" t="s">
        <v>5027</v>
      </c>
      <c r="C1941" s="38" t="s">
        <v>23</v>
      </c>
      <c r="D1941" s="39">
        <v>196.95</v>
      </c>
      <c r="E1941" s="39">
        <v>148.19999999999999</v>
      </c>
      <c r="F1941" s="39">
        <v>345.15</v>
      </c>
      <c r="G1941" s="34">
        <f t="shared" si="30"/>
        <v>9</v>
      </c>
    </row>
    <row r="1942" spans="1:7" x14ac:dyDescent="0.25">
      <c r="A1942" s="36" t="s">
        <v>7961</v>
      </c>
      <c r="B1942" s="37" t="s">
        <v>5028</v>
      </c>
      <c r="C1942" s="38" t="s">
        <v>23</v>
      </c>
      <c r="D1942" s="39">
        <v>595.88</v>
      </c>
      <c r="E1942" s="39">
        <v>1.07</v>
      </c>
      <c r="F1942" s="39">
        <v>596.95000000000005</v>
      </c>
      <c r="G1942" s="34">
        <f t="shared" si="30"/>
        <v>9</v>
      </c>
    </row>
    <row r="1943" spans="1:7" ht="30" x14ac:dyDescent="0.25">
      <c r="A1943" s="36" t="s">
        <v>7962</v>
      </c>
      <c r="B1943" s="37" t="s">
        <v>5029</v>
      </c>
      <c r="C1943" s="38" t="s">
        <v>23</v>
      </c>
      <c r="D1943" s="39">
        <v>501.43</v>
      </c>
      <c r="E1943" s="39">
        <v>148.19999999999999</v>
      </c>
      <c r="F1943" s="39">
        <v>649.63</v>
      </c>
      <c r="G1943" s="34">
        <f t="shared" si="30"/>
        <v>9</v>
      </c>
    </row>
    <row r="1944" spans="1:7" x14ac:dyDescent="0.25">
      <c r="A1944" s="36" t="s">
        <v>7963</v>
      </c>
      <c r="B1944" s="37" t="s">
        <v>5030</v>
      </c>
      <c r="C1944" s="38" t="s">
        <v>23</v>
      </c>
      <c r="D1944" s="39">
        <v>2905.82</v>
      </c>
      <c r="E1944" s="39">
        <v>52.67</v>
      </c>
      <c r="F1944" s="39">
        <v>2958.49</v>
      </c>
      <c r="G1944" s="34">
        <f t="shared" si="30"/>
        <v>9</v>
      </c>
    </row>
    <row r="1945" spans="1:7" x14ac:dyDescent="0.25">
      <c r="A1945" s="36" t="s">
        <v>7964</v>
      </c>
      <c r="B1945" s="37" t="s">
        <v>5031</v>
      </c>
      <c r="C1945" s="38" t="s">
        <v>23</v>
      </c>
      <c r="D1945" s="39">
        <v>4376.8</v>
      </c>
      <c r="E1945" s="39">
        <v>52.67</v>
      </c>
      <c r="F1945" s="39">
        <v>4429.47</v>
      </c>
      <c r="G1945" s="34">
        <f t="shared" si="30"/>
        <v>9</v>
      </c>
    </row>
    <row r="1946" spans="1:7" x14ac:dyDescent="0.25">
      <c r="A1946" s="36" t="s">
        <v>7965</v>
      </c>
      <c r="B1946" s="37" t="s">
        <v>5032</v>
      </c>
      <c r="C1946" s="38" t="s">
        <v>23</v>
      </c>
      <c r="D1946" s="39">
        <v>5677.95</v>
      </c>
      <c r="E1946" s="39">
        <v>52.67</v>
      </c>
      <c r="F1946" s="39">
        <v>5730.62</v>
      </c>
      <c r="G1946" s="34">
        <f t="shared" si="30"/>
        <v>9</v>
      </c>
    </row>
    <row r="1947" spans="1:7" x14ac:dyDescent="0.25">
      <c r="A1947" s="36" t="s">
        <v>11158</v>
      </c>
      <c r="B1947" s="37" t="s">
        <v>5033</v>
      </c>
      <c r="C1947" s="38"/>
      <c r="D1947" s="39"/>
      <c r="E1947" s="39"/>
      <c r="F1947" s="39"/>
      <c r="G1947" s="34">
        <f t="shared" si="30"/>
        <v>2</v>
      </c>
    </row>
    <row r="1948" spans="1:7" x14ac:dyDescent="0.25">
      <c r="A1948" s="36" t="s">
        <v>11159</v>
      </c>
      <c r="B1948" s="37" t="s">
        <v>5034</v>
      </c>
      <c r="C1948" s="38"/>
      <c r="D1948" s="39"/>
      <c r="E1948" s="39"/>
      <c r="F1948" s="39"/>
      <c r="G1948" s="34">
        <f t="shared" si="30"/>
        <v>5</v>
      </c>
    </row>
    <row r="1949" spans="1:7" x14ac:dyDescent="0.25">
      <c r="A1949" s="36" t="s">
        <v>7966</v>
      </c>
      <c r="B1949" s="37" t="s">
        <v>5035</v>
      </c>
      <c r="C1949" s="38" t="s">
        <v>23</v>
      </c>
      <c r="D1949" s="39">
        <v>62.24</v>
      </c>
      <c r="E1949" s="39">
        <v>90.68</v>
      </c>
      <c r="F1949" s="39">
        <v>152.91999999999999</v>
      </c>
      <c r="G1949" s="34">
        <f t="shared" si="30"/>
        <v>9</v>
      </c>
    </row>
    <row r="1950" spans="1:7" x14ac:dyDescent="0.25">
      <c r="A1950" s="36" t="s">
        <v>7967</v>
      </c>
      <c r="B1950" s="37" t="s">
        <v>5036</v>
      </c>
      <c r="C1950" s="38" t="s">
        <v>23</v>
      </c>
      <c r="D1950" s="39">
        <v>176.21</v>
      </c>
      <c r="E1950" s="39">
        <v>126.53</v>
      </c>
      <c r="F1950" s="39">
        <v>302.74</v>
      </c>
      <c r="G1950" s="34">
        <f t="shared" si="30"/>
        <v>9</v>
      </c>
    </row>
    <row r="1951" spans="1:7" x14ac:dyDescent="0.25">
      <c r="A1951" s="36" t="s">
        <v>7968</v>
      </c>
      <c r="B1951" s="37" t="s">
        <v>5037</v>
      </c>
      <c r="C1951" s="38" t="s">
        <v>23</v>
      </c>
      <c r="D1951" s="39">
        <v>314.17</v>
      </c>
      <c r="E1951" s="39">
        <v>162.37</v>
      </c>
      <c r="F1951" s="39">
        <v>476.54</v>
      </c>
      <c r="G1951" s="34">
        <f t="shared" si="30"/>
        <v>9</v>
      </c>
    </row>
    <row r="1952" spans="1:7" x14ac:dyDescent="0.25">
      <c r="A1952" s="36" t="s">
        <v>7969</v>
      </c>
      <c r="B1952" s="37" t="s">
        <v>5038</v>
      </c>
      <c r="C1952" s="38" t="s">
        <v>23</v>
      </c>
      <c r="D1952" s="39">
        <v>524.65</v>
      </c>
      <c r="E1952" s="39">
        <v>201.33</v>
      </c>
      <c r="F1952" s="39">
        <v>725.98</v>
      </c>
      <c r="G1952" s="34">
        <f t="shared" si="30"/>
        <v>9</v>
      </c>
    </row>
    <row r="1953" spans="1:7" x14ac:dyDescent="0.25">
      <c r="A1953" s="36" t="s">
        <v>7970</v>
      </c>
      <c r="B1953" s="37" t="s">
        <v>5039</v>
      </c>
      <c r="C1953" s="38" t="s">
        <v>23</v>
      </c>
      <c r="D1953" s="39">
        <v>1579.29</v>
      </c>
      <c r="E1953" s="39">
        <v>269.88</v>
      </c>
      <c r="F1953" s="39">
        <v>1849.17</v>
      </c>
      <c r="G1953" s="34">
        <f t="shared" si="30"/>
        <v>9</v>
      </c>
    </row>
    <row r="1954" spans="1:7" ht="30" x14ac:dyDescent="0.25">
      <c r="A1954" s="36" t="s">
        <v>11160</v>
      </c>
      <c r="B1954" s="37" t="s">
        <v>5040</v>
      </c>
      <c r="C1954" s="38"/>
      <c r="D1954" s="39"/>
      <c r="E1954" s="39"/>
      <c r="F1954" s="39"/>
      <c r="G1954" s="34">
        <f t="shared" si="30"/>
        <v>5</v>
      </c>
    </row>
    <row r="1955" spans="1:7" x14ac:dyDescent="0.25">
      <c r="A1955" s="36" t="s">
        <v>7971</v>
      </c>
      <c r="B1955" s="37" t="s">
        <v>5041</v>
      </c>
      <c r="C1955" s="38" t="s">
        <v>23</v>
      </c>
      <c r="D1955" s="39">
        <v>72.78</v>
      </c>
      <c r="E1955" s="39">
        <v>79.010000000000005</v>
      </c>
      <c r="F1955" s="39">
        <v>151.79</v>
      </c>
      <c r="G1955" s="34">
        <f t="shared" si="30"/>
        <v>9</v>
      </c>
    </row>
    <row r="1956" spans="1:7" x14ac:dyDescent="0.25">
      <c r="A1956" s="36" t="s">
        <v>7972</v>
      </c>
      <c r="B1956" s="37" t="s">
        <v>5042</v>
      </c>
      <c r="C1956" s="38" t="s">
        <v>23</v>
      </c>
      <c r="D1956" s="39">
        <v>167.19</v>
      </c>
      <c r="E1956" s="39">
        <v>105.34</v>
      </c>
      <c r="F1956" s="39">
        <v>272.52999999999997</v>
      </c>
      <c r="G1956" s="34">
        <f t="shared" si="30"/>
        <v>9</v>
      </c>
    </row>
    <row r="1957" spans="1:7" x14ac:dyDescent="0.25">
      <c r="A1957" s="36" t="s">
        <v>7973</v>
      </c>
      <c r="B1957" s="37" t="s">
        <v>5043</v>
      </c>
      <c r="C1957" s="38" t="s">
        <v>23</v>
      </c>
      <c r="D1957" s="39">
        <v>412.36</v>
      </c>
      <c r="E1957" s="39">
        <v>131.68</v>
      </c>
      <c r="F1957" s="39">
        <v>544.04</v>
      </c>
      <c r="G1957" s="34">
        <f t="shared" si="30"/>
        <v>9</v>
      </c>
    </row>
    <row r="1958" spans="1:7" x14ac:dyDescent="0.25">
      <c r="A1958" s="36" t="s">
        <v>7974</v>
      </c>
      <c r="B1958" s="37" t="s">
        <v>5044</v>
      </c>
      <c r="C1958" s="38" t="s">
        <v>23</v>
      </c>
      <c r="D1958" s="39">
        <v>576.34</v>
      </c>
      <c r="E1958" s="39">
        <v>158.01</v>
      </c>
      <c r="F1958" s="39">
        <v>734.35</v>
      </c>
      <c r="G1958" s="34">
        <f t="shared" si="30"/>
        <v>9</v>
      </c>
    </row>
    <row r="1959" spans="1:7" x14ac:dyDescent="0.25">
      <c r="A1959" s="36" t="s">
        <v>11161</v>
      </c>
      <c r="B1959" s="37" t="s">
        <v>5045</v>
      </c>
      <c r="C1959" s="38"/>
      <c r="D1959" s="39"/>
      <c r="E1959" s="39"/>
      <c r="F1959" s="39"/>
      <c r="G1959" s="34">
        <f t="shared" si="30"/>
        <v>5</v>
      </c>
    </row>
    <row r="1960" spans="1:7" ht="30" x14ac:dyDescent="0.25">
      <c r="A1960" s="36" t="s">
        <v>7975</v>
      </c>
      <c r="B1960" s="37" t="s">
        <v>7414</v>
      </c>
      <c r="C1960" s="38" t="s">
        <v>23</v>
      </c>
      <c r="D1960" s="39">
        <v>427.81</v>
      </c>
      <c r="E1960" s="39">
        <v>157.52000000000001</v>
      </c>
      <c r="F1960" s="39">
        <v>585.33000000000004</v>
      </c>
      <c r="G1960" s="34">
        <f t="shared" si="30"/>
        <v>9</v>
      </c>
    </row>
    <row r="1961" spans="1:7" ht="30" x14ac:dyDescent="0.25">
      <c r="A1961" s="36" t="s">
        <v>7976</v>
      </c>
      <c r="B1961" s="37" t="s">
        <v>7415</v>
      </c>
      <c r="C1961" s="38" t="s">
        <v>23</v>
      </c>
      <c r="D1961" s="39">
        <v>456.54</v>
      </c>
      <c r="E1961" s="39">
        <v>157.52000000000001</v>
      </c>
      <c r="F1961" s="39">
        <v>614.05999999999995</v>
      </c>
      <c r="G1961" s="34">
        <f t="shared" si="30"/>
        <v>9</v>
      </c>
    </row>
    <row r="1962" spans="1:7" ht="30" x14ac:dyDescent="0.25">
      <c r="A1962" s="36" t="s">
        <v>7977</v>
      </c>
      <c r="B1962" s="37" t="s">
        <v>7416</v>
      </c>
      <c r="C1962" s="38" t="s">
        <v>23</v>
      </c>
      <c r="D1962" s="39">
        <v>692.17</v>
      </c>
      <c r="E1962" s="39">
        <v>196.91</v>
      </c>
      <c r="F1962" s="39">
        <v>889.08</v>
      </c>
      <c r="G1962" s="34">
        <f t="shared" si="30"/>
        <v>9</v>
      </c>
    </row>
    <row r="1963" spans="1:7" ht="30" x14ac:dyDescent="0.25">
      <c r="A1963" s="36" t="s">
        <v>7978</v>
      </c>
      <c r="B1963" s="37" t="s">
        <v>7417</v>
      </c>
      <c r="C1963" s="38" t="s">
        <v>23</v>
      </c>
      <c r="D1963" s="39">
        <v>664.63</v>
      </c>
      <c r="E1963" s="39">
        <v>196.91</v>
      </c>
      <c r="F1963" s="39">
        <v>861.54</v>
      </c>
      <c r="G1963" s="34">
        <f t="shared" si="30"/>
        <v>9</v>
      </c>
    </row>
    <row r="1964" spans="1:7" ht="30" x14ac:dyDescent="0.25">
      <c r="A1964" s="36" t="s">
        <v>7979</v>
      </c>
      <c r="B1964" s="37" t="s">
        <v>7418</v>
      </c>
      <c r="C1964" s="38" t="s">
        <v>23</v>
      </c>
      <c r="D1964" s="39">
        <v>757.16</v>
      </c>
      <c r="E1964" s="39">
        <v>236.28</v>
      </c>
      <c r="F1964" s="39">
        <v>993.44</v>
      </c>
      <c r="G1964" s="34">
        <f t="shared" si="30"/>
        <v>9</v>
      </c>
    </row>
    <row r="1965" spans="1:7" ht="30" x14ac:dyDescent="0.25">
      <c r="A1965" s="36" t="s">
        <v>7980</v>
      </c>
      <c r="B1965" s="37" t="s">
        <v>7419</v>
      </c>
      <c r="C1965" s="38" t="s">
        <v>23</v>
      </c>
      <c r="D1965" s="39">
        <v>1384.03</v>
      </c>
      <c r="E1965" s="39">
        <v>236.28</v>
      </c>
      <c r="F1965" s="39">
        <v>1620.31</v>
      </c>
      <c r="G1965" s="34">
        <f t="shared" si="30"/>
        <v>9</v>
      </c>
    </row>
    <row r="1966" spans="1:7" x14ac:dyDescent="0.25">
      <c r="A1966" s="36" t="s">
        <v>11162</v>
      </c>
      <c r="B1966" s="37" t="s">
        <v>5046</v>
      </c>
      <c r="C1966" s="38"/>
      <c r="D1966" s="39"/>
      <c r="E1966" s="39"/>
      <c r="F1966" s="39"/>
      <c r="G1966" s="34">
        <f t="shared" si="30"/>
        <v>5</v>
      </c>
    </row>
    <row r="1967" spans="1:7" ht="30" x14ac:dyDescent="0.25">
      <c r="A1967" s="36" t="s">
        <v>7981</v>
      </c>
      <c r="B1967" s="37" t="s">
        <v>7420</v>
      </c>
      <c r="C1967" s="38" t="s">
        <v>23</v>
      </c>
      <c r="D1967" s="39">
        <v>541.30999999999995</v>
      </c>
      <c r="E1967" s="39">
        <v>118.15</v>
      </c>
      <c r="F1967" s="39">
        <v>659.46</v>
      </c>
      <c r="G1967" s="34">
        <f t="shared" si="30"/>
        <v>9</v>
      </c>
    </row>
    <row r="1968" spans="1:7" ht="30" x14ac:dyDescent="0.25">
      <c r="A1968" s="36" t="s">
        <v>7982</v>
      </c>
      <c r="B1968" s="37" t="s">
        <v>7421</v>
      </c>
      <c r="C1968" s="38" t="s">
        <v>23</v>
      </c>
      <c r="D1968" s="39">
        <v>650.88</v>
      </c>
      <c r="E1968" s="39">
        <v>118.15</v>
      </c>
      <c r="F1968" s="39">
        <v>769.03</v>
      </c>
      <c r="G1968" s="34">
        <f t="shared" si="30"/>
        <v>9</v>
      </c>
    </row>
    <row r="1969" spans="1:7" ht="30" x14ac:dyDescent="0.25">
      <c r="A1969" s="36" t="s">
        <v>7983</v>
      </c>
      <c r="B1969" s="37" t="s">
        <v>7422</v>
      </c>
      <c r="C1969" s="38" t="s">
        <v>23</v>
      </c>
      <c r="D1969" s="39">
        <v>724.16</v>
      </c>
      <c r="E1969" s="39">
        <v>157.52000000000001</v>
      </c>
      <c r="F1969" s="39">
        <v>881.68</v>
      </c>
      <c r="G1969" s="34">
        <f t="shared" si="30"/>
        <v>9</v>
      </c>
    </row>
    <row r="1970" spans="1:7" ht="30" x14ac:dyDescent="0.25">
      <c r="A1970" s="36" t="s">
        <v>7984</v>
      </c>
      <c r="B1970" s="37" t="s">
        <v>7423</v>
      </c>
      <c r="C1970" s="38" t="s">
        <v>23</v>
      </c>
      <c r="D1970" s="39">
        <v>864.55</v>
      </c>
      <c r="E1970" s="39">
        <v>157.52000000000001</v>
      </c>
      <c r="F1970" s="39">
        <v>1022.07</v>
      </c>
      <c r="G1970" s="34">
        <f t="shared" si="30"/>
        <v>9</v>
      </c>
    </row>
    <row r="1971" spans="1:7" ht="30" x14ac:dyDescent="0.25">
      <c r="A1971" s="36" t="s">
        <v>7985</v>
      </c>
      <c r="B1971" s="37" t="s">
        <v>7424</v>
      </c>
      <c r="C1971" s="38" t="s">
        <v>23</v>
      </c>
      <c r="D1971" s="39">
        <v>1583.83</v>
      </c>
      <c r="E1971" s="39">
        <v>196.91</v>
      </c>
      <c r="F1971" s="39">
        <v>1780.74</v>
      </c>
      <c r="G1971" s="34">
        <f t="shared" si="30"/>
        <v>9</v>
      </c>
    </row>
    <row r="1972" spans="1:7" ht="30" x14ac:dyDescent="0.25">
      <c r="A1972" s="36" t="s">
        <v>7986</v>
      </c>
      <c r="B1972" s="37" t="s">
        <v>7425</v>
      </c>
      <c r="C1972" s="38" t="s">
        <v>23</v>
      </c>
      <c r="D1972" s="39">
        <v>1728.93</v>
      </c>
      <c r="E1972" s="39">
        <v>196.91</v>
      </c>
      <c r="F1972" s="39">
        <v>1925.84</v>
      </c>
      <c r="G1972" s="34">
        <f t="shared" si="30"/>
        <v>9</v>
      </c>
    </row>
    <row r="1973" spans="1:7" x14ac:dyDescent="0.25">
      <c r="A1973" s="36" t="s">
        <v>11163</v>
      </c>
      <c r="B1973" s="37" t="s">
        <v>5047</v>
      </c>
      <c r="C1973" s="38"/>
      <c r="D1973" s="39"/>
      <c r="E1973" s="39"/>
      <c r="F1973" s="39"/>
      <c r="G1973" s="34">
        <f t="shared" si="30"/>
        <v>5</v>
      </c>
    </row>
    <row r="1974" spans="1:7" ht="30" x14ac:dyDescent="0.25">
      <c r="A1974" s="36" t="s">
        <v>7987</v>
      </c>
      <c r="B1974" s="37" t="s">
        <v>5048</v>
      </c>
      <c r="C1974" s="38" t="s">
        <v>129</v>
      </c>
      <c r="D1974" s="39">
        <v>2523.62</v>
      </c>
      <c r="E1974" s="39">
        <v>139.43</v>
      </c>
      <c r="F1974" s="39">
        <v>2663.05</v>
      </c>
      <c r="G1974" s="34">
        <f t="shared" si="30"/>
        <v>9</v>
      </c>
    </row>
    <row r="1975" spans="1:7" x14ac:dyDescent="0.25">
      <c r="A1975" s="36" t="s">
        <v>11164</v>
      </c>
      <c r="B1975" s="37" t="s">
        <v>5049</v>
      </c>
      <c r="C1975" s="38"/>
      <c r="D1975" s="39"/>
      <c r="E1975" s="39"/>
      <c r="F1975" s="39"/>
      <c r="G1975" s="34">
        <f t="shared" si="30"/>
        <v>5</v>
      </c>
    </row>
    <row r="1976" spans="1:7" x14ac:dyDescent="0.25">
      <c r="A1976" s="36" t="s">
        <v>7988</v>
      </c>
      <c r="B1976" s="37" t="s">
        <v>5050</v>
      </c>
      <c r="C1976" s="38" t="s">
        <v>918</v>
      </c>
      <c r="D1976" s="39">
        <v>118.06</v>
      </c>
      <c r="E1976" s="39">
        <v>9.3699999999999992</v>
      </c>
      <c r="F1976" s="39">
        <v>127.43</v>
      </c>
      <c r="G1976" s="34">
        <f t="shared" si="30"/>
        <v>9</v>
      </c>
    </row>
    <row r="1977" spans="1:7" x14ac:dyDescent="0.25">
      <c r="A1977" s="36" t="s">
        <v>11165</v>
      </c>
      <c r="B1977" s="37" t="s">
        <v>5051</v>
      </c>
      <c r="C1977" s="38"/>
      <c r="D1977" s="39"/>
      <c r="E1977" s="39"/>
      <c r="F1977" s="39"/>
      <c r="G1977" s="34">
        <f t="shared" si="30"/>
        <v>5</v>
      </c>
    </row>
    <row r="1978" spans="1:7" x14ac:dyDescent="0.25">
      <c r="A1978" s="36" t="s">
        <v>7989</v>
      </c>
      <c r="B1978" s="37" t="s">
        <v>5052</v>
      </c>
      <c r="C1978" s="38" t="s">
        <v>23</v>
      </c>
      <c r="D1978" s="39">
        <v>51.1</v>
      </c>
      <c r="E1978" s="39">
        <v>15.8</v>
      </c>
      <c r="F1978" s="39">
        <v>66.900000000000006</v>
      </c>
      <c r="G1978" s="34">
        <f t="shared" si="30"/>
        <v>9</v>
      </c>
    </row>
    <row r="1979" spans="1:7" x14ac:dyDescent="0.25">
      <c r="A1979" s="36" t="s">
        <v>7990</v>
      </c>
      <c r="B1979" s="37" t="s">
        <v>5053</v>
      </c>
      <c r="C1979" s="38" t="s">
        <v>23</v>
      </c>
      <c r="D1979" s="39">
        <v>49.59</v>
      </c>
      <c r="E1979" s="39">
        <v>26.34</v>
      </c>
      <c r="F1979" s="39">
        <v>75.930000000000007</v>
      </c>
      <c r="G1979" s="34">
        <f t="shared" si="30"/>
        <v>9</v>
      </c>
    </row>
    <row r="1980" spans="1:7" x14ac:dyDescent="0.25">
      <c r="A1980" s="36" t="s">
        <v>7991</v>
      </c>
      <c r="B1980" s="37" t="s">
        <v>5054</v>
      </c>
      <c r="C1980" s="38" t="s">
        <v>23</v>
      </c>
      <c r="D1980" s="39">
        <v>67.38</v>
      </c>
      <c r="E1980" s="39">
        <v>52.67</v>
      </c>
      <c r="F1980" s="39">
        <v>120.05</v>
      </c>
      <c r="G1980" s="34">
        <f t="shared" si="30"/>
        <v>9</v>
      </c>
    </row>
    <row r="1981" spans="1:7" x14ac:dyDescent="0.25">
      <c r="A1981" s="36" t="s">
        <v>7992</v>
      </c>
      <c r="B1981" s="37" t="s">
        <v>5055</v>
      </c>
      <c r="C1981" s="38" t="s">
        <v>23</v>
      </c>
      <c r="D1981" s="39">
        <v>186.79</v>
      </c>
      <c r="E1981" s="39">
        <v>52.67</v>
      </c>
      <c r="F1981" s="39">
        <v>239.46</v>
      </c>
      <c r="G1981" s="34">
        <f t="shared" si="30"/>
        <v>9</v>
      </c>
    </row>
    <row r="1982" spans="1:7" x14ac:dyDescent="0.25">
      <c r="A1982" s="36" t="s">
        <v>7993</v>
      </c>
      <c r="B1982" s="37" t="s">
        <v>5056</v>
      </c>
      <c r="C1982" s="38" t="s">
        <v>23</v>
      </c>
      <c r="D1982" s="39">
        <v>273.10000000000002</v>
      </c>
      <c r="E1982" s="39">
        <v>52.67</v>
      </c>
      <c r="F1982" s="39">
        <v>325.77</v>
      </c>
      <c r="G1982" s="34">
        <f t="shared" si="30"/>
        <v>9</v>
      </c>
    </row>
    <row r="1983" spans="1:7" x14ac:dyDescent="0.25">
      <c r="A1983" s="36" t="s">
        <v>7994</v>
      </c>
      <c r="B1983" s="37" t="s">
        <v>5057</v>
      </c>
      <c r="C1983" s="38" t="s">
        <v>23</v>
      </c>
      <c r="D1983" s="39">
        <v>952.51</v>
      </c>
      <c r="E1983" s="39">
        <v>63.21</v>
      </c>
      <c r="F1983" s="39">
        <v>1015.72</v>
      </c>
      <c r="G1983" s="34">
        <f t="shared" si="30"/>
        <v>9</v>
      </c>
    </row>
    <row r="1984" spans="1:7" x14ac:dyDescent="0.25">
      <c r="A1984" s="36" t="s">
        <v>7995</v>
      </c>
      <c r="B1984" s="37" t="s">
        <v>5058</v>
      </c>
      <c r="C1984" s="38" t="s">
        <v>23</v>
      </c>
      <c r="D1984" s="39">
        <v>355.22</v>
      </c>
      <c r="E1984" s="39">
        <v>63.21</v>
      </c>
      <c r="F1984" s="39">
        <v>418.43</v>
      </c>
      <c r="G1984" s="34">
        <f t="shared" si="30"/>
        <v>9</v>
      </c>
    </row>
    <row r="1985" spans="1:7" x14ac:dyDescent="0.25">
      <c r="A1985" s="36" t="s">
        <v>11166</v>
      </c>
      <c r="B1985" s="37" t="s">
        <v>5059</v>
      </c>
      <c r="C1985" s="38"/>
      <c r="D1985" s="39"/>
      <c r="E1985" s="39"/>
      <c r="F1985" s="39"/>
      <c r="G1985" s="34">
        <f t="shared" si="30"/>
        <v>5</v>
      </c>
    </row>
    <row r="1986" spans="1:7" x14ac:dyDescent="0.25">
      <c r="A1986" s="36" t="s">
        <v>7996</v>
      </c>
      <c r="B1986" s="37" t="s">
        <v>5060</v>
      </c>
      <c r="C1986" s="38" t="s">
        <v>23</v>
      </c>
      <c r="D1986" s="39">
        <v>29.83</v>
      </c>
      <c r="E1986" s="39">
        <v>10.54</v>
      </c>
      <c r="F1986" s="39">
        <v>40.369999999999997</v>
      </c>
      <c r="G1986" s="34">
        <f t="shared" si="30"/>
        <v>9</v>
      </c>
    </row>
    <row r="1987" spans="1:7" x14ac:dyDescent="0.25">
      <c r="A1987" s="36" t="s">
        <v>7997</v>
      </c>
      <c r="B1987" s="37" t="s">
        <v>5061</v>
      </c>
      <c r="C1987" s="38" t="s">
        <v>23</v>
      </c>
      <c r="D1987" s="39">
        <v>72.510000000000005</v>
      </c>
      <c r="E1987" s="39">
        <v>10.54</v>
      </c>
      <c r="F1987" s="39">
        <v>83.05</v>
      </c>
      <c r="G1987" s="34">
        <f t="shared" ref="G1987:G2050" si="31">LEN(A1987)</f>
        <v>9</v>
      </c>
    </row>
    <row r="1988" spans="1:7" x14ac:dyDescent="0.25">
      <c r="A1988" s="36" t="s">
        <v>7998</v>
      </c>
      <c r="B1988" s="37" t="s">
        <v>5062</v>
      </c>
      <c r="C1988" s="38" t="s">
        <v>23</v>
      </c>
      <c r="D1988" s="39">
        <v>104.23</v>
      </c>
      <c r="E1988" s="39">
        <v>10.54</v>
      </c>
      <c r="F1988" s="39">
        <v>114.77</v>
      </c>
      <c r="G1988" s="34">
        <f t="shared" si="31"/>
        <v>9</v>
      </c>
    </row>
    <row r="1989" spans="1:7" x14ac:dyDescent="0.25">
      <c r="A1989" s="36" t="s">
        <v>7999</v>
      </c>
      <c r="B1989" s="37" t="s">
        <v>5063</v>
      </c>
      <c r="C1989" s="38" t="s">
        <v>23</v>
      </c>
      <c r="D1989" s="39">
        <v>153.11000000000001</v>
      </c>
      <c r="E1989" s="39">
        <v>10.54</v>
      </c>
      <c r="F1989" s="39">
        <v>163.65</v>
      </c>
      <c r="G1989" s="34">
        <f t="shared" si="31"/>
        <v>9</v>
      </c>
    </row>
    <row r="1990" spans="1:7" x14ac:dyDescent="0.25">
      <c r="A1990" s="36" t="s">
        <v>8000</v>
      </c>
      <c r="B1990" s="37" t="s">
        <v>5064</v>
      </c>
      <c r="C1990" s="38" t="s">
        <v>23</v>
      </c>
      <c r="D1990" s="39">
        <v>194.21</v>
      </c>
      <c r="E1990" s="39">
        <v>10.54</v>
      </c>
      <c r="F1990" s="39">
        <v>204.75</v>
      </c>
      <c r="G1990" s="34">
        <f t="shared" si="31"/>
        <v>9</v>
      </c>
    </row>
    <row r="1991" spans="1:7" x14ac:dyDescent="0.25">
      <c r="A1991" s="36" t="s">
        <v>8001</v>
      </c>
      <c r="B1991" s="37" t="s">
        <v>5065</v>
      </c>
      <c r="C1991" s="38" t="s">
        <v>23</v>
      </c>
      <c r="D1991" s="39">
        <v>350.57</v>
      </c>
      <c r="E1991" s="39">
        <v>10.54</v>
      </c>
      <c r="F1991" s="39">
        <v>361.11</v>
      </c>
      <c r="G1991" s="34">
        <f t="shared" si="31"/>
        <v>9</v>
      </c>
    </row>
    <row r="1992" spans="1:7" x14ac:dyDescent="0.25">
      <c r="A1992" s="36" t="s">
        <v>8002</v>
      </c>
      <c r="B1992" s="37" t="s">
        <v>5066</v>
      </c>
      <c r="C1992" s="38" t="s">
        <v>23</v>
      </c>
      <c r="D1992" s="39">
        <v>10.38</v>
      </c>
      <c r="E1992" s="39">
        <v>10.54</v>
      </c>
      <c r="F1992" s="39">
        <v>20.92</v>
      </c>
      <c r="G1992" s="34">
        <f t="shared" si="31"/>
        <v>9</v>
      </c>
    </row>
    <row r="1993" spans="1:7" x14ac:dyDescent="0.25">
      <c r="A1993" s="36" t="s">
        <v>8003</v>
      </c>
      <c r="B1993" s="37" t="s">
        <v>5067</v>
      </c>
      <c r="C1993" s="38" t="s">
        <v>23</v>
      </c>
      <c r="D1993" s="39">
        <v>18.62</v>
      </c>
      <c r="E1993" s="39">
        <v>10.54</v>
      </c>
      <c r="F1993" s="39">
        <v>29.16</v>
      </c>
      <c r="G1993" s="34">
        <f t="shared" si="31"/>
        <v>9</v>
      </c>
    </row>
    <row r="1994" spans="1:7" x14ac:dyDescent="0.25">
      <c r="A1994" s="36" t="s">
        <v>8004</v>
      </c>
      <c r="B1994" s="37" t="s">
        <v>5068</v>
      </c>
      <c r="C1994" s="38" t="s">
        <v>23</v>
      </c>
      <c r="D1994" s="39">
        <v>32.82</v>
      </c>
      <c r="E1994" s="39">
        <v>2.63</v>
      </c>
      <c r="F1994" s="39">
        <v>35.450000000000003</v>
      </c>
      <c r="G1994" s="34">
        <f t="shared" si="31"/>
        <v>9</v>
      </c>
    </row>
    <row r="1995" spans="1:7" x14ac:dyDescent="0.25">
      <c r="A1995" s="36" t="s">
        <v>11167</v>
      </c>
      <c r="B1995" s="37" t="s">
        <v>5069</v>
      </c>
      <c r="C1995" s="38"/>
      <c r="D1995" s="39"/>
      <c r="E1995" s="39"/>
      <c r="F1995" s="39"/>
      <c r="G1995" s="34">
        <f t="shared" si="31"/>
        <v>5</v>
      </c>
    </row>
    <row r="1996" spans="1:7" ht="30" x14ac:dyDescent="0.25">
      <c r="A1996" s="36" t="s">
        <v>8005</v>
      </c>
      <c r="B1996" s="37" t="s">
        <v>7403</v>
      </c>
      <c r="C1996" s="38" t="s">
        <v>23</v>
      </c>
      <c r="D1996" s="39">
        <v>21027.18</v>
      </c>
      <c r="E1996" s="39">
        <v>330.49</v>
      </c>
      <c r="F1996" s="39">
        <v>21357.67</v>
      </c>
      <c r="G1996" s="34">
        <f t="shared" si="31"/>
        <v>9</v>
      </c>
    </row>
    <row r="1997" spans="1:7" ht="30" x14ac:dyDescent="0.25">
      <c r="A1997" s="36" t="s">
        <v>8006</v>
      </c>
      <c r="B1997" s="37" t="s">
        <v>7404</v>
      </c>
      <c r="C1997" s="38" t="s">
        <v>23</v>
      </c>
      <c r="D1997" s="39">
        <v>31998.69</v>
      </c>
      <c r="E1997" s="39">
        <v>296.39999999999998</v>
      </c>
      <c r="F1997" s="39">
        <v>32295.09</v>
      </c>
      <c r="G1997" s="34">
        <f t="shared" si="31"/>
        <v>9</v>
      </c>
    </row>
    <row r="1998" spans="1:7" ht="30" x14ac:dyDescent="0.25">
      <c r="A1998" s="36" t="s">
        <v>8007</v>
      </c>
      <c r="B1998" s="37" t="s">
        <v>5070</v>
      </c>
      <c r="C1998" s="38" t="s">
        <v>3666</v>
      </c>
      <c r="D1998" s="39">
        <v>39799.32</v>
      </c>
      <c r="E1998" s="39">
        <v>436.55</v>
      </c>
      <c r="F1998" s="39">
        <v>40235.870000000003</v>
      </c>
      <c r="G1998" s="34">
        <f t="shared" si="31"/>
        <v>9</v>
      </c>
    </row>
    <row r="1999" spans="1:7" ht="30" x14ac:dyDescent="0.25">
      <c r="A1999" s="36" t="s">
        <v>8008</v>
      </c>
      <c r="B1999" s="37" t="s">
        <v>7405</v>
      </c>
      <c r="C1999" s="38" t="s">
        <v>23</v>
      </c>
      <c r="D1999" s="39">
        <v>79367.509999999995</v>
      </c>
      <c r="E1999" s="39">
        <v>52.67</v>
      </c>
      <c r="F1999" s="39">
        <v>79420.179999999993</v>
      </c>
      <c r="G1999" s="34">
        <f t="shared" si="31"/>
        <v>9</v>
      </c>
    </row>
    <row r="2000" spans="1:7" ht="30" x14ac:dyDescent="0.25">
      <c r="A2000" s="36" t="s">
        <v>8009</v>
      </c>
      <c r="B2000" s="37" t="s">
        <v>7406</v>
      </c>
      <c r="C2000" s="38" t="s">
        <v>23</v>
      </c>
      <c r="D2000" s="39">
        <v>138541.85999999999</v>
      </c>
      <c r="E2000" s="39">
        <v>52.67</v>
      </c>
      <c r="F2000" s="39">
        <v>138594.53</v>
      </c>
      <c r="G2000" s="34">
        <f t="shared" si="31"/>
        <v>9</v>
      </c>
    </row>
    <row r="2001" spans="1:7" ht="30" x14ac:dyDescent="0.25">
      <c r="A2001" s="36" t="s">
        <v>8010</v>
      </c>
      <c r="B2001" s="37" t="s">
        <v>5071</v>
      </c>
      <c r="C2001" s="38" t="s">
        <v>23</v>
      </c>
      <c r="D2001" s="39">
        <v>14.67</v>
      </c>
      <c r="E2001" s="39">
        <v>15.8</v>
      </c>
      <c r="F2001" s="39">
        <v>30.47</v>
      </c>
      <c r="G2001" s="34">
        <f t="shared" si="31"/>
        <v>9</v>
      </c>
    </row>
    <row r="2002" spans="1:7" ht="30" x14ac:dyDescent="0.25">
      <c r="A2002" s="36" t="s">
        <v>8011</v>
      </c>
      <c r="B2002" s="37" t="s">
        <v>5072</v>
      </c>
      <c r="C2002" s="38" t="s">
        <v>23</v>
      </c>
      <c r="D2002" s="39">
        <v>27.78</v>
      </c>
      <c r="E2002" s="39">
        <v>15.8</v>
      </c>
      <c r="F2002" s="39">
        <v>43.58</v>
      </c>
      <c r="G2002" s="34">
        <f t="shared" si="31"/>
        <v>9</v>
      </c>
    </row>
    <row r="2003" spans="1:7" ht="30" x14ac:dyDescent="0.25">
      <c r="A2003" s="36" t="s">
        <v>8012</v>
      </c>
      <c r="B2003" s="37" t="s">
        <v>5073</v>
      </c>
      <c r="C2003" s="38" t="s">
        <v>23</v>
      </c>
      <c r="D2003" s="39">
        <v>107.97</v>
      </c>
      <c r="E2003" s="39">
        <v>31.6</v>
      </c>
      <c r="F2003" s="39">
        <v>139.57</v>
      </c>
      <c r="G2003" s="34">
        <f t="shared" si="31"/>
        <v>9</v>
      </c>
    </row>
    <row r="2004" spans="1:7" ht="30" x14ac:dyDescent="0.25">
      <c r="A2004" s="36" t="s">
        <v>8013</v>
      </c>
      <c r="B2004" s="37" t="s">
        <v>5074</v>
      </c>
      <c r="C2004" s="38" t="s">
        <v>23</v>
      </c>
      <c r="D2004" s="39">
        <v>179.52</v>
      </c>
      <c r="E2004" s="39">
        <v>31.6</v>
      </c>
      <c r="F2004" s="39">
        <v>211.12</v>
      </c>
      <c r="G2004" s="34">
        <f t="shared" si="31"/>
        <v>9</v>
      </c>
    </row>
    <row r="2005" spans="1:7" ht="30" x14ac:dyDescent="0.25">
      <c r="A2005" s="36" t="s">
        <v>8014</v>
      </c>
      <c r="B2005" s="37" t="s">
        <v>5075</v>
      </c>
      <c r="C2005" s="38" t="s">
        <v>23</v>
      </c>
      <c r="D2005" s="39">
        <v>143.29</v>
      </c>
      <c r="E2005" s="39">
        <v>47.41</v>
      </c>
      <c r="F2005" s="39">
        <v>190.7</v>
      </c>
      <c r="G2005" s="34">
        <f t="shared" si="31"/>
        <v>9</v>
      </c>
    </row>
    <row r="2006" spans="1:7" ht="30" x14ac:dyDescent="0.25">
      <c r="A2006" s="36" t="s">
        <v>8015</v>
      </c>
      <c r="B2006" s="37" t="s">
        <v>5076</v>
      </c>
      <c r="C2006" s="38" t="s">
        <v>23</v>
      </c>
      <c r="D2006" s="39">
        <v>217.76</v>
      </c>
      <c r="E2006" s="39">
        <v>47.41</v>
      </c>
      <c r="F2006" s="39">
        <v>265.17</v>
      </c>
      <c r="G2006" s="34">
        <f t="shared" si="31"/>
        <v>9</v>
      </c>
    </row>
    <row r="2007" spans="1:7" ht="30" x14ac:dyDescent="0.25">
      <c r="A2007" s="36" t="s">
        <v>8016</v>
      </c>
      <c r="B2007" s="37" t="s">
        <v>7407</v>
      </c>
      <c r="C2007" s="38" t="s">
        <v>23</v>
      </c>
      <c r="D2007" s="39">
        <v>440.85</v>
      </c>
      <c r="E2007" s="39">
        <v>52.67</v>
      </c>
      <c r="F2007" s="39">
        <v>493.52</v>
      </c>
      <c r="G2007" s="34">
        <f t="shared" si="31"/>
        <v>9</v>
      </c>
    </row>
    <row r="2008" spans="1:7" ht="30" x14ac:dyDescent="0.25">
      <c r="A2008" s="36" t="s">
        <v>8017</v>
      </c>
      <c r="B2008" s="37" t="s">
        <v>7408</v>
      </c>
      <c r="C2008" s="38" t="s">
        <v>23</v>
      </c>
      <c r="D2008" s="39">
        <v>630.64</v>
      </c>
      <c r="E2008" s="39">
        <v>52.67</v>
      </c>
      <c r="F2008" s="39">
        <v>683.31</v>
      </c>
      <c r="G2008" s="34">
        <f t="shared" si="31"/>
        <v>9</v>
      </c>
    </row>
    <row r="2009" spans="1:7" ht="45" x14ac:dyDescent="0.25">
      <c r="A2009" s="36" t="s">
        <v>8018</v>
      </c>
      <c r="B2009" s="37" t="s">
        <v>7409</v>
      </c>
      <c r="C2009" s="38" t="s">
        <v>23</v>
      </c>
      <c r="D2009" s="39">
        <v>3567.5</v>
      </c>
      <c r="E2009" s="39">
        <v>105.34</v>
      </c>
      <c r="F2009" s="39">
        <v>3672.84</v>
      </c>
      <c r="G2009" s="34">
        <f t="shared" si="31"/>
        <v>9</v>
      </c>
    </row>
    <row r="2010" spans="1:7" ht="45" x14ac:dyDescent="0.25">
      <c r="A2010" s="36" t="s">
        <v>8019</v>
      </c>
      <c r="B2010" s="37" t="s">
        <v>7410</v>
      </c>
      <c r="C2010" s="38" t="s">
        <v>23</v>
      </c>
      <c r="D2010" s="39">
        <v>6131.79</v>
      </c>
      <c r="E2010" s="39">
        <v>105.34</v>
      </c>
      <c r="F2010" s="39">
        <v>6237.13</v>
      </c>
      <c r="G2010" s="34">
        <f t="shared" si="31"/>
        <v>9</v>
      </c>
    </row>
    <row r="2011" spans="1:7" ht="45" x14ac:dyDescent="0.25">
      <c r="A2011" s="36" t="s">
        <v>8020</v>
      </c>
      <c r="B2011" s="37" t="s">
        <v>7411</v>
      </c>
      <c r="C2011" s="38" t="s">
        <v>23</v>
      </c>
      <c r="D2011" s="39">
        <v>6693.2</v>
      </c>
      <c r="E2011" s="39">
        <v>105.34</v>
      </c>
      <c r="F2011" s="39">
        <v>6798.54</v>
      </c>
      <c r="G2011" s="34">
        <f t="shared" si="31"/>
        <v>9</v>
      </c>
    </row>
    <row r="2012" spans="1:7" ht="30" x14ac:dyDescent="0.25">
      <c r="A2012" s="36" t="s">
        <v>8021</v>
      </c>
      <c r="B2012" s="37" t="s">
        <v>7412</v>
      </c>
      <c r="C2012" s="38" t="s">
        <v>23</v>
      </c>
      <c r="D2012" s="39">
        <v>8968.6200000000008</v>
      </c>
      <c r="E2012" s="39">
        <v>105.34</v>
      </c>
      <c r="F2012" s="39">
        <v>9073.9599999999991</v>
      </c>
      <c r="G2012" s="34">
        <f t="shared" si="31"/>
        <v>9</v>
      </c>
    </row>
    <row r="2013" spans="1:7" ht="30" x14ac:dyDescent="0.25">
      <c r="A2013" s="36" t="s">
        <v>8022</v>
      </c>
      <c r="B2013" s="37" t="s">
        <v>7413</v>
      </c>
      <c r="C2013" s="38" t="s">
        <v>23</v>
      </c>
      <c r="D2013" s="39">
        <v>15398.36</v>
      </c>
      <c r="E2013" s="39">
        <v>105.34</v>
      </c>
      <c r="F2013" s="39">
        <v>15503.7</v>
      </c>
      <c r="G2013" s="34">
        <f t="shared" si="31"/>
        <v>9</v>
      </c>
    </row>
    <row r="2014" spans="1:7" ht="30" x14ac:dyDescent="0.25">
      <c r="A2014" s="36" t="s">
        <v>8023</v>
      </c>
      <c r="B2014" s="37" t="s">
        <v>7393</v>
      </c>
      <c r="C2014" s="38" t="s">
        <v>23</v>
      </c>
      <c r="D2014" s="39">
        <v>21938.71</v>
      </c>
      <c r="E2014" s="39">
        <v>105.34</v>
      </c>
      <c r="F2014" s="39">
        <v>22044.05</v>
      </c>
      <c r="G2014" s="34">
        <f t="shared" si="31"/>
        <v>9</v>
      </c>
    </row>
    <row r="2015" spans="1:7" ht="30" x14ac:dyDescent="0.25">
      <c r="A2015" s="36" t="s">
        <v>8024</v>
      </c>
      <c r="B2015" s="37" t="s">
        <v>7394</v>
      </c>
      <c r="C2015" s="38" t="s">
        <v>23</v>
      </c>
      <c r="D2015" s="39">
        <v>12.07</v>
      </c>
      <c r="E2015" s="39">
        <v>10.54</v>
      </c>
      <c r="F2015" s="39">
        <v>22.61</v>
      </c>
      <c r="G2015" s="34">
        <f t="shared" si="31"/>
        <v>9</v>
      </c>
    </row>
    <row r="2016" spans="1:7" ht="30" x14ac:dyDescent="0.25">
      <c r="A2016" s="36" t="s">
        <v>8025</v>
      </c>
      <c r="B2016" s="37" t="s">
        <v>5077</v>
      </c>
      <c r="C2016" s="38" t="s">
        <v>23</v>
      </c>
      <c r="D2016" s="39">
        <v>13.92</v>
      </c>
      <c r="E2016" s="39">
        <v>10.54</v>
      </c>
      <c r="F2016" s="39">
        <v>24.46</v>
      </c>
      <c r="G2016" s="34">
        <f t="shared" si="31"/>
        <v>9</v>
      </c>
    </row>
    <row r="2017" spans="1:7" ht="30" x14ac:dyDescent="0.25">
      <c r="A2017" s="36" t="s">
        <v>8026</v>
      </c>
      <c r="B2017" s="37" t="s">
        <v>7395</v>
      </c>
      <c r="C2017" s="38" t="s">
        <v>23</v>
      </c>
      <c r="D2017" s="39">
        <v>40.229999999999997</v>
      </c>
      <c r="E2017" s="39">
        <v>10.54</v>
      </c>
      <c r="F2017" s="39">
        <v>50.77</v>
      </c>
      <c r="G2017" s="34">
        <f t="shared" si="31"/>
        <v>9</v>
      </c>
    </row>
    <row r="2018" spans="1:7" ht="30" x14ac:dyDescent="0.25">
      <c r="A2018" s="36" t="s">
        <v>8027</v>
      </c>
      <c r="B2018" s="37" t="s">
        <v>7396</v>
      </c>
      <c r="C2018" s="38" t="s">
        <v>23</v>
      </c>
      <c r="D2018" s="39">
        <v>44.81</v>
      </c>
      <c r="E2018" s="39">
        <v>10.54</v>
      </c>
      <c r="F2018" s="39">
        <v>55.35</v>
      </c>
      <c r="G2018" s="34">
        <f t="shared" si="31"/>
        <v>9</v>
      </c>
    </row>
    <row r="2019" spans="1:7" ht="30" x14ac:dyDescent="0.25">
      <c r="A2019" s="36" t="s">
        <v>8028</v>
      </c>
      <c r="B2019" s="37" t="s">
        <v>5078</v>
      </c>
      <c r="C2019" s="38" t="s">
        <v>23</v>
      </c>
      <c r="D2019" s="39">
        <v>51.49</v>
      </c>
      <c r="E2019" s="39">
        <v>10.54</v>
      </c>
      <c r="F2019" s="39">
        <v>62.03</v>
      </c>
      <c r="G2019" s="34">
        <f t="shared" si="31"/>
        <v>9</v>
      </c>
    </row>
    <row r="2020" spans="1:7" ht="30" x14ac:dyDescent="0.25">
      <c r="A2020" s="36" t="s">
        <v>8029</v>
      </c>
      <c r="B2020" s="37" t="s">
        <v>5079</v>
      </c>
      <c r="C2020" s="38" t="s">
        <v>23</v>
      </c>
      <c r="D2020" s="39">
        <v>134.44</v>
      </c>
      <c r="E2020" s="39">
        <v>10.54</v>
      </c>
      <c r="F2020" s="39">
        <v>144.97999999999999</v>
      </c>
      <c r="G2020" s="34">
        <f t="shared" si="31"/>
        <v>9</v>
      </c>
    </row>
    <row r="2021" spans="1:7" ht="30" x14ac:dyDescent="0.25">
      <c r="A2021" s="36" t="s">
        <v>8030</v>
      </c>
      <c r="B2021" s="37" t="s">
        <v>7397</v>
      </c>
      <c r="C2021" s="38" t="s">
        <v>23</v>
      </c>
      <c r="D2021" s="39">
        <v>59.09</v>
      </c>
      <c r="E2021" s="39">
        <v>10.54</v>
      </c>
      <c r="F2021" s="39">
        <v>69.63</v>
      </c>
      <c r="G2021" s="34">
        <f t="shared" si="31"/>
        <v>9</v>
      </c>
    </row>
    <row r="2022" spans="1:7" ht="30" x14ac:dyDescent="0.25">
      <c r="A2022" s="36" t="s">
        <v>8031</v>
      </c>
      <c r="B2022" s="37" t="s">
        <v>7398</v>
      </c>
      <c r="C2022" s="38" t="s">
        <v>23</v>
      </c>
      <c r="D2022" s="39">
        <v>62.81</v>
      </c>
      <c r="E2022" s="39">
        <v>10.54</v>
      </c>
      <c r="F2022" s="39">
        <v>73.349999999999994</v>
      </c>
      <c r="G2022" s="34">
        <f t="shared" si="31"/>
        <v>9</v>
      </c>
    </row>
    <row r="2023" spans="1:7" ht="30" x14ac:dyDescent="0.25">
      <c r="A2023" s="36" t="s">
        <v>8032</v>
      </c>
      <c r="B2023" s="37" t="s">
        <v>5080</v>
      </c>
      <c r="C2023" s="38" t="s">
        <v>23</v>
      </c>
      <c r="D2023" s="39">
        <v>67.89</v>
      </c>
      <c r="E2023" s="39">
        <v>10.54</v>
      </c>
      <c r="F2023" s="39">
        <v>78.430000000000007</v>
      </c>
      <c r="G2023" s="34">
        <f t="shared" si="31"/>
        <v>9</v>
      </c>
    </row>
    <row r="2024" spans="1:7" ht="30" x14ac:dyDescent="0.25">
      <c r="A2024" s="36" t="s">
        <v>8033</v>
      </c>
      <c r="B2024" s="37" t="s">
        <v>7399</v>
      </c>
      <c r="C2024" s="38" t="s">
        <v>23</v>
      </c>
      <c r="D2024" s="39">
        <v>1484.9</v>
      </c>
      <c r="E2024" s="39">
        <v>10.54</v>
      </c>
      <c r="F2024" s="39">
        <v>1495.44</v>
      </c>
      <c r="G2024" s="34">
        <f t="shared" si="31"/>
        <v>9</v>
      </c>
    </row>
    <row r="2025" spans="1:7" ht="30" x14ac:dyDescent="0.25">
      <c r="A2025" s="36" t="s">
        <v>8034</v>
      </c>
      <c r="B2025" s="37" t="s">
        <v>7400</v>
      </c>
      <c r="C2025" s="38" t="s">
        <v>23</v>
      </c>
      <c r="D2025" s="39">
        <v>37851.019999999997</v>
      </c>
      <c r="E2025" s="39">
        <v>105.34</v>
      </c>
      <c r="F2025" s="39">
        <v>37956.36</v>
      </c>
      <c r="G2025" s="34">
        <f t="shared" si="31"/>
        <v>9</v>
      </c>
    </row>
    <row r="2026" spans="1:7" ht="30" x14ac:dyDescent="0.25">
      <c r="A2026" s="36" t="s">
        <v>8035</v>
      </c>
      <c r="B2026" s="37" t="s">
        <v>7401</v>
      </c>
      <c r="C2026" s="38" t="s">
        <v>23</v>
      </c>
      <c r="D2026" s="39">
        <v>58021.27</v>
      </c>
      <c r="E2026" s="39">
        <v>105.34</v>
      </c>
      <c r="F2026" s="39">
        <v>58126.61</v>
      </c>
      <c r="G2026" s="34">
        <f t="shared" si="31"/>
        <v>9</v>
      </c>
    </row>
    <row r="2027" spans="1:7" ht="30" x14ac:dyDescent="0.25">
      <c r="A2027" s="36" t="s">
        <v>8036</v>
      </c>
      <c r="B2027" s="37" t="s">
        <v>7402</v>
      </c>
      <c r="C2027" s="38" t="s">
        <v>23</v>
      </c>
      <c r="D2027" s="39">
        <v>353090.75</v>
      </c>
      <c r="E2027" s="39">
        <v>52.67</v>
      </c>
      <c r="F2027" s="39">
        <v>353143.42</v>
      </c>
      <c r="G2027" s="34">
        <f t="shared" si="31"/>
        <v>9</v>
      </c>
    </row>
    <row r="2028" spans="1:7" x14ac:dyDescent="0.25">
      <c r="A2028" s="36" t="s">
        <v>11168</v>
      </c>
      <c r="B2028" s="37" t="s">
        <v>5081</v>
      </c>
      <c r="C2028" s="38"/>
      <c r="D2028" s="39"/>
      <c r="E2028" s="39"/>
      <c r="F2028" s="39"/>
      <c r="G2028" s="34">
        <f t="shared" si="31"/>
        <v>5</v>
      </c>
    </row>
    <row r="2029" spans="1:7" ht="30" x14ac:dyDescent="0.25">
      <c r="A2029" s="36" t="s">
        <v>8037</v>
      </c>
      <c r="B2029" s="37" t="s">
        <v>7383</v>
      </c>
      <c r="C2029" s="38" t="s">
        <v>23</v>
      </c>
      <c r="D2029" s="39">
        <v>2276.02</v>
      </c>
      <c r="E2029" s="39">
        <v>52.67</v>
      </c>
      <c r="F2029" s="39">
        <v>2328.69</v>
      </c>
      <c r="G2029" s="34">
        <f t="shared" si="31"/>
        <v>9</v>
      </c>
    </row>
    <row r="2030" spans="1:7" ht="30" x14ac:dyDescent="0.25">
      <c r="A2030" s="36" t="s">
        <v>8038</v>
      </c>
      <c r="B2030" s="37" t="s">
        <v>7384</v>
      </c>
      <c r="C2030" s="38" t="s">
        <v>23</v>
      </c>
      <c r="D2030" s="39">
        <v>1953.06</v>
      </c>
      <c r="E2030" s="39">
        <v>42.13</v>
      </c>
      <c r="F2030" s="39">
        <v>1995.19</v>
      </c>
      <c r="G2030" s="34">
        <f t="shared" si="31"/>
        <v>9</v>
      </c>
    </row>
    <row r="2031" spans="1:7" ht="30" x14ac:dyDescent="0.25">
      <c r="A2031" s="36" t="s">
        <v>8039</v>
      </c>
      <c r="B2031" s="37" t="s">
        <v>7385</v>
      </c>
      <c r="C2031" s="38" t="s">
        <v>23</v>
      </c>
      <c r="D2031" s="39">
        <v>1311.31</v>
      </c>
      <c r="E2031" s="39">
        <v>42.13</v>
      </c>
      <c r="F2031" s="39">
        <v>1353.44</v>
      </c>
      <c r="G2031" s="34">
        <f t="shared" si="31"/>
        <v>9</v>
      </c>
    </row>
    <row r="2032" spans="1:7" ht="30" x14ac:dyDescent="0.25">
      <c r="A2032" s="36" t="s">
        <v>8040</v>
      </c>
      <c r="B2032" s="37" t="s">
        <v>7386</v>
      </c>
      <c r="C2032" s="38" t="s">
        <v>23</v>
      </c>
      <c r="D2032" s="39">
        <v>1979.19</v>
      </c>
      <c r="E2032" s="39">
        <v>52.67</v>
      </c>
      <c r="F2032" s="39">
        <v>2031.86</v>
      </c>
      <c r="G2032" s="34">
        <f t="shared" si="31"/>
        <v>9</v>
      </c>
    </row>
    <row r="2033" spans="1:7" ht="30" x14ac:dyDescent="0.25">
      <c r="A2033" s="36" t="s">
        <v>8041</v>
      </c>
      <c r="B2033" s="37" t="s">
        <v>7387</v>
      </c>
      <c r="C2033" s="38" t="s">
        <v>23</v>
      </c>
      <c r="D2033" s="39">
        <v>2127.29</v>
      </c>
      <c r="E2033" s="39">
        <v>63.21</v>
      </c>
      <c r="F2033" s="39">
        <v>2190.5</v>
      </c>
      <c r="G2033" s="34">
        <f t="shared" si="31"/>
        <v>9</v>
      </c>
    </row>
    <row r="2034" spans="1:7" ht="30" x14ac:dyDescent="0.25">
      <c r="A2034" s="36" t="s">
        <v>8042</v>
      </c>
      <c r="B2034" s="37" t="s">
        <v>7388</v>
      </c>
      <c r="C2034" s="38" t="s">
        <v>23</v>
      </c>
      <c r="D2034" s="39">
        <v>4748.04</v>
      </c>
      <c r="E2034" s="39">
        <v>79.010000000000005</v>
      </c>
      <c r="F2034" s="39">
        <v>4827.05</v>
      </c>
      <c r="G2034" s="34">
        <f t="shared" si="31"/>
        <v>9</v>
      </c>
    </row>
    <row r="2035" spans="1:7" ht="30" x14ac:dyDescent="0.25">
      <c r="A2035" s="36" t="s">
        <v>8043</v>
      </c>
      <c r="B2035" s="37" t="s">
        <v>7389</v>
      </c>
      <c r="C2035" s="38" t="s">
        <v>23</v>
      </c>
      <c r="D2035" s="39">
        <v>9479.66</v>
      </c>
      <c r="E2035" s="39">
        <v>79.010000000000005</v>
      </c>
      <c r="F2035" s="39">
        <v>9558.67</v>
      </c>
      <c r="G2035" s="34">
        <f t="shared" si="31"/>
        <v>9</v>
      </c>
    </row>
    <row r="2036" spans="1:7" ht="45" x14ac:dyDescent="0.25">
      <c r="A2036" s="36" t="s">
        <v>8044</v>
      </c>
      <c r="B2036" s="37" t="s">
        <v>7390</v>
      </c>
      <c r="C2036" s="38" t="s">
        <v>23</v>
      </c>
      <c r="D2036" s="39">
        <v>1274.73</v>
      </c>
      <c r="E2036" s="39">
        <v>42.13</v>
      </c>
      <c r="F2036" s="39">
        <v>1316.86</v>
      </c>
      <c r="G2036" s="34">
        <f t="shared" si="31"/>
        <v>9</v>
      </c>
    </row>
    <row r="2037" spans="1:7" ht="45" x14ac:dyDescent="0.25">
      <c r="A2037" s="36" t="s">
        <v>8045</v>
      </c>
      <c r="B2037" s="37" t="s">
        <v>7391</v>
      </c>
      <c r="C2037" s="38" t="s">
        <v>23</v>
      </c>
      <c r="D2037" s="39">
        <v>1705.97</v>
      </c>
      <c r="E2037" s="39">
        <v>42.13</v>
      </c>
      <c r="F2037" s="39">
        <v>1748.1</v>
      </c>
      <c r="G2037" s="34">
        <f t="shared" si="31"/>
        <v>9</v>
      </c>
    </row>
    <row r="2038" spans="1:7" ht="30" x14ac:dyDescent="0.25">
      <c r="A2038" s="36" t="s">
        <v>8046</v>
      </c>
      <c r="B2038" s="37" t="s">
        <v>7392</v>
      </c>
      <c r="C2038" s="38" t="s">
        <v>23</v>
      </c>
      <c r="D2038" s="39">
        <v>3853.95</v>
      </c>
      <c r="E2038" s="39">
        <v>42.13</v>
      </c>
      <c r="F2038" s="39">
        <v>3896.08</v>
      </c>
      <c r="G2038" s="34">
        <f t="shared" si="31"/>
        <v>9</v>
      </c>
    </row>
    <row r="2039" spans="1:7" ht="30" x14ac:dyDescent="0.25">
      <c r="A2039" s="36" t="s">
        <v>8047</v>
      </c>
      <c r="B2039" s="37" t="s">
        <v>7380</v>
      </c>
      <c r="C2039" s="38" t="s">
        <v>23</v>
      </c>
      <c r="D2039" s="39">
        <v>4411.51</v>
      </c>
      <c r="E2039" s="39">
        <v>52.67</v>
      </c>
      <c r="F2039" s="39">
        <v>4464.18</v>
      </c>
      <c r="G2039" s="34">
        <f t="shared" si="31"/>
        <v>9</v>
      </c>
    </row>
    <row r="2040" spans="1:7" ht="30" x14ac:dyDescent="0.25">
      <c r="A2040" s="36" t="s">
        <v>8048</v>
      </c>
      <c r="B2040" s="37" t="s">
        <v>7379</v>
      </c>
      <c r="C2040" s="38" t="s">
        <v>23</v>
      </c>
      <c r="D2040" s="39">
        <v>9087.31</v>
      </c>
      <c r="E2040" s="39">
        <v>63.21</v>
      </c>
      <c r="F2040" s="39">
        <v>9150.52</v>
      </c>
      <c r="G2040" s="34">
        <f t="shared" si="31"/>
        <v>9</v>
      </c>
    </row>
    <row r="2041" spans="1:7" ht="30" x14ac:dyDescent="0.25">
      <c r="A2041" s="36" t="s">
        <v>8049</v>
      </c>
      <c r="B2041" s="37" t="s">
        <v>7378</v>
      </c>
      <c r="C2041" s="38" t="s">
        <v>23</v>
      </c>
      <c r="D2041" s="39">
        <v>346.37</v>
      </c>
      <c r="E2041" s="39">
        <v>42.13</v>
      </c>
      <c r="F2041" s="39">
        <v>388.5</v>
      </c>
      <c r="G2041" s="34">
        <f t="shared" si="31"/>
        <v>9</v>
      </c>
    </row>
    <row r="2042" spans="1:7" ht="30" x14ac:dyDescent="0.25">
      <c r="A2042" s="36" t="s">
        <v>8050</v>
      </c>
      <c r="B2042" s="37" t="s">
        <v>7377</v>
      </c>
      <c r="C2042" s="38" t="s">
        <v>23</v>
      </c>
      <c r="D2042" s="39">
        <v>828.39</v>
      </c>
      <c r="E2042" s="39">
        <v>42.13</v>
      </c>
      <c r="F2042" s="39">
        <v>870.52</v>
      </c>
      <c r="G2042" s="34">
        <f t="shared" si="31"/>
        <v>9</v>
      </c>
    </row>
    <row r="2043" spans="1:7" ht="30" x14ac:dyDescent="0.25">
      <c r="A2043" s="36" t="s">
        <v>8051</v>
      </c>
      <c r="B2043" s="37" t="s">
        <v>7376</v>
      </c>
      <c r="C2043" s="38" t="s">
        <v>23</v>
      </c>
      <c r="D2043" s="39">
        <v>1071.6300000000001</v>
      </c>
      <c r="E2043" s="39">
        <v>52.67</v>
      </c>
      <c r="F2043" s="39">
        <v>1124.3</v>
      </c>
      <c r="G2043" s="34">
        <f t="shared" si="31"/>
        <v>9</v>
      </c>
    </row>
    <row r="2044" spans="1:7" ht="30" x14ac:dyDescent="0.25">
      <c r="A2044" s="36" t="s">
        <v>8052</v>
      </c>
      <c r="B2044" s="37" t="s">
        <v>5082</v>
      </c>
      <c r="C2044" s="38" t="s">
        <v>23</v>
      </c>
      <c r="D2044" s="39">
        <v>1565.17</v>
      </c>
      <c r="E2044" s="39">
        <v>63.21</v>
      </c>
      <c r="F2044" s="39">
        <v>1628.38</v>
      </c>
      <c r="G2044" s="34">
        <f t="shared" si="31"/>
        <v>9</v>
      </c>
    </row>
    <row r="2045" spans="1:7" ht="30" x14ac:dyDescent="0.25">
      <c r="A2045" s="36" t="s">
        <v>8053</v>
      </c>
      <c r="B2045" s="37" t="s">
        <v>7375</v>
      </c>
      <c r="C2045" s="38" t="s">
        <v>23</v>
      </c>
      <c r="D2045" s="39">
        <v>5182.75</v>
      </c>
      <c r="E2045" s="39">
        <v>63.21</v>
      </c>
      <c r="F2045" s="39">
        <v>5245.96</v>
      </c>
      <c r="G2045" s="34">
        <f t="shared" si="31"/>
        <v>9</v>
      </c>
    </row>
    <row r="2046" spans="1:7" ht="30" x14ac:dyDescent="0.25">
      <c r="A2046" s="36" t="s">
        <v>8054</v>
      </c>
      <c r="B2046" s="37" t="s">
        <v>7374</v>
      </c>
      <c r="C2046" s="38" t="s">
        <v>23</v>
      </c>
      <c r="D2046" s="39">
        <v>7132.85</v>
      </c>
      <c r="E2046" s="39">
        <v>79.010000000000005</v>
      </c>
      <c r="F2046" s="39">
        <v>7211.86</v>
      </c>
      <c r="G2046" s="34">
        <f t="shared" si="31"/>
        <v>9</v>
      </c>
    </row>
    <row r="2047" spans="1:7" ht="30" x14ac:dyDescent="0.25">
      <c r="A2047" s="36" t="s">
        <v>8055</v>
      </c>
      <c r="B2047" s="37" t="s">
        <v>7373</v>
      </c>
      <c r="C2047" s="38" t="s">
        <v>23</v>
      </c>
      <c r="D2047" s="39">
        <v>10653.28</v>
      </c>
      <c r="E2047" s="39">
        <v>94.8</v>
      </c>
      <c r="F2047" s="39">
        <v>10748.08</v>
      </c>
      <c r="G2047" s="34">
        <f t="shared" si="31"/>
        <v>9</v>
      </c>
    </row>
    <row r="2048" spans="1:7" ht="30" x14ac:dyDescent="0.25">
      <c r="A2048" s="36" t="s">
        <v>8056</v>
      </c>
      <c r="B2048" s="37" t="s">
        <v>7372</v>
      </c>
      <c r="C2048" s="38" t="s">
        <v>23</v>
      </c>
      <c r="D2048" s="39">
        <v>9838.2199999999993</v>
      </c>
      <c r="E2048" s="39">
        <v>120.84</v>
      </c>
      <c r="F2048" s="39">
        <v>9959.06</v>
      </c>
      <c r="G2048" s="34">
        <f t="shared" si="31"/>
        <v>9</v>
      </c>
    </row>
    <row r="2049" spans="1:7" x14ac:dyDescent="0.25">
      <c r="A2049" s="36" t="s">
        <v>8057</v>
      </c>
      <c r="B2049" s="37" t="s">
        <v>5083</v>
      </c>
      <c r="C2049" s="38" t="s">
        <v>23</v>
      </c>
      <c r="D2049" s="39">
        <v>75.44</v>
      </c>
      <c r="E2049" s="39">
        <v>10.54</v>
      </c>
      <c r="F2049" s="39">
        <v>85.98</v>
      </c>
      <c r="G2049" s="34">
        <f t="shared" si="31"/>
        <v>9</v>
      </c>
    </row>
    <row r="2050" spans="1:7" ht="30" x14ac:dyDescent="0.25">
      <c r="A2050" s="36" t="s">
        <v>8058</v>
      </c>
      <c r="B2050" s="37" t="s">
        <v>5084</v>
      </c>
      <c r="C2050" s="38" t="s">
        <v>23</v>
      </c>
      <c r="D2050" s="39">
        <v>787.77</v>
      </c>
      <c r="E2050" s="39">
        <v>42.13</v>
      </c>
      <c r="F2050" s="39">
        <v>829.9</v>
      </c>
      <c r="G2050" s="34">
        <f t="shared" si="31"/>
        <v>9</v>
      </c>
    </row>
    <row r="2051" spans="1:7" x14ac:dyDescent="0.25">
      <c r="A2051" s="36" t="s">
        <v>11169</v>
      </c>
      <c r="B2051" s="37" t="s">
        <v>5085</v>
      </c>
      <c r="C2051" s="38"/>
      <c r="D2051" s="39"/>
      <c r="E2051" s="39"/>
      <c r="F2051" s="39"/>
      <c r="G2051" s="34">
        <f t="shared" ref="G2051:G2114" si="32">LEN(A2051)</f>
        <v>5</v>
      </c>
    </row>
    <row r="2052" spans="1:7" ht="30" x14ac:dyDescent="0.25">
      <c r="A2052" s="36" t="s">
        <v>8059</v>
      </c>
      <c r="B2052" s="37" t="s">
        <v>7381</v>
      </c>
      <c r="C2052" s="38" t="s">
        <v>23</v>
      </c>
      <c r="D2052" s="39">
        <v>2424.75</v>
      </c>
      <c r="E2052" s="39">
        <v>256.39</v>
      </c>
      <c r="F2052" s="39">
        <v>2681.14</v>
      </c>
      <c r="G2052" s="34">
        <f t="shared" si="32"/>
        <v>9</v>
      </c>
    </row>
    <row r="2053" spans="1:7" ht="30" x14ac:dyDescent="0.25">
      <c r="A2053" s="36" t="s">
        <v>8060</v>
      </c>
      <c r="B2053" s="37" t="s">
        <v>7382</v>
      </c>
      <c r="C2053" s="38" t="s">
        <v>23</v>
      </c>
      <c r="D2053" s="39">
        <v>1746.72</v>
      </c>
      <c r="E2053" s="39">
        <v>256.39</v>
      </c>
      <c r="F2053" s="39">
        <v>2003.11</v>
      </c>
      <c r="G2053" s="34">
        <f t="shared" si="32"/>
        <v>9</v>
      </c>
    </row>
    <row r="2054" spans="1:7" ht="30" x14ac:dyDescent="0.25">
      <c r="A2054" s="36" t="s">
        <v>8061</v>
      </c>
      <c r="B2054" s="37" t="s">
        <v>7370</v>
      </c>
      <c r="C2054" s="38" t="s">
        <v>23</v>
      </c>
      <c r="D2054" s="39">
        <v>447</v>
      </c>
      <c r="E2054" s="39">
        <v>94.55</v>
      </c>
      <c r="F2054" s="39">
        <v>541.54999999999995</v>
      </c>
      <c r="G2054" s="34">
        <f t="shared" si="32"/>
        <v>9</v>
      </c>
    </row>
    <row r="2055" spans="1:7" ht="30" x14ac:dyDescent="0.25">
      <c r="A2055" s="36" t="s">
        <v>8062</v>
      </c>
      <c r="B2055" s="37" t="s">
        <v>11688</v>
      </c>
      <c r="C2055" s="38" t="s">
        <v>23</v>
      </c>
      <c r="D2055" s="39">
        <v>561.04999999999995</v>
      </c>
      <c r="E2055" s="39">
        <v>94.55</v>
      </c>
      <c r="F2055" s="39">
        <v>655.6</v>
      </c>
      <c r="G2055" s="34">
        <f t="shared" si="32"/>
        <v>9</v>
      </c>
    </row>
    <row r="2056" spans="1:7" ht="30" x14ac:dyDescent="0.25">
      <c r="A2056" s="36" t="s">
        <v>8063</v>
      </c>
      <c r="B2056" s="37" t="s">
        <v>11689</v>
      </c>
      <c r="C2056" s="38" t="s">
        <v>23</v>
      </c>
      <c r="D2056" s="39">
        <v>478.03</v>
      </c>
      <c r="E2056" s="39">
        <v>94.55</v>
      </c>
      <c r="F2056" s="39">
        <v>572.58000000000004</v>
      </c>
      <c r="G2056" s="34">
        <f t="shared" si="32"/>
        <v>9</v>
      </c>
    </row>
    <row r="2057" spans="1:7" ht="30" x14ac:dyDescent="0.25">
      <c r="A2057" s="36" t="s">
        <v>8064</v>
      </c>
      <c r="B2057" s="37" t="s">
        <v>5086</v>
      </c>
      <c r="C2057" s="38" t="s">
        <v>23</v>
      </c>
      <c r="D2057" s="39">
        <v>1712.9</v>
      </c>
      <c r="E2057" s="39">
        <v>256.39</v>
      </c>
      <c r="F2057" s="39">
        <v>1969.29</v>
      </c>
      <c r="G2057" s="34">
        <f t="shared" si="32"/>
        <v>9</v>
      </c>
    </row>
    <row r="2058" spans="1:7" ht="30" x14ac:dyDescent="0.25">
      <c r="A2058" s="36" t="s">
        <v>8065</v>
      </c>
      <c r="B2058" s="37" t="s">
        <v>7371</v>
      </c>
      <c r="C2058" s="38" t="s">
        <v>23</v>
      </c>
      <c r="D2058" s="39">
        <v>1648.01</v>
      </c>
      <c r="E2058" s="39">
        <v>256.39</v>
      </c>
      <c r="F2058" s="39">
        <v>1904.4</v>
      </c>
      <c r="G2058" s="34">
        <f t="shared" si="32"/>
        <v>9</v>
      </c>
    </row>
    <row r="2059" spans="1:7" x14ac:dyDescent="0.25">
      <c r="A2059" s="36" t="s">
        <v>11170</v>
      </c>
      <c r="B2059" s="37" t="s">
        <v>5087</v>
      </c>
      <c r="C2059" s="38"/>
      <c r="D2059" s="39"/>
      <c r="E2059" s="39"/>
      <c r="F2059" s="39"/>
      <c r="G2059" s="34">
        <f t="shared" si="32"/>
        <v>5</v>
      </c>
    </row>
    <row r="2060" spans="1:7" ht="30" x14ac:dyDescent="0.25">
      <c r="A2060" s="36" t="s">
        <v>8066</v>
      </c>
      <c r="B2060" s="37" t="s">
        <v>11690</v>
      </c>
      <c r="C2060" s="38" t="s">
        <v>5088</v>
      </c>
      <c r="D2060" s="39">
        <v>593.87</v>
      </c>
      <c r="E2060" s="39">
        <v>0.66</v>
      </c>
      <c r="F2060" s="39">
        <v>594.53</v>
      </c>
      <c r="G2060" s="34">
        <f t="shared" si="32"/>
        <v>9</v>
      </c>
    </row>
    <row r="2061" spans="1:7" ht="30" x14ac:dyDescent="0.25">
      <c r="A2061" s="36" t="s">
        <v>11691</v>
      </c>
      <c r="B2061" s="37" t="s">
        <v>11692</v>
      </c>
      <c r="C2061" s="38" t="s">
        <v>5088</v>
      </c>
      <c r="D2061" s="39">
        <v>185.36</v>
      </c>
      <c r="E2061" s="39">
        <v>0.66</v>
      </c>
      <c r="F2061" s="39">
        <v>186.02</v>
      </c>
      <c r="G2061" s="34">
        <f t="shared" si="32"/>
        <v>9</v>
      </c>
    </row>
    <row r="2062" spans="1:7" x14ac:dyDescent="0.25">
      <c r="A2062" s="36" t="s">
        <v>11171</v>
      </c>
      <c r="B2062" s="37" t="s">
        <v>5089</v>
      </c>
      <c r="C2062" s="38"/>
      <c r="D2062" s="39"/>
      <c r="E2062" s="39"/>
      <c r="F2062" s="39"/>
      <c r="G2062" s="34">
        <f t="shared" si="32"/>
        <v>5</v>
      </c>
    </row>
    <row r="2063" spans="1:7" x14ac:dyDescent="0.25">
      <c r="A2063" s="36" t="s">
        <v>8067</v>
      </c>
      <c r="B2063" s="37" t="s">
        <v>5090</v>
      </c>
      <c r="C2063" s="38" t="s">
        <v>23</v>
      </c>
      <c r="D2063" s="39">
        <v>185.25</v>
      </c>
      <c r="E2063" s="39">
        <v>13.17</v>
      </c>
      <c r="F2063" s="39">
        <v>198.42</v>
      </c>
      <c r="G2063" s="34">
        <f t="shared" si="32"/>
        <v>9</v>
      </c>
    </row>
    <row r="2064" spans="1:7" x14ac:dyDescent="0.25">
      <c r="A2064" s="36" t="s">
        <v>8068</v>
      </c>
      <c r="B2064" s="37" t="s">
        <v>5091</v>
      </c>
      <c r="C2064" s="38" t="s">
        <v>23</v>
      </c>
      <c r="D2064" s="39">
        <v>248.94</v>
      </c>
      <c r="E2064" s="39">
        <v>13.17</v>
      </c>
      <c r="F2064" s="39">
        <v>262.11</v>
      </c>
      <c r="G2064" s="34">
        <f t="shared" si="32"/>
        <v>9</v>
      </c>
    </row>
    <row r="2065" spans="1:7" x14ac:dyDescent="0.25">
      <c r="A2065" s="36" t="s">
        <v>8069</v>
      </c>
      <c r="B2065" s="37" t="s">
        <v>5092</v>
      </c>
      <c r="C2065" s="38" t="s">
        <v>23</v>
      </c>
      <c r="D2065" s="39">
        <v>302.05</v>
      </c>
      <c r="E2065" s="39">
        <v>13.17</v>
      </c>
      <c r="F2065" s="39">
        <v>315.22000000000003</v>
      </c>
      <c r="G2065" s="34">
        <f t="shared" si="32"/>
        <v>9</v>
      </c>
    </row>
    <row r="2066" spans="1:7" x14ac:dyDescent="0.25">
      <c r="A2066" s="36" t="s">
        <v>8070</v>
      </c>
      <c r="B2066" s="37" t="s">
        <v>5093</v>
      </c>
      <c r="C2066" s="38" t="s">
        <v>23</v>
      </c>
      <c r="D2066" s="39">
        <v>278.08</v>
      </c>
      <c r="E2066" s="39">
        <v>13.17</v>
      </c>
      <c r="F2066" s="39">
        <v>291.25</v>
      </c>
      <c r="G2066" s="34">
        <f t="shared" si="32"/>
        <v>9</v>
      </c>
    </row>
    <row r="2067" spans="1:7" x14ac:dyDescent="0.25">
      <c r="A2067" s="36" t="s">
        <v>8071</v>
      </c>
      <c r="B2067" s="37" t="s">
        <v>5094</v>
      </c>
      <c r="C2067" s="38" t="s">
        <v>23</v>
      </c>
      <c r="D2067" s="39">
        <v>333.49</v>
      </c>
      <c r="E2067" s="39">
        <v>13.17</v>
      </c>
      <c r="F2067" s="39">
        <v>346.66</v>
      </c>
      <c r="G2067" s="34">
        <f t="shared" si="32"/>
        <v>9</v>
      </c>
    </row>
    <row r="2068" spans="1:7" x14ac:dyDescent="0.25">
      <c r="A2068" s="36" t="s">
        <v>8072</v>
      </c>
      <c r="B2068" s="37" t="s">
        <v>5095</v>
      </c>
      <c r="C2068" s="38" t="s">
        <v>23</v>
      </c>
      <c r="D2068" s="39">
        <v>441.88</v>
      </c>
      <c r="E2068" s="39">
        <v>13.17</v>
      </c>
      <c r="F2068" s="39">
        <v>455.05</v>
      </c>
      <c r="G2068" s="34">
        <f t="shared" si="32"/>
        <v>9</v>
      </c>
    </row>
    <row r="2069" spans="1:7" x14ac:dyDescent="0.25">
      <c r="A2069" s="36" t="s">
        <v>8073</v>
      </c>
      <c r="B2069" s="37" t="s">
        <v>5096</v>
      </c>
      <c r="C2069" s="38" t="s">
        <v>23</v>
      </c>
      <c r="D2069" s="39">
        <v>310.47000000000003</v>
      </c>
      <c r="E2069" s="39">
        <v>13.17</v>
      </c>
      <c r="F2069" s="39">
        <v>323.64</v>
      </c>
      <c r="G2069" s="34">
        <f t="shared" si="32"/>
        <v>9</v>
      </c>
    </row>
    <row r="2070" spans="1:7" x14ac:dyDescent="0.25">
      <c r="A2070" s="36" t="s">
        <v>8074</v>
      </c>
      <c r="B2070" s="37" t="s">
        <v>5097</v>
      </c>
      <c r="C2070" s="38" t="s">
        <v>23</v>
      </c>
      <c r="D2070" s="39">
        <v>2066.5100000000002</v>
      </c>
      <c r="E2070" s="39">
        <v>13.17</v>
      </c>
      <c r="F2070" s="39">
        <v>2079.6799999999998</v>
      </c>
      <c r="G2070" s="34">
        <f t="shared" si="32"/>
        <v>9</v>
      </c>
    </row>
    <row r="2071" spans="1:7" x14ac:dyDescent="0.25">
      <c r="A2071" s="36" t="s">
        <v>8075</v>
      </c>
      <c r="B2071" s="37" t="s">
        <v>5098</v>
      </c>
      <c r="C2071" s="38" t="s">
        <v>23</v>
      </c>
      <c r="D2071" s="39">
        <v>198.29</v>
      </c>
      <c r="E2071" s="39">
        <v>13.17</v>
      </c>
      <c r="F2071" s="39">
        <v>211.46</v>
      </c>
      <c r="G2071" s="34">
        <f t="shared" si="32"/>
        <v>9</v>
      </c>
    </row>
    <row r="2072" spans="1:7" x14ac:dyDescent="0.25">
      <c r="A2072" s="36" t="s">
        <v>11172</v>
      </c>
      <c r="B2072" s="37" t="s">
        <v>5099</v>
      </c>
      <c r="C2072" s="38"/>
      <c r="D2072" s="39"/>
      <c r="E2072" s="39"/>
      <c r="F2072" s="39"/>
      <c r="G2072" s="34">
        <f t="shared" si="32"/>
        <v>5</v>
      </c>
    </row>
    <row r="2073" spans="1:7" ht="30" x14ac:dyDescent="0.25">
      <c r="A2073" s="36" t="s">
        <v>8076</v>
      </c>
      <c r="B2073" s="37" t="s">
        <v>7368</v>
      </c>
      <c r="C2073" s="38" t="s">
        <v>23</v>
      </c>
      <c r="D2073" s="39">
        <v>3730.05</v>
      </c>
      <c r="E2073" s="39">
        <v>79.73</v>
      </c>
      <c r="F2073" s="39">
        <v>3809.78</v>
      </c>
      <c r="G2073" s="34">
        <f t="shared" si="32"/>
        <v>9</v>
      </c>
    </row>
    <row r="2074" spans="1:7" ht="30" x14ac:dyDescent="0.25">
      <c r="A2074" s="36" t="s">
        <v>8077</v>
      </c>
      <c r="B2074" s="37" t="s">
        <v>7369</v>
      </c>
      <c r="C2074" s="38" t="s">
        <v>23</v>
      </c>
      <c r="D2074" s="39">
        <v>4469.79</v>
      </c>
      <c r="E2074" s="39">
        <v>79.73</v>
      </c>
      <c r="F2074" s="39">
        <v>4549.5200000000004</v>
      </c>
      <c r="G2074" s="34">
        <f t="shared" si="32"/>
        <v>9</v>
      </c>
    </row>
    <row r="2075" spans="1:7" ht="30" x14ac:dyDescent="0.25">
      <c r="A2075" s="36" t="s">
        <v>8078</v>
      </c>
      <c r="B2075" s="37" t="s">
        <v>5100</v>
      </c>
      <c r="C2075" s="38" t="s">
        <v>23</v>
      </c>
      <c r="D2075" s="39">
        <v>3038.91</v>
      </c>
      <c r="E2075" s="39">
        <v>79.73</v>
      </c>
      <c r="F2075" s="39">
        <v>3118.64</v>
      </c>
      <c r="G2075" s="34">
        <f t="shared" si="32"/>
        <v>9</v>
      </c>
    </row>
    <row r="2076" spans="1:7" x14ac:dyDescent="0.25">
      <c r="A2076" s="36" t="s">
        <v>11173</v>
      </c>
      <c r="B2076" s="37" t="s">
        <v>5101</v>
      </c>
      <c r="C2076" s="38"/>
      <c r="D2076" s="39"/>
      <c r="E2076" s="39"/>
      <c r="F2076" s="39"/>
      <c r="G2076" s="34">
        <f t="shared" si="32"/>
        <v>5</v>
      </c>
    </row>
    <row r="2077" spans="1:7" x14ac:dyDescent="0.25">
      <c r="A2077" s="36" t="s">
        <v>8079</v>
      </c>
      <c r="B2077" s="37" t="s">
        <v>5102</v>
      </c>
      <c r="C2077" s="38" t="s">
        <v>23</v>
      </c>
      <c r="D2077" s="39">
        <v>278.89</v>
      </c>
      <c r="E2077" s="39">
        <v>79.73</v>
      </c>
      <c r="F2077" s="39">
        <v>358.62</v>
      </c>
      <c r="G2077" s="34">
        <f t="shared" si="32"/>
        <v>9</v>
      </c>
    </row>
    <row r="2078" spans="1:7" x14ac:dyDescent="0.25">
      <c r="A2078" s="36" t="s">
        <v>8080</v>
      </c>
      <c r="B2078" s="37" t="s">
        <v>5103</v>
      </c>
      <c r="C2078" s="38" t="s">
        <v>23</v>
      </c>
      <c r="D2078" s="39">
        <v>219.79</v>
      </c>
      <c r="E2078" s="39">
        <v>79.73</v>
      </c>
      <c r="F2078" s="39">
        <v>299.52</v>
      </c>
      <c r="G2078" s="34">
        <f t="shared" si="32"/>
        <v>9</v>
      </c>
    </row>
    <row r="2079" spans="1:7" x14ac:dyDescent="0.25">
      <c r="A2079" s="36" t="s">
        <v>8081</v>
      </c>
      <c r="B2079" s="37" t="s">
        <v>5104</v>
      </c>
      <c r="C2079" s="38" t="s">
        <v>23</v>
      </c>
      <c r="D2079" s="39">
        <v>474.5</v>
      </c>
      <c r="E2079" s="39">
        <v>79.73</v>
      </c>
      <c r="F2079" s="39">
        <v>554.23</v>
      </c>
      <c r="G2079" s="34">
        <f t="shared" si="32"/>
        <v>9</v>
      </c>
    </row>
    <row r="2080" spans="1:7" x14ac:dyDescent="0.25">
      <c r="A2080" s="36" t="s">
        <v>8082</v>
      </c>
      <c r="B2080" s="37" t="s">
        <v>5105</v>
      </c>
      <c r="C2080" s="38" t="s">
        <v>23</v>
      </c>
      <c r="D2080" s="39">
        <v>153.61000000000001</v>
      </c>
      <c r="E2080" s="39">
        <v>79.73</v>
      </c>
      <c r="F2080" s="39">
        <v>233.34</v>
      </c>
      <c r="G2080" s="34">
        <f t="shared" si="32"/>
        <v>9</v>
      </c>
    </row>
    <row r="2081" spans="1:7" x14ac:dyDescent="0.25">
      <c r="A2081" s="36" t="s">
        <v>11174</v>
      </c>
      <c r="B2081" s="37" t="s">
        <v>5106</v>
      </c>
      <c r="C2081" s="38"/>
      <c r="D2081" s="39"/>
      <c r="E2081" s="39"/>
      <c r="F2081" s="39"/>
      <c r="G2081" s="34">
        <f t="shared" si="32"/>
        <v>5</v>
      </c>
    </row>
    <row r="2082" spans="1:7" x14ac:dyDescent="0.25">
      <c r="A2082" s="36" t="s">
        <v>8083</v>
      </c>
      <c r="B2082" s="37" t="s">
        <v>5107</v>
      </c>
      <c r="C2082" s="38" t="s">
        <v>23</v>
      </c>
      <c r="D2082" s="39">
        <v>32.43</v>
      </c>
      <c r="E2082" s="39">
        <v>7.9</v>
      </c>
      <c r="F2082" s="39">
        <v>40.33</v>
      </c>
      <c r="G2082" s="34">
        <f t="shared" si="32"/>
        <v>9</v>
      </c>
    </row>
    <row r="2083" spans="1:7" ht="30" x14ac:dyDescent="0.25">
      <c r="A2083" s="36" t="s">
        <v>8084</v>
      </c>
      <c r="B2083" s="37" t="s">
        <v>13400</v>
      </c>
      <c r="C2083" s="38" t="s">
        <v>23</v>
      </c>
      <c r="D2083" s="39">
        <v>41.05</v>
      </c>
      <c r="E2083" s="39">
        <v>2.63</v>
      </c>
      <c r="F2083" s="39">
        <v>43.68</v>
      </c>
      <c r="G2083" s="34">
        <f t="shared" si="32"/>
        <v>9</v>
      </c>
    </row>
    <row r="2084" spans="1:7" x14ac:dyDescent="0.25">
      <c r="A2084" s="36" t="s">
        <v>8085</v>
      </c>
      <c r="B2084" s="37" t="s">
        <v>5108</v>
      </c>
      <c r="C2084" s="38" t="s">
        <v>23</v>
      </c>
      <c r="D2084" s="39">
        <v>23.75</v>
      </c>
      <c r="E2084" s="39">
        <v>7.9</v>
      </c>
      <c r="F2084" s="39">
        <v>31.65</v>
      </c>
      <c r="G2084" s="34">
        <f t="shared" si="32"/>
        <v>9</v>
      </c>
    </row>
    <row r="2085" spans="1:7" ht="30" x14ac:dyDescent="0.25">
      <c r="A2085" s="36" t="s">
        <v>8086</v>
      </c>
      <c r="B2085" s="37" t="s">
        <v>7364</v>
      </c>
      <c r="C2085" s="38" t="s">
        <v>23</v>
      </c>
      <c r="D2085" s="39"/>
      <c r="E2085" s="39">
        <v>26.34</v>
      </c>
      <c r="F2085" s="39">
        <v>26.34</v>
      </c>
      <c r="G2085" s="34">
        <f t="shared" si="32"/>
        <v>9</v>
      </c>
    </row>
    <row r="2086" spans="1:7" ht="30" x14ac:dyDescent="0.25">
      <c r="A2086" s="36" t="s">
        <v>8087</v>
      </c>
      <c r="B2086" s="37" t="s">
        <v>5109</v>
      </c>
      <c r="C2086" s="38" t="s">
        <v>129</v>
      </c>
      <c r="D2086" s="39"/>
      <c r="E2086" s="39">
        <v>37.049999999999997</v>
      </c>
      <c r="F2086" s="39">
        <v>37.049999999999997</v>
      </c>
      <c r="G2086" s="34">
        <f t="shared" si="32"/>
        <v>9</v>
      </c>
    </row>
    <row r="2087" spans="1:7" ht="30" x14ac:dyDescent="0.25">
      <c r="A2087" s="36" t="s">
        <v>8088</v>
      </c>
      <c r="B2087" s="37" t="s">
        <v>5110</v>
      </c>
      <c r="C2087" s="38" t="s">
        <v>129</v>
      </c>
      <c r="D2087" s="39"/>
      <c r="E2087" s="39">
        <v>74.099999999999994</v>
      </c>
      <c r="F2087" s="39">
        <v>74.099999999999994</v>
      </c>
      <c r="G2087" s="34">
        <f t="shared" si="32"/>
        <v>9</v>
      </c>
    </row>
    <row r="2088" spans="1:7" ht="30" x14ac:dyDescent="0.25">
      <c r="A2088" s="36" t="s">
        <v>8089</v>
      </c>
      <c r="B2088" s="37" t="s">
        <v>7365</v>
      </c>
      <c r="C2088" s="38" t="s">
        <v>23</v>
      </c>
      <c r="D2088" s="39">
        <v>1476.21</v>
      </c>
      <c r="E2088" s="39">
        <v>2.14</v>
      </c>
      <c r="F2088" s="39">
        <v>1478.35</v>
      </c>
      <c r="G2088" s="34">
        <f t="shared" si="32"/>
        <v>9</v>
      </c>
    </row>
    <row r="2089" spans="1:7" x14ac:dyDescent="0.25">
      <c r="A2089" s="36" t="s">
        <v>8090</v>
      </c>
      <c r="B2089" s="37" t="s">
        <v>5111</v>
      </c>
      <c r="C2089" s="38" t="s">
        <v>23</v>
      </c>
      <c r="D2089" s="39">
        <v>122.45</v>
      </c>
      <c r="E2089" s="39">
        <v>5.36</v>
      </c>
      <c r="F2089" s="39">
        <v>127.81</v>
      </c>
      <c r="G2089" s="34">
        <f t="shared" si="32"/>
        <v>9</v>
      </c>
    </row>
    <row r="2090" spans="1:7" x14ac:dyDescent="0.25">
      <c r="A2090" s="36" t="s">
        <v>8091</v>
      </c>
      <c r="B2090" s="37" t="s">
        <v>5112</v>
      </c>
      <c r="C2090" s="38" t="s">
        <v>129</v>
      </c>
      <c r="D2090" s="39">
        <v>448.62</v>
      </c>
      <c r="E2090" s="39">
        <v>37.049999999999997</v>
      </c>
      <c r="F2090" s="39">
        <v>485.67</v>
      </c>
      <c r="G2090" s="34">
        <f t="shared" si="32"/>
        <v>9</v>
      </c>
    </row>
    <row r="2091" spans="1:7" ht="30" x14ac:dyDescent="0.25">
      <c r="A2091" s="36" t="s">
        <v>8092</v>
      </c>
      <c r="B2091" s="37" t="s">
        <v>7366</v>
      </c>
      <c r="C2091" s="38" t="s">
        <v>23</v>
      </c>
      <c r="D2091" s="39">
        <v>8465.5499999999993</v>
      </c>
      <c r="E2091" s="39">
        <v>59.28</v>
      </c>
      <c r="F2091" s="39">
        <v>8524.83</v>
      </c>
      <c r="G2091" s="34">
        <f t="shared" si="32"/>
        <v>9</v>
      </c>
    </row>
    <row r="2092" spans="1:7" ht="30" x14ac:dyDescent="0.25">
      <c r="A2092" s="36" t="s">
        <v>8093</v>
      </c>
      <c r="B2092" s="37" t="s">
        <v>11693</v>
      </c>
      <c r="C2092" s="38" t="s">
        <v>23</v>
      </c>
      <c r="D2092" s="39">
        <v>19346.439999999999</v>
      </c>
      <c r="E2092" s="39">
        <v>59.28</v>
      </c>
      <c r="F2092" s="39">
        <v>19405.72</v>
      </c>
      <c r="G2092" s="34">
        <f t="shared" si="32"/>
        <v>9</v>
      </c>
    </row>
    <row r="2093" spans="1:7" ht="30" x14ac:dyDescent="0.25">
      <c r="A2093" s="36" t="s">
        <v>8094</v>
      </c>
      <c r="B2093" s="37" t="s">
        <v>7367</v>
      </c>
      <c r="C2093" s="38" t="s">
        <v>23</v>
      </c>
      <c r="D2093" s="39">
        <v>33488.300000000003</v>
      </c>
      <c r="E2093" s="39">
        <v>59.28</v>
      </c>
      <c r="F2093" s="39">
        <v>33547.58</v>
      </c>
      <c r="G2093" s="34">
        <f t="shared" si="32"/>
        <v>9</v>
      </c>
    </row>
    <row r="2094" spans="1:7" x14ac:dyDescent="0.25">
      <c r="A2094" s="36" t="s">
        <v>8095</v>
      </c>
      <c r="B2094" s="37" t="s">
        <v>5113</v>
      </c>
      <c r="C2094" s="38" t="s">
        <v>23</v>
      </c>
      <c r="D2094" s="39">
        <v>626.07000000000005</v>
      </c>
      <c r="E2094" s="39">
        <v>26.34</v>
      </c>
      <c r="F2094" s="39">
        <v>652.41</v>
      </c>
      <c r="G2094" s="34">
        <f t="shared" si="32"/>
        <v>9</v>
      </c>
    </row>
    <row r="2095" spans="1:7" x14ac:dyDescent="0.25">
      <c r="A2095" s="36" t="s">
        <v>11175</v>
      </c>
      <c r="B2095" s="37" t="s">
        <v>5114</v>
      </c>
      <c r="C2095" s="38"/>
      <c r="D2095" s="39"/>
      <c r="E2095" s="39"/>
      <c r="F2095" s="39"/>
      <c r="G2095" s="34">
        <f t="shared" si="32"/>
        <v>5</v>
      </c>
    </row>
    <row r="2096" spans="1:7" ht="30" x14ac:dyDescent="0.25">
      <c r="A2096" s="36" t="s">
        <v>8096</v>
      </c>
      <c r="B2096" s="37" t="s">
        <v>7363</v>
      </c>
      <c r="C2096" s="38" t="s">
        <v>23</v>
      </c>
      <c r="D2096" s="39">
        <v>1017.12</v>
      </c>
      <c r="E2096" s="39">
        <v>26.34</v>
      </c>
      <c r="F2096" s="39">
        <v>1043.46</v>
      </c>
      <c r="G2096" s="34">
        <f t="shared" si="32"/>
        <v>9</v>
      </c>
    </row>
    <row r="2097" spans="1:7" x14ac:dyDescent="0.25">
      <c r="A2097" s="36" t="s">
        <v>11176</v>
      </c>
      <c r="B2097" s="37" t="s">
        <v>5115</v>
      </c>
      <c r="C2097" s="38"/>
      <c r="D2097" s="39"/>
      <c r="E2097" s="39"/>
      <c r="F2097" s="39"/>
      <c r="G2097" s="34">
        <f t="shared" si="32"/>
        <v>5</v>
      </c>
    </row>
    <row r="2098" spans="1:7" x14ac:dyDescent="0.25">
      <c r="A2098" s="36" t="s">
        <v>8097</v>
      </c>
      <c r="B2098" s="37" t="s">
        <v>11694</v>
      </c>
      <c r="C2098" s="38" t="s">
        <v>23</v>
      </c>
      <c r="D2098" s="39">
        <v>743.61</v>
      </c>
      <c r="E2098" s="39">
        <v>79.73</v>
      </c>
      <c r="F2098" s="39">
        <v>823.34</v>
      </c>
      <c r="G2098" s="34">
        <f t="shared" si="32"/>
        <v>9</v>
      </c>
    </row>
    <row r="2099" spans="1:7" x14ac:dyDescent="0.25">
      <c r="A2099" s="36" t="s">
        <v>11177</v>
      </c>
      <c r="B2099" s="37" t="s">
        <v>5116</v>
      </c>
      <c r="C2099" s="38"/>
      <c r="D2099" s="39"/>
      <c r="E2099" s="39"/>
      <c r="F2099" s="39"/>
      <c r="G2099" s="34">
        <f t="shared" si="32"/>
        <v>5</v>
      </c>
    </row>
    <row r="2100" spans="1:7" ht="30" x14ac:dyDescent="0.25">
      <c r="A2100" s="36" t="s">
        <v>8098</v>
      </c>
      <c r="B2100" s="37" t="s">
        <v>11695</v>
      </c>
      <c r="C2100" s="38" t="s">
        <v>23</v>
      </c>
      <c r="D2100" s="39">
        <v>44.21</v>
      </c>
      <c r="E2100" s="39">
        <v>29.86</v>
      </c>
      <c r="F2100" s="39">
        <v>74.069999999999993</v>
      </c>
      <c r="G2100" s="34">
        <f t="shared" si="32"/>
        <v>9</v>
      </c>
    </row>
    <row r="2101" spans="1:7" ht="30" x14ac:dyDescent="0.25">
      <c r="A2101" s="36" t="s">
        <v>8099</v>
      </c>
      <c r="B2101" s="37" t="s">
        <v>11696</v>
      </c>
      <c r="C2101" s="38" t="s">
        <v>23</v>
      </c>
      <c r="D2101" s="39">
        <v>109.44</v>
      </c>
      <c r="E2101" s="39">
        <v>29.86</v>
      </c>
      <c r="F2101" s="39">
        <v>139.30000000000001</v>
      </c>
      <c r="G2101" s="34">
        <f t="shared" si="32"/>
        <v>9</v>
      </c>
    </row>
    <row r="2102" spans="1:7" ht="45" x14ac:dyDescent="0.25">
      <c r="A2102" s="36" t="s">
        <v>8100</v>
      </c>
      <c r="B2102" s="37" t="s">
        <v>13469</v>
      </c>
      <c r="C2102" s="38" t="s">
        <v>23</v>
      </c>
      <c r="D2102" s="39">
        <v>612.1</v>
      </c>
      <c r="E2102" s="39">
        <v>33.130000000000003</v>
      </c>
      <c r="F2102" s="39">
        <v>645.23</v>
      </c>
      <c r="G2102" s="34">
        <f t="shared" si="32"/>
        <v>9</v>
      </c>
    </row>
    <row r="2103" spans="1:7" ht="45" x14ac:dyDescent="0.25">
      <c r="A2103" s="36" t="s">
        <v>8101</v>
      </c>
      <c r="B2103" s="37" t="s">
        <v>5117</v>
      </c>
      <c r="C2103" s="38" t="s">
        <v>23</v>
      </c>
      <c r="D2103" s="39">
        <v>6895.22</v>
      </c>
      <c r="E2103" s="39">
        <v>33.130000000000003</v>
      </c>
      <c r="F2103" s="39">
        <v>6928.35</v>
      </c>
      <c r="G2103" s="34">
        <f t="shared" si="32"/>
        <v>9</v>
      </c>
    </row>
    <row r="2104" spans="1:7" ht="45" x14ac:dyDescent="0.25">
      <c r="A2104" s="36" t="s">
        <v>8102</v>
      </c>
      <c r="B2104" s="37" t="s">
        <v>5118</v>
      </c>
      <c r="C2104" s="38" t="s">
        <v>23</v>
      </c>
      <c r="D2104" s="39">
        <v>2455.34</v>
      </c>
      <c r="E2104" s="39">
        <v>33.130000000000003</v>
      </c>
      <c r="F2104" s="39">
        <v>2488.4699999999998</v>
      </c>
      <c r="G2104" s="34">
        <f t="shared" si="32"/>
        <v>9</v>
      </c>
    </row>
    <row r="2105" spans="1:7" ht="45" x14ac:dyDescent="0.25">
      <c r="A2105" s="36" t="s">
        <v>8103</v>
      </c>
      <c r="B2105" s="37" t="s">
        <v>13470</v>
      </c>
      <c r="C2105" s="38" t="s">
        <v>23</v>
      </c>
      <c r="D2105" s="39">
        <v>740.29</v>
      </c>
      <c r="E2105" s="39">
        <v>33.130000000000003</v>
      </c>
      <c r="F2105" s="39">
        <v>773.42</v>
      </c>
      <c r="G2105" s="34">
        <f t="shared" si="32"/>
        <v>9</v>
      </c>
    </row>
    <row r="2106" spans="1:7" x14ac:dyDescent="0.25">
      <c r="A2106" s="36" t="s">
        <v>11178</v>
      </c>
      <c r="B2106" s="37" t="s">
        <v>5119</v>
      </c>
      <c r="C2106" s="38"/>
      <c r="D2106" s="39"/>
      <c r="E2106" s="39"/>
      <c r="F2106" s="39"/>
      <c r="G2106" s="34">
        <f t="shared" si="32"/>
        <v>5</v>
      </c>
    </row>
    <row r="2107" spans="1:7" ht="30" x14ac:dyDescent="0.25">
      <c r="A2107" s="36" t="s">
        <v>8104</v>
      </c>
      <c r="B2107" s="37" t="s">
        <v>7359</v>
      </c>
      <c r="C2107" s="38" t="s">
        <v>23</v>
      </c>
      <c r="D2107" s="39">
        <v>525.88</v>
      </c>
      <c r="E2107" s="39">
        <v>86.76</v>
      </c>
      <c r="F2107" s="39">
        <v>612.64</v>
      </c>
      <c r="G2107" s="34">
        <f t="shared" si="32"/>
        <v>9</v>
      </c>
    </row>
    <row r="2108" spans="1:7" ht="30" x14ac:dyDescent="0.25">
      <c r="A2108" s="36" t="s">
        <v>8105</v>
      </c>
      <c r="B2108" s="37" t="s">
        <v>7360</v>
      </c>
      <c r="C2108" s="38" t="s">
        <v>23</v>
      </c>
      <c r="D2108" s="39">
        <v>444.24</v>
      </c>
      <c r="E2108" s="39">
        <v>86.76</v>
      </c>
      <c r="F2108" s="39">
        <v>531</v>
      </c>
      <c r="G2108" s="34">
        <f t="shared" si="32"/>
        <v>9</v>
      </c>
    </row>
    <row r="2109" spans="1:7" ht="30" x14ac:dyDescent="0.25">
      <c r="A2109" s="36" t="s">
        <v>8106</v>
      </c>
      <c r="B2109" s="37" t="s">
        <v>7361</v>
      </c>
      <c r="C2109" s="38" t="s">
        <v>23</v>
      </c>
      <c r="D2109" s="39">
        <v>431.71</v>
      </c>
      <c r="E2109" s="39">
        <v>86.76</v>
      </c>
      <c r="F2109" s="39">
        <v>518.47</v>
      </c>
      <c r="G2109" s="34">
        <f t="shared" si="32"/>
        <v>9</v>
      </c>
    </row>
    <row r="2110" spans="1:7" ht="45" x14ac:dyDescent="0.25">
      <c r="A2110" s="36" t="s">
        <v>8107</v>
      </c>
      <c r="B2110" s="37" t="s">
        <v>5120</v>
      </c>
      <c r="C2110" s="38" t="s">
        <v>23</v>
      </c>
      <c r="D2110" s="39">
        <v>436.16</v>
      </c>
      <c r="E2110" s="39">
        <v>86.76</v>
      </c>
      <c r="F2110" s="39">
        <v>522.91999999999996</v>
      </c>
      <c r="G2110" s="34">
        <f t="shared" si="32"/>
        <v>9</v>
      </c>
    </row>
    <row r="2111" spans="1:7" ht="45" x14ac:dyDescent="0.25">
      <c r="A2111" s="36" t="s">
        <v>8108</v>
      </c>
      <c r="B2111" s="37" t="s">
        <v>5121</v>
      </c>
      <c r="C2111" s="38" t="s">
        <v>23</v>
      </c>
      <c r="D2111" s="39">
        <v>668.34</v>
      </c>
      <c r="E2111" s="39">
        <v>86.76</v>
      </c>
      <c r="F2111" s="39">
        <v>755.1</v>
      </c>
      <c r="G2111" s="34">
        <f t="shared" si="32"/>
        <v>9</v>
      </c>
    </row>
    <row r="2112" spans="1:7" ht="30" x14ac:dyDescent="0.25">
      <c r="A2112" s="36" t="s">
        <v>8109</v>
      </c>
      <c r="B2112" s="37" t="s">
        <v>7362</v>
      </c>
      <c r="C2112" s="38" t="s">
        <v>3666</v>
      </c>
      <c r="D2112" s="39">
        <v>51566.41</v>
      </c>
      <c r="E2112" s="39">
        <v>120.84</v>
      </c>
      <c r="F2112" s="39">
        <v>51687.25</v>
      </c>
      <c r="G2112" s="34">
        <f t="shared" si="32"/>
        <v>9</v>
      </c>
    </row>
    <row r="2113" spans="1:7" ht="30" x14ac:dyDescent="0.25">
      <c r="A2113" s="36" t="s">
        <v>11179</v>
      </c>
      <c r="B2113" s="37" t="s">
        <v>5122</v>
      </c>
      <c r="C2113" s="38"/>
      <c r="D2113" s="39"/>
      <c r="E2113" s="39"/>
      <c r="F2113" s="39"/>
      <c r="G2113" s="34">
        <f t="shared" si="32"/>
        <v>2</v>
      </c>
    </row>
    <row r="2114" spans="1:7" x14ac:dyDescent="0.25">
      <c r="A2114" s="36" t="s">
        <v>11180</v>
      </c>
      <c r="B2114" s="37" t="s">
        <v>5123</v>
      </c>
      <c r="C2114" s="38"/>
      <c r="D2114" s="39"/>
      <c r="E2114" s="39"/>
      <c r="F2114" s="39"/>
      <c r="G2114" s="34">
        <f t="shared" si="32"/>
        <v>5</v>
      </c>
    </row>
    <row r="2115" spans="1:7" x14ac:dyDescent="0.25">
      <c r="A2115" s="36" t="s">
        <v>8110</v>
      </c>
      <c r="B2115" s="37" t="s">
        <v>5124</v>
      </c>
      <c r="C2115" s="38" t="s">
        <v>7</v>
      </c>
      <c r="D2115" s="39">
        <v>7.02</v>
      </c>
      <c r="E2115" s="39">
        <v>26.34</v>
      </c>
      <c r="F2115" s="39">
        <v>33.36</v>
      </c>
      <c r="G2115" s="34">
        <f t="shared" ref="G2115:G2178" si="33">LEN(A2115)</f>
        <v>9</v>
      </c>
    </row>
    <row r="2116" spans="1:7" x14ac:dyDescent="0.25">
      <c r="A2116" s="36" t="s">
        <v>8111</v>
      </c>
      <c r="B2116" s="37" t="s">
        <v>5125</v>
      </c>
      <c r="C2116" s="38" t="s">
        <v>7</v>
      </c>
      <c r="D2116" s="39">
        <v>9.9600000000000009</v>
      </c>
      <c r="E2116" s="39">
        <v>31.6</v>
      </c>
      <c r="F2116" s="39">
        <v>41.56</v>
      </c>
      <c r="G2116" s="34">
        <f t="shared" si="33"/>
        <v>9</v>
      </c>
    </row>
    <row r="2117" spans="1:7" x14ac:dyDescent="0.25">
      <c r="A2117" s="36" t="s">
        <v>8112</v>
      </c>
      <c r="B2117" s="37" t="s">
        <v>5126</v>
      </c>
      <c r="C2117" s="38" t="s">
        <v>7</v>
      </c>
      <c r="D2117" s="39">
        <v>15.46</v>
      </c>
      <c r="E2117" s="39">
        <v>36.869999999999997</v>
      </c>
      <c r="F2117" s="39">
        <v>52.33</v>
      </c>
      <c r="G2117" s="34">
        <f t="shared" si="33"/>
        <v>9</v>
      </c>
    </row>
    <row r="2118" spans="1:7" x14ac:dyDescent="0.25">
      <c r="A2118" s="36" t="s">
        <v>8113</v>
      </c>
      <c r="B2118" s="37" t="s">
        <v>5127</v>
      </c>
      <c r="C2118" s="38" t="s">
        <v>7</v>
      </c>
      <c r="D2118" s="39">
        <v>16.010000000000002</v>
      </c>
      <c r="E2118" s="39">
        <v>42.13</v>
      </c>
      <c r="F2118" s="39">
        <v>58.14</v>
      </c>
      <c r="G2118" s="34">
        <f t="shared" si="33"/>
        <v>9</v>
      </c>
    </row>
    <row r="2119" spans="1:7" x14ac:dyDescent="0.25">
      <c r="A2119" s="36" t="s">
        <v>8114</v>
      </c>
      <c r="B2119" s="37" t="s">
        <v>5128</v>
      </c>
      <c r="C2119" s="38" t="s">
        <v>7</v>
      </c>
      <c r="D2119" s="39">
        <v>19.899999999999999</v>
      </c>
      <c r="E2119" s="39">
        <v>47.41</v>
      </c>
      <c r="F2119" s="39">
        <v>67.31</v>
      </c>
      <c r="G2119" s="34">
        <f t="shared" si="33"/>
        <v>9</v>
      </c>
    </row>
    <row r="2120" spans="1:7" x14ac:dyDescent="0.25">
      <c r="A2120" s="36" t="s">
        <v>8115</v>
      </c>
      <c r="B2120" s="37" t="s">
        <v>5129</v>
      </c>
      <c r="C2120" s="38" t="s">
        <v>7</v>
      </c>
      <c r="D2120" s="39">
        <v>34.299999999999997</v>
      </c>
      <c r="E2120" s="39">
        <v>52.67</v>
      </c>
      <c r="F2120" s="39">
        <v>86.97</v>
      </c>
      <c r="G2120" s="34">
        <f t="shared" si="33"/>
        <v>9</v>
      </c>
    </row>
    <row r="2121" spans="1:7" x14ac:dyDescent="0.25">
      <c r="A2121" s="36" t="s">
        <v>8116</v>
      </c>
      <c r="B2121" s="37" t="s">
        <v>5130</v>
      </c>
      <c r="C2121" s="38" t="s">
        <v>7</v>
      </c>
      <c r="D2121" s="39">
        <v>49.08</v>
      </c>
      <c r="E2121" s="39">
        <v>57.93</v>
      </c>
      <c r="F2121" s="39">
        <v>107.01</v>
      </c>
      <c r="G2121" s="34">
        <f t="shared" si="33"/>
        <v>9</v>
      </c>
    </row>
    <row r="2122" spans="1:7" x14ac:dyDescent="0.25">
      <c r="A2122" s="36" t="s">
        <v>8117</v>
      </c>
      <c r="B2122" s="37" t="s">
        <v>5131</v>
      </c>
      <c r="C2122" s="38" t="s">
        <v>7</v>
      </c>
      <c r="D2122" s="39">
        <v>72.959999999999994</v>
      </c>
      <c r="E2122" s="39">
        <v>68.47</v>
      </c>
      <c r="F2122" s="39">
        <v>141.43</v>
      </c>
      <c r="G2122" s="34">
        <f t="shared" si="33"/>
        <v>9</v>
      </c>
    </row>
    <row r="2123" spans="1:7" ht="30" x14ac:dyDescent="0.25">
      <c r="A2123" s="36" t="s">
        <v>11181</v>
      </c>
      <c r="B2123" s="37" t="s">
        <v>7358</v>
      </c>
      <c r="C2123" s="38"/>
      <c r="D2123" s="39"/>
      <c r="E2123" s="39"/>
      <c r="F2123" s="39"/>
      <c r="G2123" s="34">
        <f t="shared" si="33"/>
        <v>5</v>
      </c>
    </row>
    <row r="2124" spans="1:7" ht="30" x14ac:dyDescent="0.25">
      <c r="A2124" s="36" t="s">
        <v>8118</v>
      </c>
      <c r="B2124" s="37" t="s">
        <v>5132</v>
      </c>
      <c r="C2124" s="38" t="s">
        <v>7</v>
      </c>
      <c r="D2124" s="39">
        <v>14.62</v>
      </c>
      <c r="E2124" s="39">
        <v>31.6</v>
      </c>
      <c r="F2124" s="39">
        <v>46.22</v>
      </c>
      <c r="G2124" s="34">
        <f t="shared" si="33"/>
        <v>9</v>
      </c>
    </row>
    <row r="2125" spans="1:7" ht="30" x14ac:dyDescent="0.25">
      <c r="A2125" s="36" t="s">
        <v>8119</v>
      </c>
      <c r="B2125" s="37" t="s">
        <v>5133</v>
      </c>
      <c r="C2125" s="38" t="s">
        <v>7</v>
      </c>
      <c r="D2125" s="39">
        <v>18.28</v>
      </c>
      <c r="E2125" s="39">
        <v>36.869999999999997</v>
      </c>
      <c r="F2125" s="39">
        <v>55.15</v>
      </c>
      <c r="G2125" s="34">
        <f t="shared" si="33"/>
        <v>9</v>
      </c>
    </row>
    <row r="2126" spans="1:7" ht="30" x14ac:dyDescent="0.25">
      <c r="A2126" s="36" t="s">
        <v>8120</v>
      </c>
      <c r="B2126" s="37" t="s">
        <v>5134</v>
      </c>
      <c r="C2126" s="38" t="s">
        <v>7</v>
      </c>
      <c r="D2126" s="39">
        <v>34.950000000000003</v>
      </c>
      <c r="E2126" s="39">
        <v>42.13</v>
      </c>
      <c r="F2126" s="39">
        <v>77.08</v>
      </c>
      <c r="G2126" s="34">
        <f t="shared" si="33"/>
        <v>9</v>
      </c>
    </row>
    <row r="2127" spans="1:7" ht="30" x14ac:dyDescent="0.25">
      <c r="A2127" s="36" t="s">
        <v>8121</v>
      </c>
      <c r="B2127" s="37" t="s">
        <v>5135</v>
      </c>
      <c r="C2127" s="38" t="s">
        <v>7</v>
      </c>
      <c r="D2127" s="39">
        <v>36.24</v>
      </c>
      <c r="E2127" s="39">
        <v>47.41</v>
      </c>
      <c r="F2127" s="39">
        <v>83.65</v>
      </c>
      <c r="G2127" s="34">
        <f t="shared" si="33"/>
        <v>9</v>
      </c>
    </row>
    <row r="2128" spans="1:7" ht="30" x14ac:dyDescent="0.25">
      <c r="A2128" s="36" t="s">
        <v>8122</v>
      </c>
      <c r="B2128" s="37" t="s">
        <v>5136</v>
      </c>
      <c r="C2128" s="38" t="s">
        <v>7</v>
      </c>
      <c r="D2128" s="39">
        <v>45.76</v>
      </c>
      <c r="E2128" s="39">
        <v>52.67</v>
      </c>
      <c r="F2128" s="39">
        <v>98.43</v>
      </c>
      <c r="G2128" s="34">
        <f t="shared" si="33"/>
        <v>9</v>
      </c>
    </row>
    <row r="2129" spans="1:7" ht="30" x14ac:dyDescent="0.25">
      <c r="A2129" s="36" t="s">
        <v>8123</v>
      </c>
      <c r="B2129" s="37" t="s">
        <v>5137</v>
      </c>
      <c r="C2129" s="38" t="s">
        <v>7</v>
      </c>
      <c r="D2129" s="39">
        <v>63.68</v>
      </c>
      <c r="E2129" s="39">
        <v>63.21</v>
      </c>
      <c r="F2129" s="39">
        <v>126.89</v>
      </c>
      <c r="G2129" s="34">
        <f t="shared" si="33"/>
        <v>9</v>
      </c>
    </row>
    <row r="2130" spans="1:7" ht="30" x14ac:dyDescent="0.25">
      <c r="A2130" s="36" t="s">
        <v>8124</v>
      </c>
      <c r="B2130" s="37" t="s">
        <v>5138</v>
      </c>
      <c r="C2130" s="38" t="s">
        <v>7</v>
      </c>
      <c r="D2130" s="39">
        <v>76.28</v>
      </c>
      <c r="E2130" s="39">
        <v>79.010000000000005</v>
      </c>
      <c r="F2130" s="39">
        <v>155.29</v>
      </c>
      <c r="G2130" s="34">
        <f t="shared" si="33"/>
        <v>9</v>
      </c>
    </row>
    <row r="2131" spans="1:7" ht="30" x14ac:dyDescent="0.25">
      <c r="A2131" s="36" t="s">
        <v>8125</v>
      </c>
      <c r="B2131" s="37" t="s">
        <v>5139</v>
      </c>
      <c r="C2131" s="38" t="s">
        <v>7</v>
      </c>
      <c r="D2131" s="39">
        <v>100.6</v>
      </c>
      <c r="E2131" s="39">
        <v>94.8</v>
      </c>
      <c r="F2131" s="39">
        <v>195.4</v>
      </c>
      <c r="G2131" s="34">
        <f t="shared" si="33"/>
        <v>9</v>
      </c>
    </row>
    <row r="2132" spans="1:7" ht="30" x14ac:dyDescent="0.25">
      <c r="A2132" s="36" t="s">
        <v>11182</v>
      </c>
      <c r="B2132" s="37" t="s">
        <v>5140</v>
      </c>
      <c r="C2132" s="38"/>
      <c r="D2132" s="39"/>
      <c r="E2132" s="39"/>
      <c r="F2132" s="39"/>
      <c r="G2132" s="34">
        <f t="shared" si="33"/>
        <v>5</v>
      </c>
    </row>
    <row r="2133" spans="1:7" ht="30" x14ac:dyDescent="0.25">
      <c r="A2133" s="36" t="s">
        <v>8126</v>
      </c>
      <c r="B2133" s="37" t="s">
        <v>7354</v>
      </c>
      <c r="C2133" s="38" t="s">
        <v>7</v>
      </c>
      <c r="D2133" s="39">
        <v>19.37</v>
      </c>
      <c r="E2133" s="39">
        <v>31.6</v>
      </c>
      <c r="F2133" s="39">
        <v>50.97</v>
      </c>
      <c r="G2133" s="34">
        <f t="shared" si="33"/>
        <v>9</v>
      </c>
    </row>
    <row r="2134" spans="1:7" ht="30" x14ac:dyDescent="0.25">
      <c r="A2134" s="36" t="s">
        <v>8127</v>
      </c>
      <c r="B2134" s="37" t="s">
        <v>5141</v>
      </c>
      <c r="C2134" s="38" t="s">
        <v>7</v>
      </c>
      <c r="D2134" s="39">
        <v>24.6</v>
      </c>
      <c r="E2134" s="39">
        <v>36.869999999999997</v>
      </c>
      <c r="F2134" s="39">
        <v>61.47</v>
      </c>
      <c r="G2134" s="34">
        <f t="shared" si="33"/>
        <v>9</v>
      </c>
    </row>
    <row r="2135" spans="1:7" ht="30" x14ac:dyDescent="0.25">
      <c r="A2135" s="36" t="s">
        <v>8128</v>
      </c>
      <c r="B2135" s="37" t="s">
        <v>7355</v>
      </c>
      <c r="C2135" s="38" t="s">
        <v>7</v>
      </c>
      <c r="D2135" s="39">
        <v>38.57</v>
      </c>
      <c r="E2135" s="39">
        <v>42.13</v>
      </c>
      <c r="F2135" s="39">
        <v>80.7</v>
      </c>
      <c r="G2135" s="34">
        <f t="shared" si="33"/>
        <v>9</v>
      </c>
    </row>
    <row r="2136" spans="1:7" ht="30" x14ac:dyDescent="0.25">
      <c r="A2136" s="36" t="s">
        <v>8129</v>
      </c>
      <c r="B2136" s="37" t="s">
        <v>7356</v>
      </c>
      <c r="C2136" s="38" t="s">
        <v>7</v>
      </c>
      <c r="D2136" s="39">
        <v>44.7</v>
      </c>
      <c r="E2136" s="39">
        <v>47.41</v>
      </c>
      <c r="F2136" s="39">
        <v>92.11</v>
      </c>
      <c r="G2136" s="34">
        <f t="shared" si="33"/>
        <v>9</v>
      </c>
    </row>
    <row r="2137" spans="1:7" ht="30" x14ac:dyDescent="0.25">
      <c r="A2137" s="36" t="s">
        <v>8130</v>
      </c>
      <c r="B2137" s="37" t="s">
        <v>5142</v>
      </c>
      <c r="C2137" s="38" t="s">
        <v>7</v>
      </c>
      <c r="D2137" s="39">
        <v>54.9</v>
      </c>
      <c r="E2137" s="39">
        <v>52.67</v>
      </c>
      <c r="F2137" s="39">
        <v>107.57</v>
      </c>
      <c r="G2137" s="34">
        <f t="shared" si="33"/>
        <v>9</v>
      </c>
    </row>
    <row r="2138" spans="1:7" ht="30" x14ac:dyDescent="0.25">
      <c r="A2138" s="36" t="s">
        <v>8131</v>
      </c>
      <c r="B2138" s="37" t="s">
        <v>7357</v>
      </c>
      <c r="C2138" s="38" t="s">
        <v>7</v>
      </c>
      <c r="D2138" s="39">
        <v>87.34</v>
      </c>
      <c r="E2138" s="39">
        <v>63.21</v>
      </c>
      <c r="F2138" s="39">
        <v>150.55000000000001</v>
      </c>
      <c r="G2138" s="34">
        <f t="shared" si="33"/>
        <v>9</v>
      </c>
    </row>
    <row r="2139" spans="1:7" ht="30" x14ac:dyDescent="0.25">
      <c r="A2139" s="36" t="s">
        <v>8132</v>
      </c>
      <c r="B2139" s="37" t="s">
        <v>5143</v>
      </c>
      <c r="C2139" s="38" t="s">
        <v>7</v>
      </c>
      <c r="D2139" s="39">
        <v>98.22</v>
      </c>
      <c r="E2139" s="39">
        <v>79.010000000000005</v>
      </c>
      <c r="F2139" s="39">
        <v>177.23</v>
      </c>
      <c r="G2139" s="34">
        <f t="shared" si="33"/>
        <v>9</v>
      </c>
    </row>
    <row r="2140" spans="1:7" ht="30" x14ac:dyDescent="0.25">
      <c r="A2140" s="36" t="s">
        <v>8133</v>
      </c>
      <c r="B2140" s="37" t="s">
        <v>5144</v>
      </c>
      <c r="C2140" s="38" t="s">
        <v>7</v>
      </c>
      <c r="D2140" s="39">
        <v>124.47</v>
      </c>
      <c r="E2140" s="39">
        <v>94.8</v>
      </c>
      <c r="F2140" s="39">
        <v>219.27</v>
      </c>
      <c r="G2140" s="34">
        <f t="shared" si="33"/>
        <v>9</v>
      </c>
    </row>
    <row r="2141" spans="1:7" ht="30" x14ac:dyDescent="0.25">
      <c r="A2141" s="36" t="s">
        <v>11183</v>
      </c>
      <c r="B2141" s="37" t="s">
        <v>5145</v>
      </c>
      <c r="C2141" s="38"/>
      <c r="D2141" s="39"/>
      <c r="E2141" s="39"/>
      <c r="F2141" s="39"/>
      <c r="G2141" s="34">
        <f t="shared" si="33"/>
        <v>5</v>
      </c>
    </row>
    <row r="2142" spans="1:7" ht="30" x14ac:dyDescent="0.25">
      <c r="A2142" s="36" t="s">
        <v>8134</v>
      </c>
      <c r="B2142" s="37" t="s">
        <v>7350</v>
      </c>
      <c r="C2142" s="38" t="s">
        <v>7</v>
      </c>
      <c r="D2142" s="39">
        <v>17.48</v>
      </c>
      <c r="E2142" s="39">
        <v>26.34</v>
      </c>
      <c r="F2142" s="39">
        <v>43.82</v>
      </c>
      <c r="G2142" s="34">
        <f t="shared" si="33"/>
        <v>9</v>
      </c>
    </row>
    <row r="2143" spans="1:7" ht="30" x14ac:dyDescent="0.25">
      <c r="A2143" s="36" t="s">
        <v>8135</v>
      </c>
      <c r="B2143" s="37" t="s">
        <v>7351</v>
      </c>
      <c r="C2143" s="38" t="s">
        <v>7</v>
      </c>
      <c r="D2143" s="39">
        <v>22.26</v>
      </c>
      <c r="E2143" s="39">
        <v>31.6</v>
      </c>
      <c r="F2143" s="39">
        <v>53.86</v>
      </c>
      <c r="G2143" s="34">
        <f t="shared" si="33"/>
        <v>9</v>
      </c>
    </row>
    <row r="2144" spans="1:7" ht="30" x14ac:dyDescent="0.25">
      <c r="A2144" s="36" t="s">
        <v>8136</v>
      </c>
      <c r="B2144" s="37" t="s">
        <v>5146</v>
      </c>
      <c r="C2144" s="38" t="s">
        <v>7</v>
      </c>
      <c r="D2144" s="39">
        <v>30.07</v>
      </c>
      <c r="E2144" s="39">
        <v>36.869999999999997</v>
      </c>
      <c r="F2144" s="39">
        <v>66.94</v>
      </c>
      <c r="G2144" s="34">
        <f t="shared" si="33"/>
        <v>9</v>
      </c>
    </row>
    <row r="2145" spans="1:7" ht="30" x14ac:dyDescent="0.25">
      <c r="A2145" s="36" t="s">
        <v>8137</v>
      </c>
      <c r="B2145" s="37" t="s">
        <v>5147</v>
      </c>
      <c r="C2145" s="38" t="s">
        <v>7</v>
      </c>
      <c r="D2145" s="39">
        <v>40.31</v>
      </c>
      <c r="E2145" s="39">
        <v>42.13</v>
      </c>
      <c r="F2145" s="39">
        <v>82.44</v>
      </c>
      <c r="G2145" s="34">
        <f t="shared" si="33"/>
        <v>9</v>
      </c>
    </row>
    <row r="2146" spans="1:7" ht="30" x14ac:dyDescent="0.25">
      <c r="A2146" s="36" t="s">
        <v>8138</v>
      </c>
      <c r="B2146" s="37" t="s">
        <v>7352</v>
      </c>
      <c r="C2146" s="38" t="s">
        <v>7</v>
      </c>
      <c r="D2146" s="39">
        <v>50.09</v>
      </c>
      <c r="E2146" s="39">
        <v>47.41</v>
      </c>
      <c r="F2146" s="39">
        <v>97.5</v>
      </c>
      <c r="G2146" s="34">
        <f t="shared" si="33"/>
        <v>9</v>
      </c>
    </row>
    <row r="2147" spans="1:7" ht="30" x14ac:dyDescent="0.25">
      <c r="A2147" s="36" t="s">
        <v>8139</v>
      </c>
      <c r="B2147" s="37" t="s">
        <v>5148</v>
      </c>
      <c r="C2147" s="38" t="s">
        <v>7</v>
      </c>
      <c r="D2147" s="39">
        <v>63.44</v>
      </c>
      <c r="E2147" s="39">
        <v>52.67</v>
      </c>
      <c r="F2147" s="39">
        <v>116.11</v>
      </c>
      <c r="G2147" s="34">
        <f t="shared" si="33"/>
        <v>9</v>
      </c>
    </row>
    <row r="2148" spans="1:7" ht="30" x14ac:dyDescent="0.25">
      <c r="A2148" s="36" t="s">
        <v>8140</v>
      </c>
      <c r="B2148" s="37" t="s">
        <v>7353</v>
      </c>
      <c r="C2148" s="38" t="s">
        <v>7</v>
      </c>
      <c r="D2148" s="39">
        <v>93.82</v>
      </c>
      <c r="E2148" s="39">
        <v>63.21</v>
      </c>
      <c r="F2148" s="39">
        <v>157.03</v>
      </c>
      <c r="G2148" s="34">
        <f t="shared" si="33"/>
        <v>9</v>
      </c>
    </row>
    <row r="2149" spans="1:7" ht="30" x14ac:dyDescent="0.25">
      <c r="A2149" s="36" t="s">
        <v>8141</v>
      </c>
      <c r="B2149" s="37" t="s">
        <v>5149</v>
      </c>
      <c r="C2149" s="38" t="s">
        <v>7</v>
      </c>
      <c r="D2149" s="39">
        <v>114.53</v>
      </c>
      <c r="E2149" s="39">
        <v>79.010000000000005</v>
      </c>
      <c r="F2149" s="39">
        <v>193.54</v>
      </c>
      <c r="G2149" s="34">
        <f t="shared" si="33"/>
        <v>9</v>
      </c>
    </row>
    <row r="2150" spans="1:7" ht="30" x14ac:dyDescent="0.25">
      <c r="A2150" s="36" t="s">
        <v>8142</v>
      </c>
      <c r="B2150" s="37" t="s">
        <v>5150</v>
      </c>
      <c r="C2150" s="38" t="s">
        <v>7</v>
      </c>
      <c r="D2150" s="39">
        <v>169.38</v>
      </c>
      <c r="E2150" s="39">
        <v>94.8</v>
      </c>
      <c r="F2150" s="39">
        <v>264.18</v>
      </c>
      <c r="G2150" s="34">
        <f t="shared" si="33"/>
        <v>9</v>
      </c>
    </row>
    <row r="2151" spans="1:7" x14ac:dyDescent="0.25">
      <c r="A2151" s="36" t="s">
        <v>11184</v>
      </c>
      <c r="B2151" s="37" t="s">
        <v>5151</v>
      </c>
      <c r="C2151" s="38"/>
      <c r="D2151" s="39"/>
      <c r="E2151" s="39"/>
      <c r="F2151" s="39"/>
      <c r="G2151" s="34">
        <f t="shared" si="33"/>
        <v>5</v>
      </c>
    </row>
    <row r="2152" spans="1:7" x14ac:dyDescent="0.25">
      <c r="A2152" s="36" t="s">
        <v>8143</v>
      </c>
      <c r="B2152" s="37" t="s">
        <v>5152</v>
      </c>
      <c r="C2152" s="38" t="s">
        <v>3666</v>
      </c>
      <c r="D2152" s="39">
        <v>7.57</v>
      </c>
      <c r="E2152" s="39">
        <v>13.17</v>
      </c>
      <c r="F2152" s="39">
        <v>20.74</v>
      </c>
      <c r="G2152" s="34">
        <f t="shared" si="33"/>
        <v>9</v>
      </c>
    </row>
    <row r="2153" spans="1:7" x14ac:dyDescent="0.25">
      <c r="A2153" s="36" t="s">
        <v>8144</v>
      </c>
      <c r="B2153" s="37" t="s">
        <v>5153</v>
      </c>
      <c r="C2153" s="38" t="s">
        <v>7</v>
      </c>
      <c r="D2153" s="39">
        <v>6.16</v>
      </c>
      <c r="E2153" s="39">
        <v>2.63</v>
      </c>
      <c r="F2153" s="39">
        <v>8.7899999999999991</v>
      </c>
      <c r="G2153" s="34">
        <f t="shared" si="33"/>
        <v>9</v>
      </c>
    </row>
    <row r="2154" spans="1:7" x14ac:dyDescent="0.25">
      <c r="A2154" s="36" t="s">
        <v>8145</v>
      </c>
      <c r="B2154" s="37" t="s">
        <v>5154</v>
      </c>
      <c r="C2154" s="38" t="s">
        <v>23</v>
      </c>
      <c r="D2154" s="39">
        <v>0.67</v>
      </c>
      <c r="E2154" s="39">
        <v>7.9</v>
      </c>
      <c r="F2154" s="39">
        <v>8.57</v>
      </c>
      <c r="G2154" s="34">
        <f t="shared" si="33"/>
        <v>9</v>
      </c>
    </row>
    <row r="2155" spans="1:7" x14ac:dyDescent="0.25">
      <c r="A2155" s="36" t="s">
        <v>8146</v>
      </c>
      <c r="B2155" s="37" t="s">
        <v>5155</v>
      </c>
      <c r="C2155" s="38" t="s">
        <v>23</v>
      </c>
      <c r="D2155" s="39">
        <v>2.09</v>
      </c>
      <c r="E2155" s="39">
        <v>9.4600000000000009</v>
      </c>
      <c r="F2155" s="39">
        <v>11.55</v>
      </c>
      <c r="G2155" s="34">
        <f t="shared" si="33"/>
        <v>9</v>
      </c>
    </row>
    <row r="2156" spans="1:7" x14ac:dyDescent="0.25">
      <c r="A2156" s="36" t="s">
        <v>8147</v>
      </c>
      <c r="B2156" s="37" t="s">
        <v>5156</v>
      </c>
      <c r="C2156" s="38" t="s">
        <v>23</v>
      </c>
      <c r="D2156" s="39">
        <v>2.09</v>
      </c>
      <c r="E2156" s="39">
        <v>9.4600000000000009</v>
      </c>
      <c r="F2156" s="39">
        <v>11.55</v>
      </c>
      <c r="G2156" s="34">
        <f t="shared" si="33"/>
        <v>9</v>
      </c>
    </row>
    <row r="2157" spans="1:7" x14ac:dyDescent="0.25">
      <c r="A2157" s="36" t="s">
        <v>8148</v>
      </c>
      <c r="B2157" s="37" t="s">
        <v>5157</v>
      </c>
      <c r="C2157" s="38" t="s">
        <v>23</v>
      </c>
      <c r="D2157" s="39">
        <v>2.37</v>
      </c>
      <c r="E2157" s="39">
        <v>7.9</v>
      </c>
      <c r="F2157" s="39">
        <v>10.27</v>
      </c>
      <c r="G2157" s="34">
        <f t="shared" si="33"/>
        <v>9</v>
      </c>
    </row>
    <row r="2158" spans="1:7" x14ac:dyDescent="0.25">
      <c r="A2158" s="36" t="s">
        <v>8149</v>
      </c>
      <c r="B2158" s="37" t="s">
        <v>5158</v>
      </c>
      <c r="C2158" s="38" t="s">
        <v>7</v>
      </c>
      <c r="D2158" s="39">
        <v>7.85</v>
      </c>
      <c r="E2158" s="39">
        <v>15.8</v>
      </c>
      <c r="F2158" s="39">
        <v>23.65</v>
      </c>
      <c r="G2158" s="34">
        <f t="shared" si="33"/>
        <v>9</v>
      </c>
    </row>
    <row r="2159" spans="1:7" ht="30" x14ac:dyDescent="0.25">
      <c r="A2159" s="36" t="s">
        <v>8150</v>
      </c>
      <c r="B2159" s="37" t="s">
        <v>5159</v>
      </c>
      <c r="C2159" s="38" t="s">
        <v>7</v>
      </c>
      <c r="D2159" s="39">
        <v>9.5399999999999991</v>
      </c>
      <c r="E2159" s="39">
        <v>7.41</v>
      </c>
      <c r="F2159" s="39">
        <v>16.95</v>
      </c>
      <c r="G2159" s="34">
        <f t="shared" si="33"/>
        <v>9</v>
      </c>
    </row>
    <row r="2160" spans="1:7" ht="30" x14ac:dyDescent="0.25">
      <c r="A2160" s="36" t="s">
        <v>8151</v>
      </c>
      <c r="B2160" s="37" t="s">
        <v>5160</v>
      </c>
      <c r="C2160" s="38" t="s">
        <v>7</v>
      </c>
      <c r="D2160" s="39">
        <v>4.4000000000000004</v>
      </c>
      <c r="E2160" s="39">
        <v>7.41</v>
      </c>
      <c r="F2160" s="39">
        <v>11.81</v>
      </c>
      <c r="G2160" s="34">
        <f t="shared" si="33"/>
        <v>9</v>
      </c>
    </row>
    <row r="2161" spans="1:7" ht="30" x14ac:dyDescent="0.25">
      <c r="A2161" s="36" t="s">
        <v>8152</v>
      </c>
      <c r="B2161" s="37" t="s">
        <v>5161</v>
      </c>
      <c r="C2161" s="38" t="s">
        <v>7</v>
      </c>
      <c r="D2161" s="39">
        <v>7.82</v>
      </c>
      <c r="E2161" s="39">
        <v>7.41</v>
      </c>
      <c r="F2161" s="39">
        <v>15.23</v>
      </c>
      <c r="G2161" s="34">
        <f t="shared" si="33"/>
        <v>9</v>
      </c>
    </row>
    <row r="2162" spans="1:7" ht="30" x14ac:dyDescent="0.25">
      <c r="A2162" s="36" t="s">
        <v>8153</v>
      </c>
      <c r="B2162" s="37" t="s">
        <v>5162</v>
      </c>
      <c r="C2162" s="38" t="s">
        <v>7</v>
      </c>
      <c r="D2162" s="39">
        <v>32.35</v>
      </c>
      <c r="E2162" s="39">
        <v>13.17</v>
      </c>
      <c r="F2162" s="39">
        <v>45.52</v>
      </c>
      <c r="G2162" s="34">
        <f t="shared" si="33"/>
        <v>9</v>
      </c>
    </row>
    <row r="2163" spans="1:7" ht="30" x14ac:dyDescent="0.25">
      <c r="A2163" s="36" t="s">
        <v>8154</v>
      </c>
      <c r="B2163" s="37" t="s">
        <v>5163</v>
      </c>
      <c r="C2163" s="38" t="s">
        <v>7</v>
      </c>
      <c r="D2163" s="39">
        <v>52</v>
      </c>
      <c r="E2163" s="39">
        <v>13.17</v>
      </c>
      <c r="F2163" s="39">
        <v>65.17</v>
      </c>
      <c r="G2163" s="34">
        <f t="shared" si="33"/>
        <v>9</v>
      </c>
    </row>
    <row r="2164" spans="1:7" x14ac:dyDescent="0.25">
      <c r="A2164" s="36" t="s">
        <v>8155</v>
      </c>
      <c r="B2164" s="37" t="s">
        <v>5164</v>
      </c>
      <c r="C2164" s="38" t="s">
        <v>7</v>
      </c>
      <c r="D2164" s="39">
        <v>34.83</v>
      </c>
      <c r="E2164" s="39">
        <v>13.17</v>
      </c>
      <c r="F2164" s="39">
        <v>48</v>
      </c>
      <c r="G2164" s="34">
        <f t="shared" si="33"/>
        <v>9</v>
      </c>
    </row>
    <row r="2165" spans="1:7" ht="30" x14ac:dyDescent="0.25">
      <c r="A2165" s="36" t="s">
        <v>8156</v>
      </c>
      <c r="B2165" s="37" t="s">
        <v>7344</v>
      </c>
      <c r="C2165" s="38" t="s">
        <v>7</v>
      </c>
      <c r="D2165" s="39">
        <v>56.12</v>
      </c>
      <c r="E2165" s="39">
        <v>15.8</v>
      </c>
      <c r="F2165" s="39">
        <v>71.92</v>
      </c>
      <c r="G2165" s="34">
        <f t="shared" si="33"/>
        <v>9</v>
      </c>
    </row>
    <row r="2166" spans="1:7" ht="30" x14ac:dyDescent="0.25">
      <c r="A2166" s="36" t="s">
        <v>8157</v>
      </c>
      <c r="B2166" s="37" t="s">
        <v>7345</v>
      </c>
      <c r="C2166" s="38" t="s">
        <v>7</v>
      </c>
      <c r="D2166" s="39">
        <v>90.77</v>
      </c>
      <c r="E2166" s="39">
        <v>18.43</v>
      </c>
      <c r="F2166" s="39">
        <v>109.2</v>
      </c>
      <c r="G2166" s="34">
        <f t="shared" si="33"/>
        <v>9</v>
      </c>
    </row>
    <row r="2167" spans="1:7" ht="30" x14ac:dyDescent="0.25">
      <c r="A2167" s="36" t="s">
        <v>8158</v>
      </c>
      <c r="B2167" s="37" t="s">
        <v>7346</v>
      </c>
      <c r="C2167" s="38" t="s">
        <v>7</v>
      </c>
      <c r="D2167" s="39">
        <v>108.36</v>
      </c>
      <c r="E2167" s="39">
        <v>21.07</v>
      </c>
      <c r="F2167" s="39">
        <v>129.43</v>
      </c>
      <c r="G2167" s="34">
        <f t="shared" si="33"/>
        <v>9</v>
      </c>
    </row>
    <row r="2168" spans="1:7" ht="30" x14ac:dyDescent="0.25">
      <c r="A2168" s="36" t="s">
        <v>8159</v>
      </c>
      <c r="B2168" s="37" t="s">
        <v>7347</v>
      </c>
      <c r="C2168" s="38" t="s">
        <v>23</v>
      </c>
      <c r="D2168" s="39">
        <v>9.1</v>
      </c>
      <c r="E2168" s="39">
        <v>2.14</v>
      </c>
      <c r="F2168" s="39">
        <v>11.24</v>
      </c>
      <c r="G2168" s="34">
        <f t="shared" si="33"/>
        <v>9</v>
      </c>
    </row>
    <row r="2169" spans="1:7" ht="30" x14ac:dyDescent="0.25">
      <c r="A2169" s="36" t="s">
        <v>8160</v>
      </c>
      <c r="B2169" s="37" t="s">
        <v>7348</v>
      </c>
      <c r="C2169" s="38" t="s">
        <v>23</v>
      </c>
      <c r="D2169" s="39">
        <v>10.76</v>
      </c>
      <c r="E2169" s="39">
        <v>2.14</v>
      </c>
      <c r="F2169" s="39">
        <v>12.9</v>
      </c>
      <c r="G2169" s="34">
        <f t="shared" si="33"/>
        <v>9</v>
      </c>
    </row>
    <row r="2170" spans="1:7" ht="30" x14ac:dyDescent="0.25">
      <c r="A2170" s="36" t="s">
        <v>8161</v>
      </c>
      <c r="B2170" s="37" t="s">
        <v>7349</v>
      </c>
      <c r="C2170" s="38" t="s">
        <v>23</v>
      </c>
      <c r="D2170" s="39">
        <v>10.130000000000001</v>
      </c>
      <c r="E2170" s="39">
        <v>2.14</v>
      </c>
      <c r="F2170" s="39">
        <v>12.27</v>
      </c>
      <c r="G2170" s="34">
        <f t="shared" si="33"/>
        <v>9</v>
      </c>
    </row>
    <row r="2171" spans="1:7" x14ac:dyDescent="0.25">
      <c r="A2171" s="36" t="s">
        <v>11455</v>
      </c>
      <c r="B2171" s="37" t="s">
        <v>11456</v>
      </c>
      <c r="C2171" s="38" t="s">
        <v>23</v>
      </c>
      <c r="D2171" s="39">
        <v>4.21</v>
      </c>
      <c r="E2171" s="39">
        <v>5.26</v>
      </c>
      <c r="F2171" s="39">
        <v>9.4700000000000006</v>
      </c>
      <c r="G2171" s="34">
        <f t="shared" si="33"/>
        <v>9</v>
      </c>
    </row>
    <row r="2172" spans="1:7" x14ac:dyDescent="0.25">
      <c r="A2172" s="36" t="s">
        <v>11457</v>
      </c>
      <c r="B2172" s="37" t="s">
        <v>11458</v>
      </c>
      <c r="C2172" s="38" t="s">
        <v>23</v>
      </c>
      <c r="D2172" s="39">
        <v>8.7100000000000009</v>
      </c>
      <c r="E2172" s="39">
        <v>5.26</v>
      </c>
      <c r="F2172" s="39">
        <v>13.97</v>
      </c>
      <c r="G2172" s="34">
        <f t="shared" si="33"/>
        <v>9</v>
      </c>
    </row>
    <row r="2173" spans="1:7" x14ac:dyDescent="0.25">
      <c r="A2173" s="36" t="s">
        <v>11185</v>
      </c>
      <c r="B2173" s="37" t="s">
        <v>5165</v>
      </c>
      <c r="C2173" s="38"/>
      <c r="D2173" s="39"/>
      <c r="E2173" s="39"/>
      <c r="F2173" s="39"/>
      <c r="G2173" s="34">
        <f t="shared" si="33"/>
        <v>5</v>
      </c>
    </row>
    <row r="2174" spans="1:7" ht="30" x14ac:dyDescent="0.25">
      <c r="A2174" s="36" t="s">
        <v>8162</v>
      </c>
      <c r="B2174" s="37" t="s">
        <v>5166</v>
      </c>
      <c r="C2174" s="38" t="s">
        <v>7</v>
      </c>
      <c r="D2174" s="39">
        <v>57.21</v>
      </c>
      <c r="E2174" s="39">
        <v>15.8</v>
      </c>
      <c r="F2174" s="39">
        <v>73.010000000000005</v>
      </c>
      <c r="G2174" s="34">
        <f t="shared" si="33"/>
        <v>9</v>
      </c>
    </row>
    <row r="2175" spans="1:7" ht="30" x14ac:dyDescent="0.25">
      <c r="A2175" s="36" t="s">
        <v>8163</v>
      </c>
      <c r="B2175" s="37" t="s">
        <v>5167</v>
      </c>
      <c r="C2175" s="38" t="s">
        <v>7</v>
      </c>
      <c r="D2175" s="39">
        <v>81.27</v>
      </c>
      <c r="E2175" s="39">
        <v>15.8</v>
      </c>
      <c r="F2175" s="39">
        <v>97.07</v>
      </c>
      <c r="G2175" s="34">
        <f t="shared" si="33"/>
        <v>9</v>
      </c>
    </row>
    <row r="2176" spans="1:7" ht="30" x14ac:dyDescent="0.25">
      <c r="A2176" s="36" t="s">
        <v>8164</v>
      </c>
      <c r="B2176" s="37" t="s">
        <v>7341</v>
      </c>
      <c r="C2176" s="38" t="s">
        <v>23</v>
      </c>
      <c r="D2176" s="39">
        <v>47.49</v>
      </c>
      <c r="E2176" s="39">
        <v>16.32</v>
      </c>
      <c r="F2176" s="39">
        <v>63.81</v>
      </c>
      <c r="G2176" s="34">
        <f t="shared" si="33"/>
        <v>9</v>
      </c>
    </row>
    <row r="2177" spans="1:7" ht="30" x14ac:dyDescent="0.25">
      <c r="A2177" s="36" t="s">
        <v>8165</v>
      </c>
      <c r="B2177" s="37" t="s">
        <v>7342</v>
      </c>
      <c r="C2177" s="38" t="s">
        <v>23</v>
      </c>
      <c r="D2177" s="39">
        <v>133.94999999999999</v>
      </c>
      <c r="E2177" s="39">
        <v>31.6</v>
      </c>
      <c r="F2177" s="39">
        <v>165.55</v>
      </c>
      <c r="G2177" s="34">
        <f t="shared" si="33"/>
        <v>9</v>
      </c>
    </row>
    <row r="2178" spans="1:7" ht="30" x14ac:dyDescent="0.25">
      <c r="A2178" s="36" t="s">
        <v>8166</v>
      </c>
      <c r="B2178" s="37" t="s">
        <v>7343</v>
      </c>
      <c r="C2178" s="38" t="s">
        <v>23</v>
      </c>
      <c r="D2178" s="39">
        <v>198.14</v>
      </c>
      <c r="E2178" s="39">
        <v>31.6</v>
      </c>
      <c r="F2178" s="39">
        <v>229.74</v>
      </c>
      <c r="G2178" s="34">
        <f t="shared" si="33"/>
        <v>9</v>
      </c>
    </row>
    <row r="2179" spans="1:7" ht="30" x14ac:dyDescent="0.25">
      <c r="A2179" s="36" t="s">
        <v>8167</v>
      </c>
      <c r="B2179" s="37" t="s">
        <v>5168</v>
      </c>
      <c r="C2179" s="38" t="s">
        <v>23</v>
      </c>
      <c r="D2179" s="39">
        <v>231.29</v>
      </c>
      <c r="E2179" s="39">
        <v>10.050000000000001</v>
      </c>
      <c r="F2179" s="39">
        <v>241.34</v>
      </c>
      <c r="G2179" s="34">
        <f t="shared" ref="G2179:G2242" si="34">LEN(A2179)</f>
        <v>9</v>
      </c>
    </row>
    <row r="2180" spans="1:7" ht="30" x14ac:dyDescent="0.25">
      <c r="A2180" s="36" t="s">
        <v>8168</v>
      </c>
      <c r="B2180" s="37" t="s">
        <v>5169</v>
      </c>
      <c r="C2180" s="38" t="s">
        <v>23</v>
      </c>
      <c r="D2180" s="39">
        <v>277.62</v>
      </c>
      <c r="E2180" s="39">
        <v>10.050000000000001</v>
      </c>
      <c r="F2180" s="39">
        <v>287.67</v>
      </c>
      <c r="G2180" s="34">
        <f t="shared" si="34"/>
        <v>9</v>
      </c>
    </row>
    <row r="2181" spans="1:7" ht="30" x14ac:dyDescent="0.25">
      <c r="A2181" s="36" t="s">
        <v>8169</v>
      </c>
      <c r="B2181" s="37" t="s">
        <v>5170</v>
      </c>
      <c r="C2181" s="38" t="s">
        <v>23</v>
      </c>
      <c r="D2181" s="39">
        <v>438.44</v>
      </c>
      <c r="E2181" s="39">
        <v>10.050000000000001</v>
      </c>
      <c r="F2181" s="39">
        <v>448.49</v>
      </c>
      <c r="G2181" s="34">
        <f t="shared" si="34"/>
        <v>9</v>
      </c>
    </row>
    <row r="2182" spans="1:7" x14ac:dyDescent="0.25">
      <c r="A2182" s="36" t="s">
        <v>8170</v>
      </c>
      <c r="B2182" s="37" t="s">
        <v>5171</v>
      </c>
      <c r="C2182" s="38" t="s">
        <v>23</v>
      </c>
      <c r="D2182" s="39">
        <v>8.4600000000000009</v>
      </c>
      <c r="E2182" s="39">
        <v>1.07</v>
      </c>
      <c r="F2182" s="39">
        <v>9.5299999999999994</v>
      </c>
      <c r="G2182" s="34">
        <f t="shared" si="34"/>
        <v>9</v>
      </c>
    </row>
    <row r="2183" spans="1:7" x14ac:dyDescent="0.25">
      <c r="A2183" s="36" t="s">
        <v>11186</v>
      </c>
      <c r="B2183" s="37" t="s">
        <v>5172</v>
      </c>
      <c r="C2183" s="38"/>
      <c r="D2183" s="39"/>
      <c r="E2183" s="39"/>
      <c r="F2183" s="39"/>
      <c r="G2183" s="34">
        <f t="shared" si="34"/>
        <v>5</v>
      </c>
    </row>
    <row r="2184" spans="1:7" ht="30" x14ac:dyDescent="0.25">
      <c r="A2184" s="36" t="s">
        <v>8171</v>
      </c>
      <c r="B2184" s="37" t="s">
        <v>7331</v>
      </c>
      <c r="C2184" s="38" t="s">
        <v>7</v>
      </c>
      <c r="D2184" s="39">
        <v>210.99</v>
      </c>
      <c r="E2184" s="39">
        <v>15.8</v>
      </c>
      <c r="F2184" s="39">
        <v>226.79</v>
      </c>
      <c r="G2184" s="34">
        <f t="shared" si="34"/>
        <v>9</v>
      </c>
    </row>
    <row r="2185" spans="1:7" ht="30" x14ac:dyDescent="0.25">
      <c r="A2185" s="36" t="s">
        <v>8172</v>
      </c>
      <c r="B2185" s="37" t="s">
        <v>7332</v>
      </c>
      <c r="C2185" s="38" t="s">
        <v>7</v>
      </c>
      <c r="D2185" s="39">
        <v>326.45</v>
      </c>
      <c r="E2185" s="39">
        <v>15.8</v>
      </c>
      <c r="F2185" s="39">
        <v>342.25</v>
      </c>
      <c r="G2185" s="34">
        <f t="shared" si="34"/>
        <v>9</v>
      </c>
    </row>
    <row r="2186" spans="1:7" ht="30" x14ac:dyDescent="0.25">
      <c r="A2186" s="36" t="s">
        <v>8173</v>
      </c>
      <c r="B2186" s="37" t="s">
        <v>7333</v>
      </c>
      <c r="C2186" s="38" t="s">
        <v>7</v>
      </c>
      <c r="D2186" s="39">
        <v>386.25</v>
      </c>
      <c r="E2186" s="39">
        <v>15.8</v>
      </c>
      <c r="F2186" s="39">
        <v>402.05</v>
      </c>
      <c r="G2186" s="34">
        <f t="shared" si="34"/>
        <v>9</v>
      </c>
    </row>
    <row r="2187" spans="1:7" ht="30" x14ac:dyDescent="0.25">
      <c r="A2187" s="36" t="s">
        <v>8174</v>
      </c>
      <c r="B2187" s="37" t="s">
        <v>7334</v>
      </c>
      <c r="C2187" s="38" t="s">
        <v>7</v>
      </c>
      <c r="D2187" s="39">
        <v>352.89</v>
      </c>
      <c r="E2187" s="39">
        <v>15.8</v>
      </c>
      <c r="F2187" s="39">
        <v>368.69</v>
      </c>
      <c r="G2187" s="34">
        <f t="shared" si="34"/>
        <v>9</v>
      </c>
    </row>
    <row r="2188" spans="1:7" ht="30" x14ac:dyDescent="0.25">
      <c r="A2188" s="36" t="s">
        <v>8175</v>
      </c>
      <c r="B2188" s="37" t="s">
        <v>7335</v>
      </c>
      <c r="C2188" s="38" t="s">
        <v>7</v>
      </c>
      <c r="D2188" s="39">
        <v>447.79</v>
      </c>
      <c r="E2188" s="39">
        <v>15.8</v>
      </c>
      <c r="F2188" s="39">
        <v>463.59</v>
      </c>
      <c r="G2188" s="34">
        <f t="shared" si="34"/>
        <v>9</v>
      </c>
    </row>
    <row r="2189" spans="1:7" x14ac:dyDescent="0.25">
      <c r="A2189" s="36" t="s">
        <v>11187</v>
      </c>
      <c r="B2189" s="37" t="s">
        <v>5173</v>
      </c>
      <c r="C2189" s="38"/>
      <c r="D2189" s="39"/>
      <c r="E2189" s="39"/>
      <c r="F2189" s="39"/>
      <c r="G2189" s="34">
        <f t="shared" si="34"/>
        <v>5</v>
      </c>
    </row>
    <row r="2190" spans="1:7" ht="30" x14ac:dyDescent="0.25">
      <c r="A2190" s="36" t="s">
        <v>8176</v>
      </c>
      <c r="B2190" s="37" t="s">
        <v>7336</v>
      </c>
      <c r="C2190" s="38" t="s">
        <v>7</v>
      </c>
      <c r="D2190" s="39">
        <v>4.8499999999999996</v>
      </c>
      <c r="E2190" s="39">
        <v>2.11</v>
      </c>
      <c r="F2190" s="39">
        <v>6.96</v>
      </c>
      <c r="G2190" s="34">
        <f t="shared" si="34"/>
        <v>9</v>
      </c>
    </row>
    <row r="2191" spans="1:7" ht="30" x14ac:dyDescent="0.25">
      <c r="A2191" s="36" t="s">
        <v>8177</v>
      </c>
      <c r="B2191" s="37" t="s">
        <v>5174</v>
      </c>
      <c r="C2191" s="38" t="s">
        <v>7</v>
      </c>
      <c r="D2191" s="39">
        <v>5.67</v>
      </c>
      <c r="E2191" s="39">
        <v>2.11</v>
      </c>
      <c r="F2191" s="39">
        <v>7.78</v>
      </c>
      <c r="G2191" s="34">
        <f t="shared" si="34"/>
        <v>9</v>
      </c>
    </row>
    <row r="2192" spans="1:7" ht="30" x14ac:dyDescent="0.25">
      <c r="A2192" s="36" t="s">
        <v>8178</v>
      </c>
      <c r="B2192" s="37" t="s">
        <v>7337</v>
      </c>
      <c r="C2192" s="38" t="s">
        <v>7</v>
      </c>
      <c r="D2192" s="39">
        <v>8.91</v>
      </c>
      <c r="E2192" s="39">
        <v>2.11</v>
      </c>
      <c r="F2192" s="39">
        <v>11.02</v>
      </c>
      <c r="G2192" s="34">
        <f t="shared" si="34"/>
        <v>9</v>
      </c>
    </row>
    <row r="2193" spans="1:7" ht="30" x14ac:dyDescent="0.25">
      <c r="A2193" s="36" t="s">
        <v>8179</v>
      </c>
      <c r="B2193" s="37" t="s">
        <v>7338</v>
      </c>
      <c r="C2193" s="38" t="s">
        <v>7</v>
      </c>
      <c r="D2193" s="39">
        <v>16.62</v>
      </c>
      <c r="E2193" s="39">
        <v>2.11</v>
      </c>
      <c r="F2193" s="39">
        <v>18.73</v>
      </c>
      <c r="G2193" s="34">
        <f t="shared" si="34"/>
        <v>9</v>
      </c>
    </row>
    <row r="2194" spans="1:7" ht="30" x14ac:dyDescent="0.25">
      <c r="A2194" s="36" t="s">
        <v>8180</v>
      </c>
      <c r="B2194" s="37" t="s">
        <v>5175</v>
      </c>
      <c r="C2194" s="38" t="s">
        <v>7</v>
      </c>
      <c r="D2194" s="39">
        <v>19.89</v>
      </c>
      <c r="E2194" s="39">
        <v>2.11</v>
      </c>
      <c r="F2194" s="39">
        <v>22</v>
      </c>
      <c r="G2194" s="34">
        <f t="shared" si="34"/>
        <v>9</v>
      </c>
    </row>
    <row r="2195" spans="1:7" ht="30" x14ac:dyDescent="0.25">
      <c r="A2195" s="36" t="s">
        <v>8181</v>
      </c>
      <c r="B2195" s="37" t="s">
        <v>7339</v>
      </c>
      <c r="C2195" s="38" t="s">
        <v>7</v>
      </c>
      <c r="D2195" s="39">
        <v>24.43</v>
      </c>
      <c r="E2195" s="39">
        <v>2.11</v>
      </c>
      <c r="F2195" s="39">
        <v>26.54</v>
      </c>
      <c r="G2195" s="34">
        <f t="shared" si="34"/>
        <v>9</v>
      </c>
    </row>
    <row r="2196" spans="1:7" ht="30" x14ac:dyDescent="0.25">
      <c r="A2196" s="36" t="s">
        <v>8182</v>
      </c>
      <c r="B2196" s="37" t="s">
        <v>7340</v>
      </c>
      <c r="C2196" s="38" t="s">
        <v>7</v>
      </c>
      <c r="D2196" s="39">
        <v>42.75</v>
      </c>
      <c r="E2196" s="39">
        <v>2.11</v>
      </c>
      <c r="F2196" s="39">
        <v>44.86</v>
      </c>
      <c r="G2196" s="34">
        <f t="shared" si="34"/>
        <v>9</v>
      </c>
    </row>
    <row r="2197" spans="1:7" x14ac:dyDescent="0.25">
      <c r="A2197" s="36" t="s">
        <v>11188</v>
      </c>
      <c r="B2197" s="37" t="s">
        <v>5176</v>
      </c>
      <c r="C2197" s="38"/>
      <c r="D2197" s="39"/>
      <c r="E2197" s="39"/>
      <c r="F2197" s="39"/>
      <c r="G2197" s="34">
        <f t="shared" si="34"/>
        <v>5</v>
      </c>
    </row>
    <row r="2198" spans="1:7" x14ac:dyDescent="0.25">
      <c r="A2198" s="36" t="s">
        <v>8183</v>
      </c>
      <c r="B2198" s="37" t="s">
        <v>5177</v>
      </c>
      <c r="C2198" s="38" t="s">
        <v>7</v>
      </c>
      <c r="D2198" s="39">
        <v>8.58</v>
      </c>
      <c r="E2198" s="39">
        <v>18.53</v>
      </c>
      <c r="F2198" s="39">
        <v>27.11</v>
      </c>
      <c r="G2198" s="34">
        <f t="shared" si="34"/>
        <v>9</v>
      </c>
    </row>
    <row r="2199" spans="1:7" x14ac:dyDescent="0.25">
      <c r="A2199" s="36" t="s">
        <v>8184</v>
      </c>
      <c r="B2199" s="37" t="s">
        <v>5178</v>
      </c>
      <c r="C2199" s="38" t="s">
        <v>7</v>
      </c>
      <c r="D2199" s="39">
        <v>11.55</v>
      </c>
      <c r="E2199" s="39">
        <v>18.53</v>
      </c>
      <c r="F2199" s="39">
        <v>30.08</v>
      </c>
      <c r="G2199" s="34">
        <f t="shared" si="34"/>
        <v>9</v>
      </c>
    </row>
    <row r="2200" spans="1:7" x14ac:dyDescent="0.25">
      <c r="A2200" s="36" t="s">
        <v>8185</v>
      </c>
      <c r="B2200" s="37" t="s">
        <v>5179</v>
      </c>
      <c r="C2200" s="38" t="s">
        <v>7</v>
      </c>
      <c r="D2200" s="39">
        <v>28.77</v>
      </c>
      <c r="E2200" s="39">
        <v>18.53</v>
      </c>
      <c r="F2200" s="39">
        <v>47.3</v>
      </c>
      <c r="G2200" s="34">
        <f t="shared" si="34"/>
        <v>9</v>
      </c>
    </row>
    <row r="2201" spans="1:7" x14ac:dyDescent="0.25">
      <c r="A2201" s="36" t="s">
        <v>8186</v>
      </c>
      <c r="B2201" s="37" t="s">
        <v>5180</v>
      </c>
      <c r="C2201" s="38" t="s">
        <v>23</v>
      </c>
      <c r="D2201" s="39">
        <v>15.01</v>
      </c>
      <c r="E2201" s="39">
        <v>3.57</v>
      </c>
      <c r="F2201" s="39">
        <v>18.579999999999998</v>
      </c>
      <c r="G2201" s="34">
        <f t="shared" si="34"/>
        <v>9</v>
      </c>
    </row>
    <row r="2202" spans="1:7" x14ac:dyDescent="0.25">
      <c r="A2202" s="36" t="s">
        <v>8187</v>
      </c>
      <c r="B2202" s="37" t="s">
        <v>5181</v>
      </c>
      <c r="C2202" s="38" t="s">
        <v>23</v>
      </c>
      <c r="D2202" s="39">
        <v>18.989999999999998</v>
      </c>
      <c r="E2202" s="39">
        <v>3.57</v>
      </c>
      <c r="F2202" s="39">
        <v>22.56</v>
      </c>
      <c r="G2202" s="34">
        <f t="shared" si="34"/>
        <v>9</v>
      </c>
    </row>
    <row r="2203" spans="1:7" x14ac:dyDescent="0.25">
      <c r="A2203" s="36" t="s">
        <v>8188</v>
      </c>
      <c r="B2203" s="37" t="s">
        <v>5182</v>
      </c>
      <c r="C2203" s="38" t="s">
        <v>23</v>
      </c>
      <c r="D2203" s="39">
        <v>57.2</v>
      </c>
      <c r="E2203" s="39">
        <v>3.57</v>
      </c>
      <c r="F2203" s="39">
        <v>60.77</v>
      </c>
      <c r="G2203" s="34">
        <f t="shared" si="34"/>
        <v>9</v>
      </c>
    </row>
    <row r="2204" spans="1:7" x14ac:dyDescent="0.25">
      <c r="A2204" s="36" t="s">
        <v>8189</v>
      </c>
      <c r="B2204" s="37" t="s">
        <v>5183</v>
      </c>
      <c r="C2204" s="38" t="s">
        <v>23</v>
      </c>
      <c r="D2204" s="39">
        <v>16.34</v>
      </c>
      <c r="E2204" s="39">
        <v>3.57</v>
      </c>
      <c r="F2204" s="39">
        <v>19.91</v>
      </c>
      <c r="G2204" s="34">
        <f t="shared" si="34"/>
        <v>9</v>
      </c>
    </row>
    <row r="2205" spans="1:7" x14ac:dyDescent="0.25">
      <c r="A2205" s="36" t="s">
        <v>8190</v>
      </c>
      <c r="B2205" s="37" t="s">
        <v>5184</v>
      </c>
      <c r="C2205" s="38" t="s">
        <v>23</v>
      </c>
      <c r="D2205" s="39">
        <v>38.54</v>
      </c>
      <c r="E2205" s="39">
        <v>3.57</v>
      </c>
      <c r="F2205" s="39">
        <v>42.11</v>
      </c>
      <c r="G2205" s="34">
        <f t="shared" si="34"/>
        <v>9</v>
      </c>
    </row>
    <row r="2206" spans="1:7" x14ac:dyDescent="0.25">
      <c r="A2206" s="36" t="s">
        <v>8191</v>
      </c>
      <c r="B2206" s="37" t="s">
        <v>5185</v>
      </c>
      <c r="C2206" s="38" t="s">
        <v>23</v>
      </c>
      <c r="D2206" s="39">
        <v>82.28</v>
      </c>
      <c r="E2206" s="39">
        <v>3.57</v>
      </c>
      <c r="F2206" s="39">
        <v>85.85</v>
      </c>
      <c r="G2206" s="34">
        <f t="shared" si="34"/>
        <v>9</v>
      </c>
    </row>
    <row r="2207" spans="1:7" x14ac:dyDescent="0.25">
      <c r="A2207" s="36" t="s">
        <v>11189</v>
      </c>
      <c r="B2207" s="37" t="s">
        <v>5186</v>
      </c>
      <c r="C2207" s="38"/>
      <c r="D2207" s="39"/>
      <c r="E2207" s="39"/>
      <c r="F2207" s="39"/>
      <c r="G2207" s="34">
        <f t="shared" si="34"/>
        <v>5</v>
      </c>
    </row>
    <row r="2208" spans="1:7" x14ac:dyDescent="0.25">
      <c r="A2208" s="36" t="s">
        <v>8192</v>
      </c>
      <c r="B2208" s="37" t="s">
        <v>5187</v>
      </c>
      <c r="C2208" s="38" t="s">
        <v>7</v>
      </c>
      <c r="D2208" s="39">
        <v>94.78</v>
      </c>
      <c r="E2208" s="39">
        <v>15.8</v>
      </c>
      <c r="F2208" s="39">
        <v>110.58</v>
      </c>
      <c r="G2208" s="34">
        <f t="shared" si="34"/>
        <v>9</v>
      </c>
    </row>
    <row r="2209" spans="1:7" ht="30" x14ac:dyDescent="0.25">
      <c r="A2209" s="36" t="s">
        <v>8193</v>
      </c>
      <c r="B2209" s="37" t="s">
        <v>7324</v>
      </c>
      <c r="C2209" s="38" t="s">
        <v>23</v>
      </c>
      <c r="D2209" s="39">
        <v>105.99</v>
      </c>
      <c r="E2209" s="39">
        <v>26.34</v>
      </c>
      <c r="F2209" s="39">
        <v>132.33000000000001</v>
      </c>
      <c r="G2209" s="34">
        <f t="shared" si="34"/>
        <v>9</v>
      </c>
    </row>
    <row r="2210" spans="1:7" ht="30" x14ac:dyDescent="0.25">
      <c r="A2210" s="36" t="s">
        <v>8194</v>
      </c>
      <c r="B2210" s="37" t="s">
        <v>5188</v>
      </c>
      <c r="C2210" s="38" t="s">
        <v>23</v>
      </c>
      <c r="D2210" s="39">
        <v>137.87</v>
      </c>
      <c r="E2210" s="39">
        <v>26.34</v>
      </c>
      <c r="F2210" s="39">
        <v>164.21</v>
      </c>
      <c r="G2210" s="34">
        <f t="shared" si="34"/>
        <v>9</v>
      </c>
    </row>
    <row r="2211" spans="1:7" ht="45" x14ac:dyDescent="0.25">
      <c r="A2211" s="36" t="s">
        <v>8195</v>
      </c>
      <c r="B2211" s="37" t="s">
        <v>5189</v>
      </c>
      <c r="C2211" s="38" t="s">
        <v>23</v>
      </c>
      <c r="D2211" s="39">
        <v>31.16</v>
      </c>
      <c r="E2211" s="39">
        <v>10.050000000000001</v>
      </c>
      <c r="F2211" s="39">
        <v>41.21</v>
      </c>
      <c r="G2211" s="34">
        <f t="shared" si="34"/>
        <v>9</v>
      </c>
    </row>
    <row r="2212" spans="1:7" ht="45" x14ac:dyDescent="0.25">
      <c r="A2212" s="36" t="s">
        <v>8196</v>
      </c>
      <c r="B2212" s="37" t="s">
        <v>5190</v>
      </c>
      <c r="C2212" s="38" t="s">
        <v>23</v>
      </c>
      <c r="D2212" s="39">
        <v>23.14</v>
      </c>
      <c r="E2212" s="39">
        <v>10.050000000000001</v>
      </c>
      <c r="F2212" s="39">
        <v>33.19</v>
      </c>
      <c r="G2212" s="34">
        <f t="shared" si="34"/>
        <v>9</v>
      </c>
    </row>
    <row r="2213" spans="1:7" ht="30" x14ac:dyDescent="0.25">
      <c r="A2213" s="36" t="s">
        <v>8197</v>
      </c>
      <c r="B2213" s="37" t="s">
        <v>7325</v>
      </c>
      <c r="C2213" s="38" t="s">
        <v>23</v>
      </c>
      <c r="D2213" s="39">
        <v>15.84</v>
      </c>
      <c r="E2213" s="39">
        <v>7.9</v>
      </c>
      <c r="F2213" s="39">
        <v>23.74</v>
      </c>
      <c r="G2213" s="34">
        <f t="shared" si="34"/>
        <v>9</v>
      </c>
    </row>
    <row r="2214" spans="1:7" x14ac:dyDescent="0.25">
      <c r="A2214" s="36" t="s">
        <v>8198</v>
      </c>
      <c r="B2214" s="37" t="s">
        <v>5191</v>
      </c>
      <c r="C2214" s="38" t="s">
        <v>7</v>
      </c>
      <c r="D2214" s="39">
        <v>67.59</v>
      </c>
      <c r="E2214" s="39">
        <v>15.8</v>
      </c>
      <c r="F2214" s="39">
        <v>83.39</v>
      </c>
      <c r="G2214" s="34">
        <f t="shared" si="34"/>
        <v>9</v>
      </c>
    </row>
    <row r="2215" spans="1:7" ht="30" x14ac:dyDescent="0.25">
      <c r="A2215" s="36" t="s">
        <v>8199</v>
      </c>
      <c r="B2215" s="37" t="s">
        <v>7326</v>
      </c>
      <c r="C2215" s="38" t="s">
        <v>23</v>
      </c>
      <c r="D2215" s="39">
        <v>87.9</v>
      </c>
      <c r="E2215" s="39">
        <v>26.34</v>
      </c>
      <c r="F2215" s="39">
        <v>114.24</v>
      </c>
      <c r="G2215" s="34">
        <f t="shared" si="34"/>
        <v>9</v>
      </c>
    </row>
    <row r="2216" spans="1:7" ht="30" x14ac:dyDescent="0.25">
      <c r="A2216" s="36" t="s">
        <v>8200</v>
      </c>
      <c r="B2216" s="37" t="s">
        <v>7327</v>
      </c>
      <c r="C2216" s="38" t="s">
        <v>23</v>
      </c>
      <c r="D2216" s="39">
        <v>13.25</v>
      </c>
      <c r="E2216" s="39">
        <v>7.9</v>
      </c>
      <c r="F2216" s="39">
        <v>21.15</v>
      </c>
      <c r="G2216" s="34">
        <f t="shared" si="34"/>
        <v>9</v>
      </c>
    </row>
    <row r="2217" spans="1:7" ht="30" x14ac:dyDescent="0.25">
      <c r="A2217" s="36" t="s">
        <v>8201</v>
      </c>
      <c r="B2217" s="37" t="s">
        <v>7328</v>
      </c>
      <c r="C2217" s="38" t="s">
        <v>23</v>
      </c>
      <c r="D2217" s="39">
        <v>78.72</v>
      </c>
      <c r="E2217" s="39">
        <v>26.34</v>
      </c>
      <c r="F2217" s="39">
        <v>105.06</v>
      </c>
      <c r="G2217" s="34">
        <f t="shared" si="34"/>
        <v>9</v>
      </c>
    </row>
    <row r="2218" spans="1:7" ht="30" x14ac:dyDescent="0.25">
      <c r="A2218" s="36" t="s">
        <v>8202</v>
      </c>
      <c r="B2218" s="37" t="s">
        <v>7329</v>
      </c>
      <c r="C2218" s="38" t="s">
        <v>23</v>
      </c>
      <c r="D2218" s="39">
        <v>102.77</v>
      </c>
      <c r="E2218" s="39">
        <v>26.34</v>
      </c>
      <c r="F2218" s="39">
        <v>129.11000000000001</v>
      </c>
      <c r="G2218" s="34">
        <f t="shared" si="34"/>
        <v>9</v>
      </c>
    </row>
    <row r="2219" spans="1:7" ht="30" x14ac:dyDescent="0.25">
      <c r="A2219" s="36" t="s">
        <v>8203</v>
      </c>
      <c r="B2219" s="37" t="s">
        <v>7330</v>
      </c>
      <c r="C2219" s="38" t="s">
        <v>23</v>
      </c>
      <c r="D2219" s="39">
        <v>439.11</v>
      </c>
      <c r="E2219" s="39">
        <v>35.49</v>
      </c>
      <c r="F2219" s="39">
        <v>474.6</v>
      </c>
      <c r="G2219" s="34">
        <f t="shared" si="34"/>
        <v>9</v>
      </c>
    </row>
    <row r="2220" spans="1:7" ht="30" x14ac:dyDescent="0.25">
      <c r="A2220" s="36" t="s">
        <v>8204</v>
      </c>
      <c r="B2220" s="37" t="s">
        <v>5192</v>
      </c>
      <c r="C2220" s="38" t="s">
        <v>23</v>
      </c>
      <c r="D2220" s="39">
        <v>42.05</v>
      </c>
      <c r="E2220" s="39">
        <v>26.34</v>
      </c>
      <c r="F2220" s="39">
        <v>68.39</v>
      </c>
      <c r="G2220" s="34">
        <f t="shared" si="34"/>
        <v>9</v>
      </c>
    </row>
    <row r="2221" spans="1:7" x14ac:dyDescent="0.25">
      <c r="A2221" s="36" t="s">
        <v>11190</v>
      </c>
      <c r="B2221" s="37" t="s">
        <v>5193</v>
      </c>
      <c r="C2221" s="38"/>
      <c r="D2221" s="39"/>
      <c r="E2221" s="39"/>
      <c r="F2221" s="39"/>
      <c r="G2221" s="34">
        <f t="shared" si="34"/>
        <v>5</v>
      </c>
    </row>
    <row r="2222" spans="1:7" ht="30" x14ac:dyDescent="0.25">
      <c r="A2222" s="36" t="s">
        <v>8205</v>
      </c>
      <c r="B2222" s="37" t="s">
        <v>5194</v>
      </c>
      <c r="C2222" s="38" t="s">
        <v>7</v>
      </c>
      <c r="D2222" s="39">
        <v>2.4</v>
      </c>
      <c r="E2222" s="39">
        <v>15.8</v>
      </c>
      <c r="F2222" s="39">
        <v>18.2</v>
      </c>
      <c r="G2222" s="34">
        <f t="shared" si="34"/>
        <v>9</v>
      </c>
    </row>
    <row r="2223" spans="1:7" ht="30" x14ac:dyDescent="0.25">
      <c r="A2223" s="36" t="s">
        <v>8206</v>
      </c>
      <c r="B2223" s="37" t="s">
        <v>5195</v>
      </c>
      <c r="C2223" s="38" t="s">
        <v>7</v>
      </c>
      <c r="D2223" s="39">
        <v>2.5499999999999998</v>
      </c>
      <c r="E2223" s="39">
        <v>15.8</v>
      </c>
      <c r="F2223" s="39">
        <v>18.350000000000001</v>
      </c>
      <c r="G2223" s="34">
        <f t="shared" si="34"/>
        <v>9</v>
      </c>
    </row>
    <row r="2224" spans="1:7" ht="30" x14ac:dyDescent="0.25">
      <c r="A2224" s="36" t="s">
        <v>8207</v>
      </c>
      <c r="B2224" s="37" t="s">
        <v>5196</v>
      </c>
      <c r="C2224" s="38" t="s">
        <v>7</v>
      </c>
      <c r="D2224" s="39">
        <v>4.6900000000000004</v>
      </c>
      <c r="E2224" s="39">
        <v>15.8</v>
      </c>
      <c r="F2224" s="39">
        <v>20.49</v>
      </c>
      <c r="G2224" s="34">
        <f t="shared" si="34"/>
        <v>9</v>
      </c>
    </row>
    <row r="2225" spans="1:7" ht="30" x14ac:dyDescent="0.25">
      <c r="A2225" s="36" t="s">
        <v>8208</v>
      </c>
      <c r="B2225" s="37" t="s">
        <v>7322</v>
      </c>
      <c r="C2225" s="38" t="s">
        <v>7</v>
      </c>
      <c r="D2225" s="39">
        <v>2.94</v>
      </c>
      <c r="E2225" s="39">
        <v>15.8</v>
      </c>
      <c r="F2225" s="39">
        <v>18.739999999999998</v>
      </c>
      <c r="G2225" s="34">
        <f t="shared" si="34"/>
        <v>9</v>
      </c>
    </row>
    <row r="2226" spans="1:7" ht="30" x14ac:dyDescent="0.25">
      <c r="A2226" s="36" t="s">
        <v>8209</v>
      </c>
      <c r="B2226" s="37" t="s">
        <v>7323</v>
      </c>
      <c r="C2226" s="38" t="s">
        <v>7</v>
      </c>
      <c r="D2226" s="39">
        <v>4.29</v>
      </c>
      <c r="E2226" s="39">
        <v>15.8</v>
      </c>
      <c r="F2226" s="39">
        <v>20.09</v>
      </c>
      <c r="G2226" s="34">
        <f t="shared" si="34"/>
        <v>9</v>
      </c>
    </row>
    <row r="2227" spans="1:7" x14ac:dyDescent="0.25">
      <c r="A2227" s="36" t="s">
        <v>11191</v>
      </c>
      <c r="B2227" s="37" t="s">
        <v>5197</v>
      </c>
      <c r="C2227" s="38"/>
      <c r="D2227" s="39"/>
      <c r="E2227" s="39"/>
      <c r="F2227" s="39"/>
      <c r="G2227" s="34">
        <f t="shared" si="34"/>
        <v>5</v>
      </c>
    </row>
    <row r="2228" spans="1:7" x14ac:dyDescent="0.25">
      <c r="A2228" s="36" t="s">
        <v>8210</v>
      </c>
      <c r="B2228" s="37" t="s">
        <v>5198</v>
      </c>
      <c r="C2228" s="38" t="s">
        <v>7</v>
      </c>
      <c r="D2228" s="39"/>
      <c r="E2228" s="39">
        <v>13.17</v>
      </c>
      <c r="F2228" s="39">
        <v>13.17</v>
      </c>
      <c r="G2228" s="34">
        <f t="shared" si="34"/>
        <v>9</v>
      </c>
    </row>
    <row r="2229" spans="1:7" x14ac:dyDescent="0.25">
      <c r="A2229" s="36" t="s">
        <v>8211</v>
      </c>
      <c r="B2229" s="37" t="s">
        <v>5199</v>
      </c>
      <c r="C2229" s="38" t="s">
        <v>7</v>
      </c>
      <c r="D2229" s="39"/>
      <c r="E2229" s="39">
        <v>21.07</v>
      </c>
      <c r="F2229" s="39">
        <v>21.07</v>
      </c>
      <c r="G2229" s="34">
        <f t="shared" si="34"/>
        <v>9</v>
      </c>
    </row>
    <row r="2230" spans="1:7" x14ac:dyDescent="0.25">
      <c r="A2230" s="36" t="s">
        <v>8212</v>
      </c>
      <c r="B2230" s="37" t="s">
        <v>5200</v>
      </c>
      <c r="C2230" s="38" t="s">
        <v>23</v>
      </c>
      <c r="D2230" s="39"/>
      <c r="E2230" s="39">
        <v>15.8</v>
      </c>
      <c r="F2230" s="39">
        <v>15.8</v>
      </c>
      <c r="G2230" s="34">
        <f t="shared" si="34"/>
        <v>9</v>
      </c>
    </row>
    <row r="2231" spans="1:7" x14ac:dyDescent="0.25">
      <c r="A2231" s="36" t="s">
        <v>8213</v>
      </c>
      <c r="B2231" s="37" t="s">
        <v>5201</v>
      </c>
      <c r="C2231" s="38" t="s">
        <v>7</v>
      </c>
      <c r="D2231" s="39"/>
      <c r="E2231" s="39">
        <v>52.67</v>
      </c>
      <c r="F2231" s="39">
        <v>52.67</v>
      </c>
      <c r="G2231" s="34">
        <f t="shared" si="34"/>
        <v>9</v>
      </c>
    </row>
    <row r="2232" spans="1:7" x14ac:dyDescent="0.25">
      <c r="A2232" s="36" t="s">
        <v>11192</v>
      </c>
      <c r="B2232" s="37" t="s">
        <v>5202</v>
      </c>
      <c r="C2232" s="38"/>
      <c r="D2232" s="39"/>
      <c r="E2232" s="39"/>
      <c r="F2232" s="39"/>
      <c r="G2232" s="34">
        <f t="shared" si="34"/>
        <v>5</v>
      </c>
    </row>
    <row r="2233" spans="1:7" x14ac:dyDescent="0.25">
      <c r="A2233" s="36" t="s">
        <v>8214</v>
      </c>
      <c r="B2233" s="37" t="s">
        <v>5203</v>
      </c>
      <c r="C2233" s="38" t="s">
        <v>7</v>
      </c>
      <c r="D2233" s="39">
        <v>49.91</v>
      </c>
      <c r="E2233" s="39">
        <v>26.34</v>
      </c>
      <c r="F2233" s="39">
        <v>76.25</v>
      </c>
      <c r="G2233" s="34">
        <f t="shared" si="34"/>
        <v>9</v>
      </c>
    </row>
    <row r="2234" spans="1:7" ht="30" x14ac:dyDescent="0.25">
      <c r="A2234" s="36" t="s">
        <v>8215</v>
      </c>
      <c r="B2234" s="37" t="s">
        <v>5204</v>
      </c>
      <c r="C2234" s="38" t="s">
        <v>7</v>
      </c>
      <c r="D2234" s="39">
        <v>66.59</v>
      </c>
      <c r="E2234" s="39">
        <v>26.34</v>
      </c>
      <c r="F2234" s="39">
        <v>92.93</v>
      </c>
      <c r="G2234" s="34">
        <f t="shared" si="34"/>
        <v>9</v>
      </c>
    </row>
    <row r="2235" spans="1:7" ht="30" x14ac:dyDescent="0.25">
      <c r="A2235" s="36" t="s">
        <v>8216</v>
      </c>
      <c r="B2235" s="37" t="s">
        <v>5205</v>
      </c>
      <c r="C2235" s="38" t="s">
        <v>7</v>
      </c>
      <c r="D2235" s="39">
        <v>81.67</v>
      </c>
      <c r="E2235" s="39">
        <v>26.34</v>
      </c>
      <c r="F2235" s="39">
        <v>108.01</v>
      </c>
      <c r="G2235" s="34">
        <f t="shared" si="34"/>
        <v>9</v>
      </c>
    </row>
    <row r="2236" spans="1:7" ht="30" x14ac:dyDescent="0.25">
      <c r="A2236" s="36" t="s">
        <v>8217</v>
      </c>
      <c r="B2236" s="37" t="s">
        <v>5206</v>
      </c>
      <c r="C2236" s="38" t="s">
        <v>7</v>
      </c>
      <c r="D2236" s="39">
        <v>95.64</v>
      </c>
      <c r="E2236" s="39">
        <v>26.34</v>
      </c>
      <c r="F2236" s="39">
        <v>121.98</v>
      </c>
      <c r="G2236" s="34">
        <f t="shared" si="34"/>
        <v>9</v>
      </c>
    </row>
    <row r="2237" spans="1:7" ht="30" x14ac:dyDescent="0.25">
      <c r="A2237" s="36" t="s">
        <v>8218</v>
      </c>
      <c r="B2237" s="37" t="s">
        <v>5207</v>
      </c>
      <c r="C2237" s="38" t="s">
        <v>7</v>
      </c>
      <c r="D2237" s="39">
        <v>114.6</v>
      </c>
      <c r="E2237" s="39">
        <v>26.34</v>
      </c>
      <c r="F2237" s="39">
        <v>140.94</v>
      </c>
      <c r="G2237" s="34">
        <f t="shared" si="34"/>
        <v>9</v>
      </c>
    </row>
    <row r="2238" spans="1:7" ht="30" x14ac:dyDescent="0.25">
      <c r="A2238" s="36" t="s">
        <v>8219</v>
      </c>
      <c r="B2238" s="37" t="s">
        <v>5208</v>
      </c>
      <c r="C2238" s="38" t="s">
        <v>7</v>
      </c>
      <c r="D2238" s="39">
        <v>101.1</v>
      </c>
      <c r="E2238" s="39">
        <v>39.5</v>
      </c>
      <c r="F2238" s="39">
        <v>140.6</v>
      </c>
      <c r="G2238" s="34">
        <f t="shared" si="34"/>
        <v>9</v>
      </c>
    </row>
    <row r="2239" spans="1:7" ht="30" x14ac:dyDescent="0.25">
      <c r="A2239" s="36" t="s">
        <v>8220</v>
      </c>
      <c r="B2239" s="37" t="s">
        <v>5209</v>
      </c>
      <c r="C2239" s="38" t="s">
        <v>7</v>
      </c>
      <c r="D2239" s="39">
        <v>109.06</v>
      </c>
      <c r="E2239" s="39">
        <v>39.5</v>
      </c>
      <c r="F2239" s="39">
        <v>148.56</v>
      </c>
      <c r="G2239" s="34">
        <f t="shared" si="34"/>
        <v>9</v>
      </c>
    </row>
    <row r="2240" spans="1:7" ht="30" x14ac:dyDescent="0.25">
      <c r="A2240" s="36" t="s">
        <v>8221</v>
      </c>
      <c r="B2240" s="37" t="s">
        <v>5210</v>
      </c>
      <c r="C2240" s="38" t="s">
        <v>7</v>
      </c>
      <c r="D2240" s="39">
        <v>132.51</v>
      </c>
      <c r="E2240" s="39">
        <v>39.5</v>
      </c>
      <c r="F2240" s="39">
        <v>172.01</v>
      </c>
      <c r="G2240" s="34">
        <f t="shared" si="34"/>
        <v>9</v>
      </c>
    </row>
    <row r="2241" spans="1:7" ht="30" x14ac:dyDescent="0.25">
      <c r="A2241" s="36" t="s">
        <v>8222</v>
      </c>
      <c r="B2241" s="37" t="s">
        <v>5211</v>
      </c>
      <c r="C2241" s="38" t="s">
        <v>7</v>
      </c>
      <c r="D2241" s="39">
        <v>147.34</v>
      </c>
      <c r="E2241" s="39">
        <v>39.5</v>
      </c>
      <c r="F2241" s="39">
        <v>186.84</v>
      </c>
      <c r="G2241" s="34">
        <f t="shared" si="34"/>
        <v>9</v>
      </c>
    </row>
    <row r="2242" spans="1:7" ht="30" x14ac:dyDescent="0.25">
      <c r="A2242" s="36" t="s">
        <v>8223</v>
      </c>
      <c r="B2242" s="37" t="s">
        <v>5212</v>
      </c>
      <c r="C2242" s="38" t="s">
        <v>7</v>
      </c>
      <c r="D2242" s="39">
        <v>156.13</v>
      </c>
      <c r="E2242" s="39">
        <v>52.67</v>
      </c>
      <c r="F2242" s="39">
        <v>208.8</v>
      </c>
      <c r="G2242" s="34">
        <f t="shared" si="34"/>
        <v>9</v>
      </c>
    </row>
    <row r="2243" spans="1:7" ht="30" x14ac:dyDescent="0.25">
      <c r="A2243" s="36" t="s">
        <v>8224</v>
      </c>
      <c r="B2243" s="37" t="s">
        <v>5213</v>
      </c>
      <c r="C2243" s="38" t="s">
        <v>7</v>
      </c>
      <c r="D2243" s="39">
        <v>243.71</v>
      </c>
      <c r="E2243" s="39">
        <v>52.67</v>
      </c>
      <c r="F2243" s="39">
        <v>296.38</v>
      </c>
      <c r="G2243" s="34">
        <f t="shared" ref="G2243:G2306" si="35">LEN(A2243)</f>
        <v>9</v>
      </c>
    </row>
    <row r="2244" spans="1:7" ht="30" x14ac:dyDescent="0.25">
      <c r="A2244" s="36" t="s">
        <v>8225</v>
      </c>
      <c r="B2244" s="37" t="s">
        <v>5214</v>
      </c>
      <c r="C2244" s="38" t="s">
        <v>7</v>
      </c>
      <c r="D2244" s="39">
        <v>57.06</v>
      </c>
      <c r="E2244" s="39">
        <v>26.34</v>
      </c>
      <c r="F2244" s="39">
        <v>83.4</v>
      </c>
      <c r="G2244" s="34">
        <f t="shared" si="35"/>
        <v>9</v>
      </c>
    </row>
    <row r="2245" spans="1:7" ht="30" x14ac:dyDescent="0.25">
      <c r="A2245" s="36" t="s">
        <v>8226</v>
      </c>
      <c r="B2245" s="37" t="s">
        <v>5215</v>
      </c>
      <c r="C2245" s="38" t="s">
        <v>7</v>
      </c>
      <c r="D2245" s="39">
        <v>70.56</v>
      </c>
      <c r="E2245" s="39">
        <v>26.34</v>
      </c>
      <c r="F2245" s="39">
        <v>96.9</v>
      </c>
      <c r="G2245" s="34">
        <f t="shared" si="35"/>
        <v>9</v>
      </c>
    </row>
    <row r="2246" spans="1:7" ht="30" x14ac:dyDescent="0.25">
      <c r="A2246" s="36" t="s">
        <v>8227</v>
      </c>
      <c r="B2246" s="37" t="s">
        <v>5216</v>
      </c>
      <c r="C2246" s="38" t="s">
        <v>7</v>
      </c>
      <c r="D2246" s="39">
        <v>86.27</v>
      </c>
      <c r="E2246" s="39">
        <v>26.34</v>
      </c>
      <c r="F2246" s="39">
        <v>112.61</v>
      </c>
      <c r="G2246" s="34">
        <f t="shared" si="35"/>
        <v>9</v>
      </c>
    </row>
    <row r="2247" spans="1:7" ht="30" x14ac:dyDescent="0.25">
      <c r="A2247" s="36" t="s">
        <v>8228</v>
      </c>
      <c r="B2247" s="37" t="s">
        <v>5217</v>
      </c>
      <c r="C2247" s="38" t="s">
        <v>7</v>
      </c>
      <c r="D2247" s="39">
        <v>98.02</v>
      </c>
      <c r="E2247" s="39">
        <v>26.34</v>
      </c>
      <c r="F2247" s="39">
        <v>124.36</v>
      </c>
      <c r="G2247" s="34">
        <f t="shared" si="35"/>
        <v>9</v>
      </c>
    </row>
    <row r="2248" spans="1:7" x14ac:dyDescent="0.25">
      <c r="A2248" s="36" t="s">
        <v>11193</v>
      </c>
      <c r="B2248" s="37" t="s">
        <v>5218</v>
      </c>
      <c r="C2248" s="38"/>
      <c r="D2248" s="39"/>
      <c r="E2248" s="39"/>
      <c r="F2248" s="39"/>
      <c r="G2248" s="34">
        <f t="shared" si="35"/>
        <v>5</v>
      </c>
    </row>
    <row r="2249" spans="1:7" ht="30" x14ac:dyDescent="0.25">
      <c r="A2249" s="36" t="s">
        <v>8229</v>
      </c>
      <c r="B2249" s="37" t="s">
        <v>11697</v>
      </c>
      <c r="C2249" s="38" t="s">
        <v>7</v>
      </c>
      <c r="D2249" s="39">
        <v>95.8</v>
      </c>
      <c r="E2249" s="39">
        <v>39.5</v>
      </c>
      <c r="F2249" s="39">
        <v>135.30000000000001</v>
      </c>
      <c r="G2249" s="34">
        <f t="shared" si="35"/>
        <v>9</v>
      </c>
    </row>
    <row r="2250" spans="1:7" ht="30" x14ac:dyDescent="0.25">
      <c r="A2250" s="36" t="s">
        <v>8230</v>
      </c>
      <c r="B2250" s="37" t="s">
        <v>11698</v>
      </c>
      <c r="C2250" s="38" t="s">
        <v>7</v>
      </c>
      <c r="D2250" s="39">
        <v>114.4</v>
      </c>
      <c r="E2250" s="39">
        <v>39.5</v>
      </c>
      <c r="F2250" s="39">
        <v>153.9</v>
      </c>
      <c r="G2250" s="34">
        <f t="shared" si="35"/>
        <v>9</v>
      </c>
    </row>
    <row r="2251" spans="1:7" ht="30" x14ac:dyDescent="0.25">
      <c r="A2251" s="36" t="s">
        <v>8231</v>
      </c>
      <c r="B2251" s="37" t="s">
        <v>11699</v>
      </c>
      <c r="C2251" s="38" t="s">
        <v>7</v>
      </c>
      <c r="D2251" s="39">
        <v>130.16</v>
      </c>
      <c r="E2251" s="39">
        <v>39.5</v>
      </c>
      <c r="F2251" s="39">
        <v>169.66</v>
      </c>
      <c r="G2251" s="34">
        <f t="shared" si="35"/>
        <v>9</v>
      </c>
    </row>
    <row r="2252" spans="1:7" ht="30" x14ac:dyDescent="0.25">
      <c r="A2252" s="36" t="s">
        <v>8232</v>
      </c>
      <c r="B2252" s="37" t="s">
        <v>11700</v>
      </c>
      <c r="C2252" s="38" t="s">
        <v>7</v>
      </c>
      <c r="D2252" s="39">
        <v>136.49</v>
      </c>
      <c r="E2252" s="39">
        <v>52.67</v>
      </c>
      <c r="F2252" s="39">
        <v>189.16</v>
      </c>
      <c r="G2252" s="34">
        <f t="shared" si="35"/>
        <v>9</v>
      </c>
    </row>
    <row r="2253" spans="1:7" ht="30" x14ac:dyDescent="0.25">
      <c r="A2253" s="36" t="s">
        <v>8233</v>
      </c>
      <c r="B2253" s="37" t="s">
        <v>11701</v>
      </c>
      <c r="C2253" s="38" t="s">
        <v>7</v>
      </c>
      <c r="D2253" s="39">
        <v>202.62</v>
      </c>
      <c r="E2253" s="39">
        <v>52.67</v>
      </c>
      <c r="F2253" s="39">
        <v>255.29</v>
      </c>
      <c r="G2253" s="34">
        <f t="shared" si="35"/>
        <v>9</v>
      </c>
    </row>
    <row r="2254" spans="1:7" ht="30" x14ac:dyDescent="0.25">
      <c r="A2254" s="36" t="s">
        <v>8234</v>
      </c>
      <c r="B2254" s="37" t="s">
        <v>11702</v>
      </c>
      <c r="C2254" s="38" t="s">
        <v>7</v>
      </c>
      <c r="D2254" s="39">
        <v>25.04</v>
      </c>
      <c r="E2254" s="39">
        <v>2.63</v>
      </c>
      <c r="F2254" s="39">
        <v>27.67</v>
      </c>
      <c r="G2254" s="34">
        <f t="shared" si="35"/>
        <v>9</v>
      </c>
    </row>
    <row r="2255" spans="1:7" ht="30" x14ac:dyDescent="0.25">
      <c r="A2255" s="36" t="s">
        <v>8235</v>
      </c>
      <c r="B2255" s="37" t="s">
        <v>11703</v>
      </c>
      <c r="C2255" s="38" t="s">
        <v>7</v>
      </c>
      <c r="D2255" s="39">
        <v>46.09</v>
      </c>
      <c r="E2255" s="39">
        <v>2.63</v>
      </c>
      <c r="F2255" s="39">
        <v>48.72</v>
      </c>
      <c r="G2255" s="34">
        <f t="shared" si="35"/>
        <v>9</v>
      </c>
    </row>
    <row r="2256" spans="1:7" ht="30" x14ac:dyDescent="0.25">
      <c r="A2256" s="36" t="s">
        <v>8236</v>
      </c>
      <c r="B2256" s="37" t="s">
        <v>11704</v>
      </c>
      <c r="C2256" s="38" t="s">
        <v>7</v>
      </c>
      <c r="D2256" s="39">
        <v>64.23</v>
      </c>
      <c r="E2256" s="39">
        <v>2.63</v>
      </c>
      <c r="F2256" s="39">
        <v>66.86</v>
      </c>
      <c r="G2256" s="34">
        <f t="shared" si="35"/>
        <v>9</v>
      </c>
    </row>
    <row r="2257" spans="1:7" ht="30" x14ac:dyDescent="0.25">
      <c r="A2257" s="36" t="s">
        <v>8237</v>
      </c>
      <c r="B2257" s="37" t="s">
        <v>11705</v>
      </c>
      <c r="C2257" s="38" t="s">
        <v>7</v>
      </c>
      <c r="D2257" s="39">
        <v>76.650000000000006</v>
      </c>
      <c r="E2257" s="39">
        <v>2.63</v>
      </c>
      <c r="F2257" s="39">
        <v>79.28</v>
      </c>
      <c r="G2257" s="34">
        <f t="shared" si="35"/>
        <v>9</v>
      </c>
    </row>
    <row r="2258" spans="1:7" ht="30" x14ac:dyDescent="0.25">
      <c r="A2258" s="36" t="s">
        <v>8238</v>
      </c>
      <c r="B2258" s="37" t="s">
        <v>11706</v>
      </c>
      <c r="C2258" s="38" t="s">
        <v>7</v>
      </c>
      <c r="D2258" s="39">
        <v>101.43</v>
      </c>
      <c r="E2258" s="39">
        <v>2.63</v>
      </c>
      <c r="F2258" s="39">
        <v>104.06</v>
      </c>
      <c r="G2258" s="34">
        <f t="shared" si="35"/>
        <v>9</v>
      </c>
    </row>
    <row r="2259" spans="1:7" ht="30" x14ac:dyDescent="0.25">
      <c r="A2259" s="36" t="s">
        <v>8239</v>
      </c>
      <c r="B2259" s="37" t="s">
        <v>11707</v>
      </c>
      <c r="C2259" s="38" t="s">
        <v>7</v>
      </c>
      <c r="D2259" s="39">
        <v>111.07</v>
      </c>
      <c r="E2259" s="39">
        <v>2.63</v>
      </c>
      <c r="F2259" s="39">
        <v>113.7</v>
      </c>
      <c r="G2259" s="34">
        <f t="shared" si="35"/>
        <v>9</v>
      </c>
    </row>
    <row r="2260" spans="1:7" ht="30" x14ac:dyDescent="0.25">
      <c r="A2260" s="36" t="s">
        <v>8240</v>
      </c>
      <c r="B2260" s="37" t="s">
        <v>11708</v>
      </c>
      <c r="C2260" s="38" t="s">
        <v>7</v>
      </c>
      <c r="D2260" s="39">
        <v>147.30000000000001</v>
      </c>
      <c r="E2260" s="39">
        <v>2.63</v>
      </c>
      <c r="F2260" s="39">
        <v>149.93</v>
      </c>
      <c r="G2260" s="34">
        <f t="shared" si="35"/>
        <v>9</v>
      </c>
    </row>
    <row r="2261" spans="1:7" x14ac:dyDescent="0.25">
      <c r="A2261" s="36" t="s">
        <v>11194</v>
      </c>
      <c r="B2261" s="37" t="s">
        <v>5219</v>
      </c>
      <c r="C2261" s="38"/>
      <c r="D2261" s="39"/>
      <c r="E2261" s="39"/>
      <c r="F2261" s="39"/>
      <c r="G2261" s="34">
        <f t="shared" si="35"/>
        <v>5</v>
      </c>
    </row>
    <row r="2262" spans="1:7" x14ac:dyDescent="0.25">
      <c r="A2262" s="36" t="s">
        <v>8241</v>
      </c>
      <c r="B2262" s="37" t="s">
        <v>11709</v>
      </c>
      <c r="C2262" s="38" t="s">
        <v>23</v>
      </c>
      <c r="D2262" s="39">
        <v>7.08</v>
      </c>
      <c r="E2262" s="39">
        <v>13.17</v>
      </c>
      <c r="F2262" s="39">
        <v>20.25</v>
      </c>
      <c r="G2262" s="34">
        <f t="shared" si="35"/>
        <v>9</v>
      </c>
    </row>
    <row r="2263" spans="1:7" x14ac:dyDescent="0.25">
      <c r="A2263" s="36" t="s">
        <v>8242</v>
      </c>
      <c r="B2263" s="37" t="s">
        <v>11710</v>
      </c>
      <c r="C2263" s="38" t="s">
        <v>23</v>
      </c>
      <c r="D2263" s="39">
        <v>10.67</v>
      </c>
      <c r="E2263" s="39">
        <v>13.17</v>
      </c>
      <c r="F2263" s="39">
        <v>23.84</v>
      </c>
      <c r="G2263" s="34">
        <f t="shared" si="35"/>
        <v>9</v>
      </c>
    </row>
    <row r="2264" spans="1:7" x14ac:dyDescent="0.25">
      <c r="A2264" s="36" t="s">
        <v>8243</v>
      </c>
      <c r="B2264" s="37" t="s">
        <v>11711</v>
      </c>
      <c r="C2264" s="38" t="s">
        <v>23</v>
      </c>
      <c r="D2264" s="39">
        <v>13.72</v>
      </c>
      <c r="E2264" s="39">
        <v>13.17</v>
      </c>
      <c r="F2264" s="39">
        <v>26.89</v>
      </c>
      <c r="G2264" s="34">
        <f t="shared" si="35"/>
        <v>9</v>
      </c>
    </row>
    <row r="2265" spans="1:7" x14ac:dyDescent="0.25">
      <c r="A2265" s="36" t="s">
        <v>8244</v>
      </c>
      <c r="B2265" s="37" t="s">
        <v>11712</v>
      </c>
      <c r="C2265" s="38" t="s">
        <v>23</v>
      </c>
      <c r="D2265" s="39">
        <v>16.260000000000002</v>
      </c>
      <c r="E2265" s="39">
        <v>13.17</v>
      </c>
      <c r="F2265" s="39">
        <v>29.43</v>
      </c>
      <c r="G2265" s="34">
        <f t="shared" si="35"/>
        <v>9</v>
      </c>
    </row>
    <row r="2266" spans="1:7" x14ac:dyDescent="0.25">
      <c r="A2266" s="36" t="s">
        <v>8245</v>
      </c>
      <c r="B2266" s="37" t="s">
        <v>11713</v>
      </c>
      <c r="C2266" s="38" t="s">
        <v>23</v>
      </c>
      <c r="D2266" s="39">
        <v>18.84</v>
      </c>
      <c r="E2266" s="39">
        <v>13.17</v>
      </c>
      <c r="F2266" s="39">
        <v>32.01</v>
      </c>
      <c r="G2266" s="34">
        <f t="shared" si="35"/>
        <v>9</v>
      </c>
    </row>
    <row r="2267" spans="1:7" x14ac:dyDescent="0.25">
      <c r="A2267" s="36" t="s">
        <v>8246</v>
      </c>
      <c r="B2267" s="37" t="s">
        <v>11714</v>
      </c>
      <c r="C2267" s="38" t="s">
        <v>23</v>
      </c>
      <c r="D2267" s="39">
        <v>22.4</v>
      </c>
      <c r="E2267" s="39">
        <v>13.17</v>
      </c>
      <c r="F2267" s="39">
        <v>35.57</v>
      </c>
      <c r="G2267" s="34">
        <f t="shared" si="35"/>
        <v>9</v>
      </c>
    </row>
    <row r="2268" spans="1:7" x14ac:dyDescent="0.25">
      <c r="A2268" s="36" t="s">
        <v>8247</v>
      </c>
      <c r="B2268" s="37" t="s">
        <v>11715</v>
      </c>
      <c r="C2268" s="38" t="s">
        <v>23</v>
      </c>
      <c r="D2268" s="39">
        <v>13.67</v>
      </c>
      <c r="E2268" s="39">
        <v>13.17</v>
      </c>
      <c r="F2268" s="39">
        <v>26.84</v>
      </c>
      <c r="G2268" s="34">
        <f t="shared" si="35"/>
        <v>9</v>
      </c>
    </row>
    <row r="2269" spans="1:7" x14ac:dyDescent="0.25">
      <c r="A2269" s="36" t="s">
        <v>8248</v>
      </c>
      <c r="B2269" s="37" t="s">
        <v>11716</v>
      </c>
      <c r="C2269" s="38" t="s">
        <v>23</v>
      </c>
      <c r="D2269" s="39">
        <v>15.49</v>
      </c>
      <c r="E2269" s="39">
        <v>13.17</v>
      </c>
      <c r="F2269" s="39">
        <v>28.66</v>
      </c>
      <c r="G2269" s="34">
        <f t="shared" si="35"/>
        <v>9</v>
      </c>
    </row>
    <row r="2270" spans="1:7" x14ac:dyDescent="0.25">
      <c r="A2270" s="36" t="s">
        <v>8249</v>
      </c>
      <c r="B2270" s="37" t="s">
        <v>11717</v>
      </c>
      <c r="C2270" s="38" t="s">
        <v>23</v>
      </c>
      <c r="D2270" s="39">
        <v>20.43</v>
      </c>
      <c r="E2270" s="39">
        <v>13.17</v>
      </c>
      <c r="F2270" s="39">
        <v>33.6</v>
      </c>
      <c r="G2270" s="34">
        <f t="shared" si="35"/>
        <v>9</v>
      </c>
    </row>
    <row r="2271" spans="1:7" x14ac:dyDescent="0.25">
      <c r="A2271" s="36" t="s">
        <v>8250</v>
      </c>
      <c r="B2271" s="37" t="s">
        <v>11718</v>
      </c>
      <c r="C2271" s="38" t="s">
        <v>23</v>
      </c>
      <c r="D2271" s="39">
        <v>21.87</v>
      </c>
      <c r="E2271" s="39">
        <v>13.17</v>
      </c>
      <c r="F2271" s="39">
        <v>35.04</v>
      </c>
      <c r="G2271" s="34">
        <f t="shared" si="35"/>
        <v>9</v>
      </c>
    </row>
    <row r="2272" spans="1:7" x14ac:dyDescent="0.25">
      <c r="A2272" s="36" t="s">
        <v>8251</v>
      </c>
      <c r="B2272" s="37" t="s">
        <v>11719</v>
      </c>
      <c r="C2272" s="38" t="s">
        <v>23</v>
      </c>
      <c r="D2272" s="39">
        <v>25.48</v>
      </c>
      <c r="E2272" s="39">
        <v>13.17</v>
      </c>
      <c r="F2272" s="39">
        <v>38.65</v>
      </c>
      <c r="G2272" s="34">
        <f t="shared" si="35"/>
        <v>9</v>
      </c>
    </row>
    <row r="2273" spans="1:7" x14ac:dyDescent="0.25">
      <c r="A2273" s="36" t="s">
        <v>8252</v>
      </c>
      <c r="B2273" s="37" t="s">
        <v>11720</v>
      </c>
      <c r="C2273" s="38" t="s">
        <v>23</v>
      </c>
      <c r="D2273" s="39">
        <v>27.52</v>
      </c>
      <c r="E2273" s="39">
        <v>13.17</v>
      </c>
      <c r="F2273" s="39">
        <v>40.69</v>
      </c>
      <c r="G2273" s="34">
        <f t="shared" si="35"/>
        <v>9</v>
      </c>
    </row>
    <row r="2274" spans="1:7" x14ac:dyDescent="0.25">
      <c r="A2274" s="36" t="s">
        <v>8253</v>
      </c>
      <c r="B2274" s="37" t="s">
        <v>11721</v>
      </c>
      <c r="C2274" s="38" t="s">
        <v>23</v>
      </c>
      <c r="D2274" s="39">
        <v>14.9</v>
      </c>
      <c r="E2274" s="39">
        <v>13.17</v>
      </c>
      <c r="F2274" s="39">
        <v>28.07</v>
      </c>
      <c r="G2274" s="34">
        <f t="shared" si="35"/>
        <v>9</v>
      </c>
    </row>
    <row r="2275" spans="1:7" x14ac:dyDescent="0.25">
      <c r="A2275" s="36" t="s">
        <v>8254</v>
      </c>
      <c r="B2275" s="37" t="s">
        <v>11722</v>
      </c>
      <c r="C2275" s="38" t="s">
        <v>23</v>
      </c>
      <c r="D2275" s="39">
        <v>15.71</v>
      </c>
      <c r="E2275" s="39">
        <v>13.17</v>
      </c>
      <c r="F2275" s="39">
        <v>28.88</v>
      </c>
      <c r="G2275" s="34">
        <f t="shared" si="35"/>
        <v>9</v>
      </c>
    </row>
    <row r="2276" spans="1:7" x14ac:dyDescent="0.25">
      <c r="A2276" s="36" t="s">
        <v>8255</v>
      </c>
      <c r="B2276" s="37" t="s">
        <v>11723</v>
      </c>
      <c r="C2276" s="38" t="s">
        <v>23</v>
      </c>
      <c r="D2276" s="39">
        <v>21.83</v>
      </c>
      <c r="E2276" s="39">
        <v>13.17</v>
      </c>
      <c r="F2276" s="39">
        <v>35</v>
      </c>
      <c r="G2276" s="34">
        <f t="shared" si="35"/>
        <v>9</v>
      </c>
    </row>
    <row r="2277" spans="1:7" x14ac:dyDescent="0.25">
      <c r="A2277" s="36" t="s">
        <v>8256</v>
      </c>
      <c r="B2277" s="37" t="s">
        <v>11724</v>
      </c>
      <c r="C2277" s="38" t="s">
        <v>23</v>
      </c>
      <c r="D2277" s="39">
        <v>25.08</v>
      </c>
      <c r="E2277" s="39">
        <v>13.17</v>
      </c>
      <c r="F2277" s="39">
        <v>38.25</v>
      </c>
      <c r="G2277" s="34">
        <f t="shared" si="35"/>
        <v>9</v>
      </c>
    </row>
    <row r="2278" spans="1:7" x14ac:dyDescent="0.25">
      <c r="A2278" s="36" t="s">
        <v>8257</v>
      </c>
      <c r="B2278" s="37" t="s">
        <v>11725</v>
      </c>
      <c r="C2278" s="38" t="s">
        <v>23</v>
      </c>
      <c r="D2278" s="39">
        <v>28.1</v>
      </c>
      <c r="E2278" s="39">
        <v>18.43</v>
      </c>
      <c r="F2278" s="39">
        <v>46.53</v>
      </c>
      <c r="G2278" s="34">
        <f t="shared" si="35"/>
        <v>9</v>
      </c>
    </row>
    <row r="2279" spans="1:7" x14ac:dyDescent="0.25">
      <c r="A2279" s="36" t="s">
        <v>8258</v>
      </c>
      <c r="B2279" s="37" t="s">
        <v>11726</v>
      </c>
      <c r="C2279" s="38" t="s">
        <v>23</v>
      </c>
      <c r="D2279" s="39">
        <v>28.08</v>
      </c>
      <c r="E2279" s="39">
        <v>18.43</v>
      </c>
      <c r="F2279" s="39">
        <v>46.51</v>
      </c>
      <c r="G2279" s="34">
        <f t="shared" si="35"/>
        <v>9</v>
      </c>
    </row>
    <row r="2280" spans="1:7" x14ac:dyDescent="0.25">
      <c r="A2280" s="36" t="s">
        <v>8259</v>
      </c>
      <c r="B2280" s="37" t="s">
        <v>11727</v>
      </c>
      <c r="C2280" s="38" t="s">
        <v>23</v>
      </c>
      <c r="D2280" s="39">
        <v>46.91</v>
      </c>
      <c r="E2280" s="39">
        <v>18.43</v>
      </c>
      <c r="F2280" s="39">
        <v>65.34</v>
      </c>
      <c r="G2280" s="34">
        <f t="shared" si="35"/>
        <v>9</v>
      </c>
    </row>
    <row r="2281" spans="1:7" x14ac:dyDescent="0.25">
      <c r="A2281" s="36" t="s">
        <v>11195</v>
      </c>
      <c r="B2281" s="37" t="s">
        <v>5220</v>
      </c>
      <c r="C2281" s="38"/>
      <c r="D2281" s="39"/>
      <c r="E2281" s="39"/>
      <c r="F2281" s="39"/>
      <c r="G2281" s="34">
        <f t="shared" si="35"/>
        <v>2</v>
      </c>
    </row>
    <row r="2282" spans="1:7" x14ac:dyDescent="0.25">
      <c r="A2282" s="36" t="s">
        <v>11196</v>
      </c>
      <c r="B2282" s="37" t="s">
        <v>5221</v>
      </c>
      <c r="C2282" s="38"/>
      <c r="D2282" s="39"/>
      <c r="E2282" s="39"/>
      <c r="F2282" s="39"/>
      <c r="G2282" s="34">
        <f t="shared" si="35"/>
        <v>5</v>
      </c>
    </row>
    <row r="2283" spans="1:7" ht="30" x14ac:dyDescent="0.25">
      <c r="A2283" s="36" t="s">
        <v>8260</v>
      </c>
      <c r="B2283" s="37" t="s">
        <v>5222</v>
      </c>
      <c r="C2283" s="38" t="s">
        <v>7</v>
      </c>
      <c r="D2283" s="39">
        <v>1.59</v>
      </c>
      <c r="E2283" s="39">
        <v>2.11</v>
      </c>
      <c r="F2283" s="39">
        <v>3.7</v>
      </c>
      <c r="G2283" s="34">
        <f t="shared" si="35"/>
        <v>9</v>
      </c>
    </row>
    <row r="2284" spans="1:7" ht="30" x14ac:dyDescent="0.25">
      <c r="A2284" s="36" t="s">
        <v>8261</v>
      </c>
      <c r="B2284" s="37" t="s">
        <v>5223</v>
      </c>
      <c r="C2284" s="38" t="s">
        <v>7</v>
      </c>
      <c r="D2284" s="39">
        <v>2.41</v>
      </c>
      <c r="E2284" s="39">
        <v>2.11</v>
      </c>
      <c r="F2284" s="39">
        <v>4.5199999999999996</v>
      </c>
      <c r="G2284" s="34">
        <f t="shared" si="35"/>
        <v>9</v>
      </c>
    </row>
    <row r="2285" spans="1:7" ht="30" x14ac:dyDescent="0.25">
      <c r="A2285" s="36" t="s">
        <v>8262</v>
      </c>
      <c r="B2285" s="37" t="s">
        <v>5224</v>
      </c>
      <c r="C2285" s="38" t="s">
        <v>7</v>
      </c>
      <c r="D2285" s="39">
        <v>3.93</v>
      </c>
      <c r="E2285" s="39">
        <v>3.16</v>
      </c>
      <c r="F2285" s="39">
        <v>7.09</v>
      </c>
      <c r="G2285" s="34">
        <f t="shared" si="35"/>
        <v>9</v>
      </c>
    </row>
    <row r="2286" spans="1:7" ht="30" x14ac:dyDescent="0.25">
      <c r="A2286" s="36" t="s">
        <v>8263</v>
      </c>
      <c r="B2286" s="37" t="s">
        <v>5225</v>
      </c>
      <c r="C2286" s="38" t="s">
        <v>7</v>
      </c>
      <c r="D2286" s="39">
        <v>5.81</v>
      </c>
      <c r="E2286" s="39">
        <v>3.69</v>
      </c>
      <c r="F2286" s="39">
        <v>9.5</v>
      </c>
      <c r="G2286" s="34">
        <f t="shared" si="35"/>
        <v>9</v>
      </c>
    </row>
    <row r="2287" spans="1:7" ht="30" x14ac:dyDescent="0.25">
      <c r="A2287" s="36" t="s">
        <v>8264</v>
      </c>
      <c r="B2287" s="37" t="s">
        <v>5226</v>
      </c>
      <c r="C2287" s="38" t="s">
        <v>7</v>
      </c>
      <c r="D2287" s="39">
        <v>9.4600000000000009</v>
      </c>
      <c r="E2287" s="39">
        <v>4.21</v>
      </c>
      <c r="F2287" s="39">
        <v>13.67</v>
      </c>
      <c r="G2287" s="34">
        <f t="shared" si="35"/>
        <v>9</v>
      </c>
    </row>
    <row r="2288" spans="1:7" x14ac:dyDescent="0.25">
      <c r="A2288" s="36" t="s">
        <v>11197</v>
      </c>
      <c r="B2288" s="37" t="s">
        <v>5227</v>
      </c>
      <c r="C2288" s="38"/>
      <c r="D2288" s="39"/>
      <c r="E2288" s="39"/>
      <c r="F2288" s="39"/>
      <c r="G2288" s="34">
        <f t="shared" si="35"/>
        <v>5</v>
      </c>
    </row>
    <row r="2289" spans="1:7" ht="30" x14ac:dyDescent="0.25">
      <c r="A2289" s="36" t="s">
        <v>8265</v>
      </c>
      <c r="B2289" s="37" t="s">
        <v>5228</v>
      </c>
      <c r="C2289" s="38" t="s">
        <v>7</v>
      </c>
      <c r="D2289" s="39">
        <v>1.1399999999999999</v>
      </c>
      <c r="E2289" s="39">
        <v>2.11</v>
      </c>
      <c r="F2289" s="39">
        <v>3.25</v>
      </c>
      <c r="G2289" s="34">
        <f t="shared" si="35"/>
        <v>9</v>
      </c>
    </row>
    <row r="2290" spans="1:7" ht="30" x14ac:dyDescent="0.25">
      <c r="A2290" s="36" t="s">
        <v>8266</v>
      </c>
      <c r="B2290" s="37" t="s">
        <v>5229</v>
      </c>
      <c r="C2290" s="38" t="s">
        <v>7</v>
      </c>
      <c r="D2290" s="39">
        <v>1.99</v>
      </c>
      <c r="E2290" s="39">
        <v>2.63</v>
      </c>
      <c r="F2290" s="39">
        <v>4.62</v>
      </c>
      <c r="G2290" s="34">
        <f t="shared" si="35"/>
        <v>9</v>
      </c>
    </row>
    <row r="2291" spans="1:7" ht="30" x14ac:dyDescent="0.25">
      <c r="A2291" s="36" t="s">
        <v>8267</v>
      </c>
      <c r="B2291" s="37" t="s">
        <v>11822</v>
      </c>
      <c r="C2291" s="38" t="s">
        <v>7</v>
      </c>
      <c r="D2291" s="39">
        <v>2.71</v>
      </c>
      <c r="E2291" s="39">
        <v>3.16</v>
      </c>
      <c r="F2291" s="39">
        <v>5.87</v>
      </c>
      <c r="G2291" s="34">
        <f t="shared" si="35"/>
        <v>9</v>
      </c>
    </row>
    <row r="2292" spans="1:7" ht="30" x14ac:dyDescent="0.25">
      <c r="A2292" s="36" t="s">
        <v>8268</v>
      </c>
      <c r="B2292" s="37" t="s">
        <v>5230</v>
      </c>
      <c r="C2292" s="38" t="s">
        <v>7</v>
      </c>
      <c r="D2292" s="39">
        <v>4.0199999999999996</v>
      </c>
      <c r="E2292" s="39">
        <v>3.69</v>
      </c>
      <c r="F2292" s="39">
        <v>7.71</v>
      </c>
      <c r="G2292" s="34">
        <f t="shared" si="35"/>
        <v>9</v>
      </c>
    </row>
    <row r="2293" spans="1:7" ht="30" x14ac:dyDescent="0.25">
      <c r="A2293" s="36" t="s">
        <v>8269</v>
      </c>
      <c r="B2293" s="37" t="s">
        <v>5231</v>
      </c>
      <c r="C2293" s="38" t="s">
        <v>7</v>
      </c>
      <c r="D2293" s="39">
        <v>7.57</v>
      </c>
      <c r="E2293" s="39">
        <v>4.21</v>
      </c>
      <c r="F2293" s="39">
        <v>11.78</v>
      </c>
      <c r="G2293" s="34">
        <f t="shared" si="35"/>
        <v>9</v>
      </c>
    </row>
    <row r="2294" spans="1:7" x14ac:dyDescent="0.25">
      <c r="A2294" s="36" t="s">
        <v>11198</v>
      </c>
      <c r="B2294" s="37" t="s">
        <v>5232</v>
      </c>
      <c r="C2294" s="38"/>
      <c r="D2294" s="39"/>
      <c r="E2294" s="39"/>
      <c r="F2294" s="39"/>
      <c r="G2294" s="34">
        <f t="shared" si="35"/>
        <v>5</v>
      </c>
    </row>
    <row r="2295" spans="1:7" x14ac:dyDescent="0.25">
      <c r="A2295" s="36" t="s">
        <v>8270</v>
      </c>
      <c r="B2295" s="37" t="s">
        <v>5233</v>
      </c>
      <c r="C2295" s="38" t="s">
        <v>7</v>
      </c>
      <c r="D2295" s="39">
        <v>10.48</v>
      </c>
      <c r="E2295" s="39">
        <v>2.63</v>
      </c>
      <c r="F2295" s="39">
        <v>13.11</v>
      </c>
      <c r="G2295" s="34">
        <f t="shared" si="35"/>
        <v>9</v>
      </c>
    </row>
    <row r="2296" spans="1:7" x14ac:dyDescent="0.25">
      <c r="A2296" s="36" t="s">
        <v>8271</v>
      </c>
      <c r="B2296" s="37" t="s">
        <v>5234</v>
      </c>
      <c r="C2296" s="38" t="s">
        <v>7</v>
      </c>
      <c r="D2296" s="39">
        <v>15.33</v>
      </c>
      <c r="E2296" s="39">
        <v>2.63</v>
      </c>
      <c r="F2296" s="39">
        <v>17.96</v>
      </c>
      <c r="G2296" s="34">
        <f t="shared" si="35"/>
        <v>9</v>
      </c>
    </row>
    <row r="2297" spans="1:7" x14ac:dyDescent="0.25">
      <c r="A2297" s="36" t="s">
        <v>8272</v>
      </c>
      <c r="B2297" s="37" t="s">
        <v>5235</v>
      </c>
      <c r="C2297" s="38" t="s">
        <v>7</v>
      </c>
      <c r="D2297" s="39">
        <v>23.84</v>
      </c>
      <c r="E2297" s="39">
        <v>5.26</v>
      </c>
      <c r="F2297" s="39">
        <v>29.1</v>
      </c>
      <c r="G2297" s="34">
        <f t="shared" si="35"/>
        <v>9</v>
      </c>
    </row>
    <row r="2298" spans="1:7" x14ac:dyDescent="0.25">
      <c r="A2298" s="36" t="s">
        <v>8273</v>
      </c>
      <c r="B2298" s="37" t="s">
        <v>5236</v>
      </c>
      <c r="C2298" s="38" t="s">
        <v>7</v>
      </c>
      <c r="D2298" s="39">
        <v>34.08</v>
      </c>
      <c r="E2298" s="39">
        <v>7.9</v>
      </c>
      <c r="F2298" s="39">
        <v>41.98</v>
      </c>
      <c r="G2298" s="34">
        <f t="shared" si="35"/>
        <v>9</v>
      </c>
    </row>
    <row r="2299" spans="1:7" x14ac:dyDescent="0.25">
      <c r="A2299" s="36" t="s">
        <v>8274</v>
      </c>
      <c r="B2299" s="37" t="s">
        <v>5237</v>
      </c>
      <c r="C2299" s="38" t="s">
        <v>7</v>
      </c>
      <c r="D2299" s="39">
        <v>46.29</v>
      </c>
      <c r="E2299" s="39">
        <v>10.54</v>
      </c>
      <c r="F2299" s="39">
        <v>56.83</v>
      </c>
      <c r="G2299" s="34">
        <f t="shared" si="35"/>
        <v>9</v>
      </c>
    </row>
    <row r="2300" spans="1:7" x14ac:dyDescent="0.25">
      <c r="A2300" s="36" t="s">
        <v>8275</v>
      </c>
      <c r="B2300" s="37" t="s">
        <v>5238</v>
      </c>
      <c r="C2300" s="38" t="s">
        <v>7</v>
      </c>
      <c r="D2300" s="39">
        <v>64.58</v>
      </c>
      <c r="E2300" s="39">
        <v>13.17</v>
      </c>
      <c r="F2300" s="39">
        <v>77.75</v>
      </c>
      <c r="G2300" s="34">
        <f t="shared" si="35"/>
        <v>9</v>
      </c>
    </row>
    <row r="2301" spans="1:7" x14ac:dyDescent="0.25">
      <c r="A2301" s="36" t="s">
        <v>8276</v>
      </c>
      <c r="B2301" s="37" t="s">
        <v>5239</v>
      </c>
      <c r="C2301" s="38" t="s">
        <v>7</v>
      </c>
      <c r="D2301" s="39">
        <v>93.43</v>
      </c>
      <c r="E2301" s="39">
        <v>15.8</v>
      </c>
      <c r="F2301" s="39">
        <v>109.23</v>
      </c>
      <c r="G2301" s="34">
        <f t="shared" si="35"/>
        <v>9</v>
      </c>
    </row>
    <row r="2302" spans="1:7" x14ac:dyDescent="0.25">
      <c r="A2302" s="36" t="s">
        <v>8277</v>
      </c>
      <c r="B2302" s="37" t="s">
        <v>5240</v>
      </c>
      <c r="C2302" s="38" t="s">
        <v>7</v>
      </c>
      <c r="D2302" s="39">
        <v>200.91</v>
      </c>
      <c r="E2302" s="39">
        <v>23.7</v>
      </c>
      <c r="F2302" s="39">
        <v>224.61</v>
      </c>
      <c r="G2302" s="34">
        <f t="shared" si="35"/>
        <v>9</v>
      </c>
    </row>
    <row r="2303" spans="1:7" ht="30" x14ac:dyDescent="0.25">
      <c r="A2303" s="36" t="s">
        <v>11199</v>
      </c>
      <c r="B2303" s="37" t="s">
        <v>5241</v>
      </c>
      <c r="C2303" s="38"/>
      <c r="D2303" s="39"/>
      <c r="E2303" s="39"/>
      <c r="F2303" s="39"/>
      <c r="G2303" s="34">
        <f t="shared" si="35"/>
        <v>5</v>
      </c>
    </row>
    <row r="2304" spans="1:7" ht="30" x14ac:dyDescent="0.25">
      <c r="A2304" s="36" t="s">
        <v>8278</v>
      </c>
      <c r="B2304" s="37" t="s">
        <v>5242</v>
      </c>
      <c r="C2304" s="38" t="s">
        <v>7</v>
      </c>
      <c r="D2304" s="39">
        <v>204.2</v>
      </c>
      <c r="E2304" s="39">
        <v>47.77</v>
      </c>
      <c r="F2304" s="39">
        <v>251.97</v>
      </c>
      <c r="G2304" s="34">
        <f t="shared" si="35"/>
        <v>9</v>
      </c>
    </row>
    <row r="2305" spans="1:7" ht="30" x14ac:dyDescent="0.25">
      <c r="A2305" s="36" t="s">
        <v>11200</v>
      </c>
      <c r="B2305" s="37" t="s">
        <v>5243</v>
      </c>
      <c r="C2305" s="38"/>
      <c r="D2305" s="39"/>
      <c r="E2305" s="39"/>
      <c r="F2305" s="39"/>
      <c r="G2305" s="34">
        <f t="shared" si="35"/>
        <v>5</v>
      </c>
    </row>
    <row r="2306" spans="1:7" ht="30" x14ac:dyDescent="0.25">
      <c r="A2306" s="36" t="s">
        <v>8279</v>
      </c>
      <c r="B2306" s="37" t="s">
        <v>5244</v>
      </c>
      <c r="C2306" s="38" t="s">
        <v>7</v>
      </c>
      <c r="D2306" s="39">
        <v>54.18</v>
      </c>
      <c r="E2306" s="39">
        <v>28.66</v>
      </c>
      <c r="F2306" s="39">
        <v>82.84</v>
      </c>
      <c r="G2306" s="34">
        <f t="shared" si="35"/>
        <v>9</v>
      </c>
    </row>
    <row r="2307" spans="1:7" ht="30" x14ac:dyDescent="0.25">
      <c r="A2307" s="36" t="s">
        <v>8280</v>
      </c>
      <c r="B2307" s="37" t="s">
        <v>5245</v>
      </c>
      <c r="C2307" s="38" t="s">
        <v>7</v>
      </c>
      <c r="D2307" s="39">
        <v>70.89</v>
      </c>
      <c r="E2307" s="39">
        <v>34.5</v>
      </c>
      <c r="F2307" s="39">
        <v>105.39</v>
      </c>
      <c r="G2307" s="34">
        <f t="shared" ref="G2307:G2370" si="36">LEN(A2307)</f>
        <v>9</v>
      </c>
    </row>
    <row r="2308" spans="1:7" ht="30" x14ac:dyDescent="0.25">
      <c r="A2308" s="36" t="s">
        <v>8281</v>
      </c>
      <c r="B2308" s="37" t="s">
        <v>5246</v>
      </c>
      <c r="C2308" s="38" t="s">
        <v>7</v>
      </c>
      <c r="D2308" s="39">
        <v>80.11</v>
      </c>
      <c r="E2308" s="39">
        <v>47.77</v>
      </c>
      <c r="F2308" s="39">
        <v>127.88</v>
      </c>
      <c r="G2308" s="34">
        <f t="shared" si="36"/>
        <v>9</v>
      </c>
    </row>
    <row r="2309" spans="1:7" ht="30" x14ac:dyDescent="0.25">
      <c r="A2309" s="36" t="s">
        <v>8282</v>
      </c>
      <c r="B2309" s="37" t="s">
        <v>5247</v>
      </c>
      <c r="C2309" s="38" t="s">
        <v>7</v>
      </c>
      <c r="D2309" s="39">
        <v>156.37</v>
      </c>
      <c r="E2309" s="39">
        <v>57.31</v>
      </c>
      <c r="F2309" s="39">
        <v>213.68</v>
      </c>
      <c r="G2309" s="34">
        <f t="shared" si="36"/>
        <v>9</v>
      </c>
    </row>
    <row r="2310" spans="1:7" x14ac:dyDescent="0.25">
      <c r="A2310" s="36" t="s">
        <v>11201</v>
      </c>
      <c r="B2310" s="37" t="s">
        <v>5248</v>
      </c>
      <c r="C2310" s="38"/>
      <c r="D2310" s="39"/>
      <c r="E2310" s="39"/>
      <c r="F2310" s="39"/>
      <c r="G2310" s="34">
        <f t="shared" si="36"/>
        <v>5</v>
      </c>
    </row>
    <row r="2311" spans="1:7" x14ac:dyDescent="0.25">
      <c r="A2311" s="36" t="s">
        <v>8283</v>
      </c>
      <c r="B2311" s="37" t="s">
        <v>5249</v>
      </c>
      <c r="C2311" s="38" t="s">
        <v>23</v>
      </c>
      <c r="D2311" s="39">
        <v>10.7</v>
      </c>
      <c r="E2311" s="39">
        <v>5.26</v>
      </c>
      <c r="F2311" s="39">
        <v>15.96</v>
      </c>
      <c r="G2311" s="34">
        <f t="shared" si="36"/>
        <v>9</v>
      </c>
    </row>
    <row r="2312" spans="1:7" x14ac:dyDescent="0.25">
      <c r="A2312" s="36" t="s">
        <v>8284</v>
      </c>
      <c r="B2312" s="37" t="s">
        <v>5250</v>
      </c>
      <c r="C2312" s="38" t="s">
        <v>23</v>
      </c>
      <c r="D2312" s="39">
        <v>6.68</v>
      </c>
      <c r="E2312" s="39">
        <v>5.26</v>
      </c>
      <c r="F2312" s="39">
        <v>11.94</v>
      </c>
      <c r="G2312" s="34">
        <f t="shared" si="36"/>
        <v>9</v>
      </c>
    </row>
    <row r="2313" spans="1:7" x14ac:dyDescent="0.25">
      <c r="A2313" s="36" t="s">
        <v>8285</v>
      </c>
      <c r="B2313" s="37" t="s">
        <v>5251</v>
      </c>
      <c r="C2313" s="38" t="s">
        <v>23</v>
      </c>
      <c r="D2313" s="39">
        <v>9.15</v>
      </c>
      <c r="E2313" s="39">
        <v>5.26</v>
      </c>
      <c r="F2313" s="39">
        <v>14.41</v>
      </c>
      <c r="G2313" s="34">
        <f t="shared" si="36"/>
        <v>9</v>
      </c>
    </row>
    <row r="2314" spans="1:7" x14ac:dyDescent="0.25">
      <c r="A2314" s="36" t="s">
        <v>8286</v>
      </c>
      <c r="B2314" s="37" t="s">
        <v>5252</v>
      </c>
      <c r="C2314" s="38" t="s">
        <v>23</v>
      </c>
      <c r="D2314" s="39">
        <v>11.22</v>
      </c>
      <c r="E2314" s="39">
        <v>5.26</v>
      </c>
      <c r="F2314" s="39">
        <v>16.48</v>
      </c>
      <c r="G2314" s="34">
        <f t="shared" si="36"/>
        <v>9</v>
      </c>
    </row>
    <row r="2315" spans="1:7" x14ac:dyDescent="0.25">
      <c r="A2315" s="36" t="s">
        <v>8287</v>
      </c>
      <c r="B2315" s="37" t="s">
        <v>5253</v>
      </c>
      <c r="C2315" s="38" t="s">
        <v>23</v>
      </c>
      <c r="D2315" s="39">
        <v>12.93</v>
      </c>
      <c r="E2315" s="39">
        <v>5.26</v>
      </c>
      <c r="F2315" s="39">
        <v>18.190000000000001</v>
      </c>
      <c r="G2315" s="34">
        <f t="shared" si="36"/>
        <v>9</v>
      </c>
    </row>
    <row r="2316" spans="1:7" x14ac:dyDescent="0.25">
      <c r="A2316" s="36" t="s">
        <v>8288</v>
      </c>
      <c r="B2316" s="37" t="s">
        <v>5254</v>
      </c>
      <c r="C2316" s="38" t="s">
        <v>23</v>
      </c>
      <c r="D2316" s="39">
        <v>13.49</v>
      </c>
      <c r="E2316" s="39">
        <v>5.26</v>
      </c>
      <c r="F2316" s="39">
        <v>18.75</v>
      </c>
      <c r="G2316" s="34">
        <f t="shared" si="36"/>
        <v>9</v>
      </c>
    </row>
    <row r="2317" spans="1:7" x14ac:dyDescent="0.25">
      <c r="A2317" s="36" t="s">
        <v>8289</v>
      </c>
      <c r="B2317" s="37" t="s">
        <v>5255</v>
      </c>
      <c r="C2317" s="38" t="s">
        <v>23</v>
      </c>
      <c r="D2317" s="39">
        <v>15.88</v>
      </c>
      <c r="E2317" s="39">
        <v>5.26</v>
      </c>
      <c r="F2317" s="39">
        <v>21.14</v>
      </c>
      <c r="G2317" s="34">
        <f t="shared" si="36"/>
        <v>9</v>
      </c>
    </row>
    <row r="2318" spans="1:7" x14ac:dyDescent="0.25">
      <c r="A2318" s="36" t="s">
        <v>8290</v>
      </c>
      <c r="B2318" s="37" t="s">
        <v>5256</v>
      </c>
      <c r="C2318" s="38" t="s">
        <v>23</v>
      </c>
      <c r="D2318" s="39">
        <v>18.3</v>
      </c>
      <c r="E2318" s="39">
        <v>5.26</v>
      </c>
      <c r="F2318" s="39">
        <v>23.56</v>
      </c>
      <c r="G2318" s="34">
        <f t="shared" si="36"/>
        <v>9</v>
      </c>
    </row>
    <row r="2319" spans="1:7" x14ac:dyDescent="0.25">
      <c r="A2319" s="36" t="s">
        <v>11202</v>
      </c>
      <c r="B2319" s="37" t="s">
        <v>5257</v>
      </c>
      <c r="C2319" s="38"/>
      <c r="D2319" s="39"/>
      <c r="E2319" s="39"/>
      <c r="F2319" s="39"/>
      <c r="G2319" s="34">
        <f t="shared" si="36"/>
        <v>5</v>
      </c>
    </row>
    <row r="2320" spans="1:7" x14ac:dyDescent="0.25">
      <c r="A2320" s="36" t="s">
        <v>8291</v>
      </c>
      <c r="B2320" s="37" t="s">
        <v>5258</v>
      </c>
      <c r="C2320" s="38" t="s">
        <v>23</v>
      </c>
      <c r="D2320" s="39">
        <v>1.03</v>
      </c>
      <c r="E2320" s="39">
        <v>4.21</v>
      </c>
      <c r="F2320" s="39">
        <v>5.24</v>
      </c>
      <c r="G2320" s="34">
        <f t="shared" si="36"/>
        <v>9</v>
      </c>
    </row>
    <row r="2321" spans="1:7" x14ac:dyDescent="0.25">
      <c r="A2321" s="36" t="s">
        <v>8292</v>
      </c>
      <c r="B2321" s="37" t="s">
        <v>5259</v>
      </c>
      <c r="C2321" s="38" t="s">
        <v>23</v>
      </c>
      <c r="D2321" s="39">
        <v>7.31</v>
      </c>
      <c r="E2321" s="39">
        <v>7.9</v>
      </c>
      <c r="F2321" s="39">
        <v>15.21</v>
      </c>
      <c r="G2321" s="34">
        <f t="shared" si="36"/>
        <v>9</v>
      </c>
    </row>
    <row r="2322" spans="1:7" x14ac:dyDescent="0.25">
      <c r="A2322" s="36" t="s">
        <v>8293</v>
      </c>
      <c r="B2322" s="37" t="s">
        <v>5260</v>
      </c>
      <c r="C2322" s="38" t="s">
        <v>23</v>
      </c>
      <c r="D2322" s="39">
        <v>10.14</v>
      </c>
      <c r="E2322" s="39">
        <v>7.9</v>
      </c>
      <c r="F2322" s="39">
        <v>18.04</v>
      </c>
      <c r="G2322" s="34">
        <f t="shared" si="36"/>
        <v>9</v>
      </c>
    </row>
    <row r="2323" spans="1:7" x14ac:dyDescent="0.25">
      <c r="A2323" s="36" t="s">
        <v>8294</v>
      </c>
      <c r="B2323" s="37" t="s">
        <v>5261</v>
      </c>
      <c r="C2323" s="38" t="s">
        <v>23</v>
      </c>
      <c r="D2323" s="39">
        <v>9.7200000000000006</v>
      </c>
      <c r="E2323" s="39">
        <v>7.9</v>
      </c>
      <c r="F2323" s="39">
        <v>17.62</v>
      </c>
      <c r="G2323" s="34">
        <f t="shared" si="36"/>
        <v>9</v>
      </c>
    </row>
    <row r="2324" spans="1:7" x14ac:dyDescent="0.25">
      <c r="A2324" s="36" t="s">
        <v>8295</v>
      </c>
      <c r="B2324" s="37" t="s">
        <v>5262</v>
      </c>
      <c r="C2324" s="38" t="s">
        <v>23</v>
      </c>
      <c r="D2324" s="39">
        <v>10.44</v>
      </c>
      <c r="E2324" s="39">
        <v>7.9</v>
      </c>
      <c r="F2324" s="39">
        <v>18.34</v>
      </c>
      <c r="G2324" s="34">
        <f t="shared" si="36"/>
        <v>9</v>
      </c>
    </row>
    <row r="2325" spans="1:7" x14ac:dyDescent="0.25">
      <c r="A2325" s="36" t="s">
        <v>8296</v>
      </c>
      <c r="B2325" s="37" t="s">
        <v>5263</v>
      </c>
      <c r="C2325" s="38" t="s">
        <v>23</v>
      </c>
      <c r="D2325" s="39">
        <v>16.32</v>
      </c>
      <c r="E2325" s="39">
        <v>7.9</v>
      </c>
      <c r="F2325" s="39">
        <v>24.22</v>
      </c>
      <c r="G2325" s="34">
        <f t="shared" si="36"/>
        <v>9</v>
      </c>
    </row>
    <row r="2326" spans="1:7" x14ac:dyDescent="0.25">
      <c r="A2326" s="36" t="s">
        <v>8297</v>
      </c>
      <c r="B2326" s="37" t="s">
        <v>5264</v>
      </c>
      <c r="C2326" s="38" t="s">
        <v>23</v>
      </c>
      <c r="D2326" s="39">
        <v>16.399999999999999</v>
      </c>
      <c r="E2326" s="39">
        <v>7.9</v>
      </c>
      <c r="F2326" s="39">
        <v>24.3</v>
      </c>
      <c r="G2326" s="34">
        <f t="shared" si="36"/>
        <v>9</v>
      </c>
    </row>
    <row r="2327" spans="1:7" x14ac:dyDescent="0.25">
      <c r="A2327" s="36" t="s">
        <v>8298</v>
      </c>
      <c r="B2327" s="37" t="s">
        <v>5265</v>
      </c>
      <c r="C2327" s="38" t="s">
        <v>23</v>
      </c>
      <c r="D2327" s="39">
        <v>23.34</v>
      </c>
      <c r="E2327" s="39">
        <v>7.9</v>
      </c>
      <c r="F2327" s="39">
        <v>31.24</v>
      </c>
      <c r="G2327" s="34">
        <f t="shared" si="36"/>
        <v>9</v>
      </c>
    </row>
    <row r="2328" spans="1:7" x14ac:dyDescent="0.25">
      <c r="A2328" s="36" t="s">
        <v>8299</v>
      </c>
      <c r="B2328" s="37" t="s">
        <v>5266</v>
      </c>
      <c r="C2328" s="38" t="s">
        <v>23</v>
      </c>
      <c r="D2328" s="39">
        <v>33.07</v>
      </c>
      <c r="E2328" s="39">
        <v>10.54</v>
      </c>
      <c r="F2328" s="39">
        <v>43.61</v>
      </c>
      <c r="G2328" s="34">
        <f t="shared" si="36"/>
        <v>9</v>
      </c>
    </row>
    <row r="2329" spans="1:7" x14ac:dyDescent="0.25">
      <c r="A2329" s="36" t="s">
        <v>8300</v>
      </c>
      <c r="B2329" s="37" t="s">
        <v>5267</v>
      </c>
      <c r="C2329" s="38" t="s">
        <v>23</v>
      </c>
      <c r="D2329" s="39">
        <v>34.22</v>
      </c>
      <c r="E2329" s="39">
        <v>10.54</v>
      </c>
      <c r="F2329" s="39">
        <v>44.76</v>
      </c>
      <c r="G2329" s="34">
        <f t="shared" si="36"/>
        <v>9</v>
      </c>
    </row>
    <row r="2330" spans="1:7" x14ac:dyDescent="0.25">
      <c r="A2330" s="36" t="s">
        <v>8301</v>
      </c>
      <c r="B2330" s="37" t="s">
        <v>5268</v>
      </c>
      <c r="C2330" s="38" t="s">
        <v>23</v>
      </c>
      <c r="D2330" s="39">
        <v>43.47</v>
      </c>
      <c r="E2330" s="39">
        <v>10.54</v>
      </c>
      <c r="F2330" s="39">
        <v>54.01</v>
      </c>
      <c r="G2330" s="34">
        <f t="shared" si="36"/>
        <v>9</v>
      </c>
    </row>
    <row r="2331" spans="1:7" x14ac:dyDescent="0.25">
      <c r="A2331" s="36" t="s">
        <v>8302</v>
      </c>
      <c r="B2331" s="37" t="s">
        <v>5269</v>
      </c>
      <c r="C2331" s="38" t="s">
        <v>23</v>
      </c>
      <c r="D2331" s="39">
        <v>47.88</v>
      </c>
      <c r="E2331" s="39">
        <v>10.54</v>
      </c>
      <c r="F2331" s="39">
        <v>58.42</v>
      </c>
      <c r="G2331" s="34">
        <f t="shared" si="36"/>
        <v>9</v>
      </c>
    </row>
    <row r="2332" spans="1:7" x14ac:dyDescent="0.25">
      <c r="A2332" s="36" t="s">
        <v>11203</v>
      </c>
      <c r="B2332" s="37" t="s">
        <v>5270</v>
      </c>
      <c r="C2332" s="38"/>
      <c r="D2332" s="39"/>
      <c r="E2332" s="39"/>
      <c r="F2332" s="39"/>
      <c r="G2332" s="34">
        <f t="shared" si="36"/>
        <v>5</v>
      </c>
    </row>
    <row r="2333" spans="1:7" ht="30" x14ac:dyDescent="0.25">
      <c r="A2333" s="36" t="s">
        <v>8303</v>
      </c>
      <c r="B2333" s="37" t="s">
        <v>7310</v>
      </c>
      <c r="C2333" s="38" t="s">
        <v>7</v>
      </c>
      <c r="D2333" s="39">
        <v>6.48</v>
      </c>
      <c r="E2333" s="39">
        <v>7.9</v>
      </c>
      <c r="F2333" s="39">
        <v>14.38</v>
      </c>
      <c r="G2333" s="34">
        <f t="shared" si="36"/>
        <v>9</v>
      </c>
    </row>
    <row r="2334" spans="1:7" ht="30" x14ac:dyDescent="0.25">
      <c r="A2334" s="36" t="s">
        <v>8304</v>
      </c>
      <c r="B2334" s="37" t="s">
        <v>7311</v>
      </c>
      <c r="C2334" s="38" t="s">
        <v>7</v>
      </c>
      <c r="D2334" s="39">
        <v>11.68</v>
      </c>
      <c r="E2334" s="39">
        <v>7.9</v>
      </c>
      <c r="F2334" s="39">
        <v>19.579999999999998</v>
      </c>
      <c r="G2334" s="34">
        <f t="shared" si="36"/>
        <v>9</v>
      </c>
    </row>
    <row r="2335" spans="1:7" ht="30" x14ac:dyDescent="0.25">
      <c r="A2335" s="36" t="s">
        <v>8305</v>
      </c>
      <c r="B2335" s="37" t="s">
        <v>7312</v>
      </c>
      <c r="C2335" s="38" t="s">
        <v>7</v>
      </c>
      <c r="D2335" s="39">
        <v>31.5</v>
      </c>
      <c r="E2335" s="39">
        <v>7.9</v>
      </c>
      <c r="F2335" s="39">
        <v>39.4</v>
      </c>
      <c r="G2335" s="34">
        <f t="shared" si="36"/>
        <v>9</v>
      </c>
    </row>
    <row r="2336" spans="1:7" ht="30" x14ac:dyDescent="0.25">
      <c r="A2336" s="36" t="s">
        <v>13471</v>
      </c>
      <c r="B2336" s="37" t="s">
        <v>13472</v>
      </c>
      <c r="C2336" s="38" t="s">
        <v>7</v>
      </c>
      <c r="D2336" s="39">
        <v>0.8</v>
      </c>
      <c r="E2336" s="39">
        <v>4.21</v>
      </c>
      <c r="F2336" s="39">
        <v>5.01</v>
      </c>
      <c r="G2336" s="34">
        <f t="shared" si="36"/>
        <v>9</v>
      </c>
    </row>
    <row r="2337" spans="1:7" x14ac:dyDescent="0.25">
      <c r="A2337" s="36" t="s">
        <v>8306</v>
      </c>
      <c r="B2337" s="37" t="s">
        <v>5271</v>
      </c>
      <c r="C2337" s="38" t="s">
        <v>7</v>
      </c>
      <c r="D2337" s="39">
        <v>1.62</v>
      </c>
      <c r="E2337" s="39">
        <v>15.8</v>
      </c>
      <c r="F2337" s="39">
        <v>17.420000000000002</v>
      </c>
      <c r="G2337" s="34">
        <f t="shared" si="36"/>
        <v>9</v>
      </c>
    </row>
    <row r="2338" spans="1:7" ht="30" x14ac:dyDescent="0.25">
      <c r="A2338" s="36" t="s">
        <v>8307</v>
      </c>
      <c r="B2338" s="37" t="s">
        <v>7313</v>
      </c>
      <c r="C2338" s="38" t="s">
        <v>7</v>
      </c>
      <c r="D2338" s="39">
        <v>7.04</v>
      </c>
      <c r="E2338" s="39">
        <v>6.32</v>
      </c>
      <c r="F2338" s="39">
        <v>13.36</v>
      </c>
      <c r="G2338" s="34">
        <f t="shared" si="36"/>
        <v>9</v>
      </c>
    </row>
    <row r="2339" spans="1:7" ht="30" x14ac:dyDescent="0.25">
      <c r="A2339" s="36" t="s">
        <v>8308</v>
      </c>
      <c r="B2339" s="37" t="s">
        <v>7314</v>
      </c>
      <c r="C2339" s="38" t="s">
        <v>7</v>
      </c>
      <c r="D2339" s="39">
        <v>3.84</v>
      </c>
      <c r="E2339" s="39">
        <v>5.26</v>
      </c>
      <c r="F2339" s="39">
        <v>9.1</v>
      </c>
      <c r="G2339" s="34">
        <f t="shared" si="36"/>
        <v>9</v>
      </c>
    </row>
    <row r="2340" spans="1:7" ht="30" x14ac:dyDescent="0.25">
      <c r="A2340" s="36" t="s">
        <v>8309</v>
      </c>
      <c r="B2340" s="37" t="s">
        <v>7315</v>
      </c>
      <c r="C2340" s="38" t="s">
        <v>7</v>
      </c>
      <c r="D2340" s="39">
        <v>14.76</v>
      </c>
      <c r="E2340" s="39">
        <v>6.85</v>
      </c>
      <c r="F2340" s="39">
        <v>21.61</v>
      </c>
      <c r="G2340" s="34">
        <f t="shared" si="36"/>
        <v>9</v>
      </c>
    </row>
    <row r="2341" spans="1:7" ht="30" x14ac:dyDescent="0.25">
      <c r="A2341" s="36" t="s">
        <v>8310</v>
      </c>
      <c r="B2341" s="37" t="s">
        <v>7316</v>
      </c>
      <c r="C2341" s="38" t="s">
        <v>7</v>
      </c>
      <c r="D2341" s="39">
        <v>34.450000000000003</v>
      </c>
      <c r="E2341" s="39">
        <v>8.43</v>
      </c>
      <c r="F2341" s="39">
        <v>42.88</v>
      </c>
      <c r="G2341" s="34">
        <f t="shared" si="36"/>
        <v>9</v>
      </c>
    </row>
    <row r="2342" spans="1:7" ht="30" x14ac:dyDescent="0.25">
      <c r="A2342" s="36" t="s">
        <v>8311</v>
      </c>
      <c r="B2342" s="37" t="s">
        <v>7317</v>
      </c>
      <c r="C2342" s="38" t="s">
        <v>7</v>
      </c>
      <c r="D2342" s="39">
        <v>64.650000000000006</v>
      </c>
      <c r="E2342" s="39">
        <v>11.06</v>
      </c>
      <c r="F2342" s="39">
        <v>75.709999999999994</v>
      </c>
      <c r="G2342" s="34">
        <f t="shared" si="36"/>
        <v>9</v>
      </c>
    </row>
    <row r="2343" spans="1:7" ht="30" x14ac:dyDescent="0.25">
      <c r="A2343" s="36" t="s">
        <v>8312</v>
      </c>
      <c r="B2343" s="37" t="s">
        <v>5272</v>
      </c>
      <c r="C2343" s="38" t="s">
        <v>7</v>
      </c>
      <c r="D2343" s="39">
        <v>11.2</v>
      </c>
      <c r="E2343" s="39">
        <v>6.32</v>
      </c>
      <c r="F2343" s="39">
        <v>17.52</v>
      </c>
      <c r="G2343" s="34">
        <f t="shared" si="36"/>
        <v>9</v>
      </c>
    </row>
    <row r="2344" spans="1:7" ht="30" x14ac:dyDescent="0.25">
      <c r="A2344" s="36" t="s">
        <v>8313</v>
      </c>
      <c r="B2344" s="37" t="s">
        <v>7318</v>
      </c>
      <c r="C2344" s="38" t="s">
        <v>7</v>
      </c>
      <c r="D2344" s="39">
        <v>17.920000000000002</v>
      </c>
      <c r="E2344" s="39">
        <v>6.85</v>
      </c>
      <c r="F2344" s="39">
        <v>24.77</v>
      </c>
      <c r="G2344" s="34">
        <f t="shared" si="36"/>
        <v>9</v>
      </c>
    </row>
    <row r="2345" spans="1:7" ht="30" x14ac:dyDescent="0.25">
      <c r="A2345" s="36" t="s">
        <v>8314</v>
      </c>
      <c r="B2345" s="37" t="s">
        <v>7319</v>
      </c>
      <c r="C2345" s="38" t="s">
        <v>7</v>
      </c>
      <c r="D2345" s="39">
        <v>38.46</v>
      </c>
      <c r="E2345" s="39">
        <v>8.43</v>
      </c>
      <c r="F2345" s="39">
        <v>46.89</v>
      </c>
      <c r="G2345" s="34">
        <f t="shared" si="36"/>
        <v>9</v>
      </c>
    </row>
    <row r="2346" spans="1:7" ht="30" x14ac:dyDescent="0.25">
      <c r="A2346" s="36" t="s">
        <v>8315</v>
      </c>
      <c r="B2346" s="37" t="s">
        <v>5273</v>
      </c>
      <c r="C2346" s="38" t="s">
        <v>7</v>
      </c>
      <c r="D2346" s="39">
        <v>13.04</v>
      </c>
      <c r="E2346" s="39">
        <v>6.32</v>
      </c>
      <c r="F2346" s="39">
        <v>19.36</v>
      </c>
      <c r="G2346" s="34">
        <f t="shared" si="36"/>
        <v>9</v>
      </c>
    </row>
    <row r="2347" spans="1:7" ht="30" x14ac:dyDescent="0.25">
      <c r="A2347" s="36" t="s">
        <v>8316</v>
      </c>
      <c r="B2347" s="37" t="s">
        <v>7320</v>
      </c>
      <c r="C2347" s="38" t="s">
        <v>7</v>
      </c>
      <c r="D2347" s="39">
        <v>19.37</v>
      </c>
      <c r="E2347" s="39">
        <v>6.85</v>
      </c>
      <c r="F2347" s="39">
        <v>26.22</v>
      </c>
      <c r="G2347" s="34">
        <f t="shared" si="36"/>
        <v>9</v>
      </c>
    </row>
    <row r="2348" spans="1:7" ht="30" x14ac:dyDescent="0.25">
      <c r="A2348" s="36" t="s">
        <v>8317</v>
      </c>
      <c r="B2348" s="37" t="s">
        <v>7321</v>
      </c>
      <c r="C2348" s="38" t="s">
        <v>7</v>
      </c>
      <c r="D2348" s="39">
        <v>44.66</v>
      </c>
      <c r="E2348" s="39">
        <v>8.43</v>
      </c>
      <c r="F2348" s="39">
        <v>53.09</v>
      </c>
      <c r="G2348" s="34">
        <f t="shared" si="36"/>
        <v>9</v>
      </c>
    </row>
    <row r="2349" spans="1:7" ht="30" x14ac:dyDescent="0.25">
      <c r="A2349" s="36" t="s">
        <v>11204</v>
      </c>
      <c r="B2349" s="37" t="s">
        <v>5274</v>
      </c>
      <c r="C2349" s="38"/>
      <c r="D2349" s="39"/>
      <c r="E2349" s="39"/>
      <c r="F2349" s="39"/>
      <c r="G2349" s="34">
        <f t="shared" si="36"/>
        <v>5</v>
      </c>
    </row>
    <row r="2350" spans="1:7" ht="30" x14ac:dyDescent="0.25">
      <c r="A2350" s="36" t="s">
        <v>8318</v>
      </c>
      <c r="B2350" s="37" t="s">
        <v>7307</v>
      </c>
      <c r="C2350" s="38" t="s">
        <v>7</v>
      </c>
      <c r="D2350" s="39">
        <v>4.82</v>
      </c>
      <c r="E2350" s="39">
        <v>5.26</v>
      </c>
      <c r="F2350" s="39">
        <v>10.08</v>
      </c>
      <c r="G2350" s="34">
        <f t="shared" si="36"/>
        <v>9</v>
      </c>
    </row>
    <row r="2351" spans="1:7" ht="30" x14ac:dyDescent="0.25">
      <c r="A2351" s="36" t="s">
        <v>8319</v>
      </c>
      <c r="B2351" s="37" t="s">
        <v>7308</v>
      </c>
      <c r="C2351" s="38" t="s">
        <v>7</v>
      </c>
      <c r="D2351" s="39">
        <v>6.72</v>
      </c>
      <c r="E2351" s="39">
        <v>5.26</v>
      </c>
      <c r="F2351" s="39">
        <v>11.98</v>
      </c>
      <c r="G2351" s="34">
        <f t="shared" si="36"/>
        <v>9</v>
      </c>
    </row>
    <row r="2352" spans="1:7" ht="30" x14ac:dyDescent="0.25">
      <c r="A2352" s="36" t="s">
        <v>8320</v>
      </c>
      <c r="B2352" s="37" t="s">
        <v>7309</v>
      </c>
      <c r="C2352" s="38" t="s">
        <v>7</v>
      </c>
      <c r="D2352" s="39">
        <v>7.52</v>
      </c>
      <c r="E2352" s="39">
        <v>5.26</v>
      </c>
      <c r="F2352" s="39">
        <v>12.78</v>
      </c>
      <c r="G2352" s="34">
        <f t="shared" si="36"/>
        <v>9</v>
      </c>
    </row>
    <row r="2353" spans="1:7" x14ac:dyDescent="0.25">
      <c r="A2353" s="36" t="s">
        <v>11205</v>
      </c>
      <c r="B2353" s="37" t="s">
        <v>5275</v>
      </c>
      <c r="C2353" s="38"/>
      <c r="D2353" s="39"/>
      <c r="E2353" s="39"/>
      <c r="F2353" s="39"/>
      <c r="G2353" s="34">
        <f t="shared" si="36"/>
        <v>5</v>
      </c>
    </row>
    <row r="2354" spans="1:7" x14ac:dyDescent="0.25">
      <c r="A2354" s="36" t="s">
        <v>8321</v>
      </c>
      <c r="B2354" s="37" t="s">
        <v>5276</v>
      </c>
      <c r="C2354" s="38" t="s">
        <v>7</v>
      </c>
      <c r="D2354" s="39">
        <v>8.66</v>
      </c>
      <c r="E2354" s="39">
        <v>7.51</v>
      </c>
      <c r="F2354" s="39">
        <v>16.170000000000002</v>
      </c>
      <c r="G2354" s="34">
        <f t="shared" si="36"/>
        <v>9</v>
      </c>
    </row>
    <row r="2355" spans="1:7" x14ac:dyDescent="0.25">
      <c r="A2355" s="36" t="s">
        <v>8322</v>
      </c>
      <c r="B2355" s="37" t="s">
        <v>5277</v>
      </c>
      <c r="C2355" s="38" t="s">
        <v>7</v>
      </c>
      <c r="D2355" s="39">
        <v>3.42</v>
      </c>
      <c r="E2355" s="39">
        <v>7.51</v>
      </c>
      <c r="F2355" s="39">
        <v>10.93</v>
      </c>
      <c r="G2355" s="34">
        <f t="shared" si="36"/>
        <v>9</v>
      </c>
    </row>
    <row r="2356" spans="1:7" x14ac:dyDescent="0.25">
      <c r="A2356" s="36" t="s">
        <v>11206</v>
      </c>
      <c r="B2356" s="37" t="s">
        <v>5278</v>
      </c>
      <c r="C2356" s="38"/>
      <c r="D2356" s="39"/>
      <c r="E2356" s="39"/>
      <c r="F2356" s="39"/>
      <c r="G2356" s="34">
        <f t="shared" si="36"/>
        <v>5</v>
      </c>
    </row>
    <row r="2357" spans="1:7" x14ac:dyDescent="0.25">
      <c r="A2357" s="36" t="s">
        <v>8323</v>
      </c>
      <c r="B2357" s="37" t="s">
        <v>5279</v>
      </c>
      <c r="C2357" s="38" t="s">
        <v>7</v>
      </c>
      <c r="D2357" s="39">
        <v>3.82</v>
      </c>
      <c r="E2357" s="39">
        <v>7.51</v>
      </c>
      <c r="F2357" s="39">
        <v>11.33</v>
      </c>
      <c r="G2357" s="34">
        <f t="shared" si="36"/>
        <v>9</v>
      </c>
    </row>
    <row r="2358" spans="1:7" x14ac:dyDescent="0.25">
      <c r="A2358" s="36" t="s">
        <v>8324</v>
      </c>
      <c r="B2358" s="37" t="s">
        <v>5280</v>
      </c>
      <c r="C2358" s="38" t="s">
        <v>7</v>
      </c>
      <c r="D2358" s="39">
        <v>7.66</v>
      </c>
      <c r="E2358" s="39">
        <v>7.51</v>
      </c>
      <c r="F2358" s="39">
        <v>15.17</v>
      </c>
      <c r="G2358" s="34">
        <f t="shared" si="36"/>
        <v>9</v>
      </c>
    </row>
    <row r="2359" spans="1:7" x14ac:dyDescent="0.25">
      <c r="A2359" s="36" t="s">
        <v>11207</v>
      </c>
      <c r="B2359" s="37" t="s">
        <v>5281</v>
      </c>
      <c r="C2359" s="38"/>
      <c r="D2359" s="39"/>
      <c r="E2359" s="39"/>
      <c r="F2359" s="39"/>
      <c r="G2359" s="34">
        <f t="shared" si="36"/>
        <v>5</v>
      </c>
    </row>
    <row r="2360" spans="1:7" x14ac:dyDescent="0.25">
      <c r="A2360" s="36" t="s">
        <v>8325</v>
      </c>
      <c r="B2360" s="37" t="s">
        <v>5282</v>
      </c>
      <c r="C2360" s="38" t="s">
        <v>7</v>
      </c>
      <c r="D2360" s="39">
        <v>1.79</v>
      </c>
      <c r="E2360" s="39">
        <v>5.8</v>
      </c>
      <c r="F2360" s="39">
        <v>7.59</v>
      </c>
      <c r="G2360" s="34">
        <f t="shared" si="36"/>
        <v>9</v>
      </c>
    </row>
    <row r="2361" spans="1:7" x14ac:dyDescent="0.25">
      <c r="A2361" s="36" t="s">
        <v>8326</v>
      </c>
      <c r="B2361" s="37" t="s">
        <v>5283</v>
      </c>
      <c r="C2361" s="38" t="s">
        <v>7</v>
      </c>
      <c r="D2361" s="39">
        <v>18.28</v>
      </c>
      <c r="E2361" s="39">
        <v>5.8</v>
      </c>
      <c r="F2361" s="39">
        <v>24.08</v>
      </c>
      <c r="G2361" s="34">
        <f t="shared" si="36"/>
        <v>9</v>
      </c>
    </row>
    <row r="2362" spans="1:7" x14ac:dyDescent="0.25">
      <c r="A2362" s="36" t="s">
        <v>8327</v>
      </c>
      <c r="B2362" s="37" t="s">
        <v>5284</v>
      </c>
      <c r="C2362" s="38" t="s">
        <v>7</v>
      </c>
      <c r="D2362" s="39">
        <v>7.62</v>
      </c>
      <c r="E2362" s="39">
        <v>4.4800000000000004</v>
      </c>
      <c r="F2362" s="39">
        <v>12.1</v>
      </c>
      <c r="G2362" s="34">
        <f t="shared" si="36"/>
        <v>9</v>
      </c>
    </row>
    <row r="2363" spans="1:7" x14ac:dyDescent="0.25">
      <c r="A2363" s="36" t="s">
        <v>8328</v>
      </c>
      <c r="B2363" s="37" t="s">
        <v>11728</v>
      </c>
      <c r="C2363" s="38" t="s">
        <v>7</v>
      </c>
      <c r="D2363" s="39">
        <v>3.09</v>
      </c>
      <c r="E2363" s="39">
        <v>5.8</v>
      </c>
      <c r="F2363" s="39">
        <v>8.89</v>
      </c>
      <c r="G2363" s="34">
        <f t="shared" si="36"/>
        <v>9</v>
      </c>
    </row>
    <row r="2364" spans="1:7" x14ac:dyDescent="0.25">
      <c r="A2364" s="36" t="s">
        <v>8329</v>
      </c>
      <c r="B2364" s="37" t="s">
        <v>5285</v>
      </c>
      <c r="C2364" s="38" t="s">
        <v>7</v>
      </c>
      <c r="D2364" s="39">
        <v>4.4800000000000004</v>
      </c>
      <c r="E2364" s="39">
        <v>4.4800000000000004</v>
      </c>
      <c r="F2364" s="39">
        <v>8.9600000000000009</v>
      </c>
      <c r="G2364" s="34">
        <f t="shared" si="36"/>
        <v>9</v>
      </c>
    </row>
    <row r="2365" spans="1:7" x14ac:dyDescent="0.25">
      <c r="A2365" s="36" t="s">
        <v>8330</v>
      </c>
      <c r="B2365" s="37" t="s">
        <v>5286</v>
      </c>
      <c r="C2365" s="38" t="s">
        <v>7</v>
      </c>
      <c r="D2365" s="39">
        <v>21.24</v>
      </c>
      <c r="E2365" s="39">
        <v>5.8</v>
      </c>
      <c r="F2365" s="39">
        <v>27.04</v>
      </c>
      <c r="G2365" s="34">
        <f t="shared" si="36"/>
        <v>9</v>
      </c>
    </row>
    <row r="2366" spans="1:7" x14ac:dyDescent="0.25">
      <c r="A2366" s="36" t="s">
        <v>8331</v>
      </c>
      <c r="B2366" s="37" t="s">
        <v>5287</v>
      </c>
      <c r="C2366" s="38" t="s">
        <v>7</v>
      </c>
      <c r="D2366" s="39">
        <v>4.67</v>
      </c>
      <c r="E2366" s="39">
        <v>5.8</v>
      </c>
      <c r="F2366" s="39">
        <v>10.47</v>
      </c>
      <c r="G2366" s="34">
        <f t="shared" si="36"/>
        <v>9</v>
      </c>
    </row>
    <row r="2367" spans="1:7" x14ac:dyDescent="0.25">
      <c r="A2367" s="36" t="s">
        <v>11208</v>
      </c>
      <c r="B2367" s="37" t="s">
        <v>5288</v>
      </c>
      <c r="C2367" s="38"/>
      <c r="D2367" s="39"/>
      <c r="E2367" s="39"/>
      <c r="F2367" s="39"/>
      <c r="G2367" s="34">
        <f t="shared" si="36"/>
        <v>5</v>
      </c>
    </row>
    <row r="2368" spans="1:7" x14ac:dyDescent="0.25">
      <c r="A2368" s="36" t="s">
        <v>8332</v>
      </c>
      <c r="B2368" s="37" t="s">
        <v>5289</v>
      </c>
      <c r="C2368" s="38" t="s">
        <v>23</v>
      </c>
      <c r="D2368" s="39">
        <v>9.61</v>
      </c>
      <c r="E2368" s="39">
        <v>8.7799999999999994</v>
      </c>
      <c r="F2368" s="39">
        <v>18.39</v>
      </c>
      <c r="G2368" s="34">
        <f t="shared" si="36"/>
        <v>9</v>
      </c>
    </row>
    <row r="2369" spans="1:7" ht="30" x14ac:dyDescent="0.25">
      <c r="A2369" s="36" t="s">
        <v>8333</v>
      </c>
      <c r="B2369" s="37" t="s">
        <v>5290</v>
      </c>
      <c r="C2369" s="38" t="s">
        <v>7</v>
      </c>
      <c r="D2369" s="39"/>
      <c r="E2369" s="39">
        <v>7.51</v>
      </c>
      <c r="F2369" s="39">
        <v>7.51</v>
      </c>
      <c r="G2369" s="34">
        <f t="shared" si="36"/>
        <v>9</v>
      </c>
    </row>
    <row r="2370" spans="1:7" ht="30" x14ac:dyDescent="0.25">
      <c r="A2370" s="36" t="s">
        <v>8334</v>
      </c>
      <c r="B2370" s="37" t="s">
        <v>7286</v>
      </c>
      <c r="C2370" s="38" t="s">
        <v>7</v>
      </c>
      <c r="D2370" s="39"/>
      <c r="E2370" s="39">
        <v>15.03</v>
      </c>
      <c r="F2370" s="39">
        <v>15.03</v>
      </c>
      <c r="G2370" s="34">
        <f t="shared" si="36"/>
        <v>9</v>
      </c>
    </row>
    <row r="2371" spans="1:7" ht="30" x14ac:dyDescent="0.25">
      <c r="A2371" s="36" t="s">
        <v>11209</v>
      </c>
      <c r="B2371" s="37" t="s">
        <v>5291</v>
      </c>
      <c r="C2371" s="38"/>
      <c r="D2371" s="39"/>
      <c r="E2371" s="39"/>
      <c r="F2371" s="39"/>
      <c r="G2371" s="34">
        <f t="shared" ref="G2371:G2434" si="37">LEN(A2371)</f>
        <v>5</v>
      </c>
    </row>
    <row r="2372" spans="1:7" ht="30" x14ac:dyDescent="0.25">
      <c r="A2372" s="36" t="s">
        <v>8335</v>
      </c>
      <c r="B2372" s="37" t="s">
        <v>7287</v>
      </c>
      <c r="C2372" s="38" t="s">
        <v>7</v>
      </c>
      <c r="D2372" s="39">
        <v>1.62</v>
      </c>
      <c r="E2372" s="39">
        <v>1.05</v>
      </c>
      <c r="F2372" s="39">
        <v>2.67</v>
      </c>
      <c r="G2372" s="34">
        <f t="shared" si="37"/>
        <v>9</v>
      </c>
    </row>
    <row r="2373" spans="1:7" ht="30" x14ac:dyDescent="0.25">
      <c r="A2373" s="36" t="s">
        <v>8336</v>
      </c>
      <c r="B2373" s="37" t="s">
        <v>7288</v>
      </c>
      <c r="C2373" s="38" t="s">
        <v>7</v>
      </c>
      <c r="D2373" s="39">
        <v>2.34</v>
      </c>
      <c r="E2373" s="39">
        <v>1.05</v>
      </c>
      <c r="F2373" s="39">
        <v>3.39</v>
      </c>
      <c r="G2373" s="34">
        <f t="shared" si="37"/>
        <v>9</v>
      </c>
    </row>
    <row r="2374" spans="1:7" ht="30" x14ac:dyDescent="0.25">
      <c r="A2374" s="36" t="s">
        <v>8337</v>
      </c>
      <c r="B2374" s="37" t="s">
        <v>7289</v>
      </c>
      <c r="C2374" s="38" t="s">
        <v>7</v>
      </c>
      <c r="D2374" s="39">
        <v>3.74</v>
      </c>
      <c r="E2374" s="39">
        <v>1.05</v>
      </c>
      <c r="F2374" s="39">
        <v>4.79</v>
      </c>
      <c r="G2374" s="34">
        <f t="shared" si="37"/>
        <v>9</v>
      </c>
    </row>
    <row r="2375" spans="1:7" ht="30" x14ac:dyDescent="0.25">
      <c r="A2375" s="36" t="s">
        <v>8338</v>
      </c>
      <c r="B2375" s="37" t="s">
        <v>7290</v>
      </c>
      <c r="C2375" s="38" t="s">
        <v>7</v>
      </c>
      <c r="D2375" s="39">
        <v>5.29</v>
      </c>
      <c r="E2375" s="39">
        <v>1.05</v>
      </c>
      <c r="F2375" s="39">
        <v>6.34</v>
      </c>
      <c r="G2375" s="34">
        <f t="shared" si="37"/>
        <v>9</v>
      </c>
    </row>
    <row r="2376" spans="1:7" ht="30" x14ac:dyDescent="0.25">
      <c r="A2376" s="36" t="s">
        <v>8339</v>
      </c>
      <c r="B2376" s="37" t="s">
        <v>7291</v>
      </c>
      <c r="C2376" s="38" t="s">
        <v>7</v>
      </c>
      <c r="D2376" s="39">
        <v>8.4</v>
      </c>
      <c r="E2376" s="39">
        <v>4.21</v>
      </c>
      <c r="F2376" s="39">
        <v>12.61</v>
      </c>
      <c r="G2376" s="34">
        <f t="shared" si="37"/>
        <v>9</v>
      </c>
    </row>
    <row r="2377" spans="1:7" ht="30" x14ac:dyDescent="0.25">
      <c r="A2377" s="36" t="s">
        <v>8340</v>
      </c>
      <c r="B2377" s="37" t="s">
        <v>7292</v>
      </c>
      <c r="C2377" s="38" t="s">
        <v>7</v>
      </c>
      <c r="D2377" s="39">
        <v>12.81</v>
      </c>
      <c r="E2377" s="39">
        <v>4.74</v>
      </c>
      <c r="F2377" s="39">
        <v>17.55</v>
      </c>
      <c r="G2377" s="34">
        <f t="shared" si="37"/>
        <v>9</v>
      </c>
    </row>
    <row r="2378" spans="1:7" ht="30" x14ac:dyDescent="0.25">
      <c r="A2378" s="36" t="s">
        <v>8341</v>
      </c>
      <c r="B2378" s="37" t="s">
        <v>7293</v>
      </c>
      <c r="C2378" s="38" t="s">
        <v>7</v>
      </c>
      <c r="D2378" s="39">
        <v>20.25</v>
      </c>
      <c r="E2378" s="39">
        <v>5.26</v>
      </c>
      <c r="F2378" s="39">
        <v>25.51</v>
      </c>
      <c r="G2378" s="34">
        <f t="shared" si="37"/>
        <v>9</v>
      </c>
    </row>
    <row r="2379" spans="1:7" ht="30" x14ac:dyDescent="0.25">
      <c r="A2379" s="36" t="s">
        <v>8342</v>
      </c>
      <c r="B2379" s="37" t="s">
        <v>5292</v>
      </c>
      <c r="C2379" s="38" t="s">
        <v>7</v>
      </c>
      <c r="D2379" s="39">
        <v>28.1</v>
      </c>
      <c r="E2379" s="39">
        <v>7.9</v>
      </c>
      <c r="F2379" s="39">
        <v>36</v>
      </c>
      <c r="G2379" s="34">
        <f t="shared" si="37"/>
        <v>9</v>
      </c>
    </row>
    <row r="2380" spans="1:7" ht="30" x14ac:dyDescent="0.25">
      <c r="A2380" s="36" t="s">
        <v>8343</v>
      </c>
      <c r="B2380" s="37" t="s">
        <v>7294</v>
      </c>
      <c r="C2380" s="38" t="s">
        <v>7</v>
      </c>
      <c r="D2380" s="39">
        <v>40.1</v>
      </c>
      <c r="E2380" s="39">
        <v>10.54</v>
      </c>
      <c r="F2380" s="39">
        <v>50.64</v>
      </c>
      <c r="G2380" s="34">
        <f t="shared" si="37"/>
        <v>9</v>
      </c>
    </row>
    <row r="2381" spans="1:7" ht="30" x14ac:dyDescent="0.25">
      <c r="A2381" s="36" t="s">
        <v>8344</v>
      </c>
      <c r="B2381" s="37" t="s">
        <v>7295</v>
      </c>
      <c r="C2381" s="38" t="s">
        <v>7</v>
      </c>
      <c r="D2381" s="39">
        <v>55.99</v>
      </c>
      <c r="E2381" s="39">
        <v>13.17</v>
      </c>
      <c r="F2381" s="39">
        <v>69.16</v>
      </c>
      <c r="G2381" s="34">
        <f t="shared" si="37"/>
        <v>9</v>
      </c>
    </row>
    <row r="2382" spans="1:7" ht="30" x14ac:dyDescent="0.25">
      <c r="A2382" s="36" t="s">
        <v>8345</v>
      </c>
      <c r="B2382" s="37" t="s">
        <v>5293</v>
      </c>
      <c r="C2382" s="38" t="s">
        <v>7</v>
      </c>
      <c r="D2382" s="39">
        <v>73.540000000000006</v>
      </c>
      <c r="E2382" s="39">
        <v>15.8</v>
      </c>
      <c r="F2382" s="39">
        <v>89.34</v>
      </c>
      <c r="G2382" s="34">
        <f t="shared" si="37"/>
        <v>9</v>
      </c>
    </row>
    <row r="2383" spans="1:7" ht="30" x14ac:dyDescent="0.25">
      <c r="A2383" s="36" t="s">
        <v>8346</v>
      </c>
      <c r="B2383" s="37" t="s">
        <v>7296</v>
      </c>
      <c r="C2383" s="38" t="s">
        <v>7</v>
      </c>
      <c r="D2383" s="39">
        <v>91.42</v>
      </c>
      <c r="E2383" s="39">
        <v>18.43</v>
      </c>
      <c r="F2383" s="39">
        <v>109.85</v>
      </c>
      <c r="G2383" s="34">
        <f t="shared" si="37"/>
        <v>9</v>
      </c>
    </row>
    <row r="2384" spans="1:7" ht="30" x14ac:dyDescent="0.25">
      <c r="A2384" s="36" t="s">
        <v>8347</v>
      </c>
      <c r="B2384" s="37" t="s">
        <v>7297</v>
      </c>
      <c r="C2384" s="38" t="s">
        <v>7</v>
      </c>
      <c r="D2384" s="39">
        <v>116.83</v>
      </c>
      <c r="E2384" s="39">
        <v>18.43</v>
      </c>
      <c r="F2384" s="39">
        <v>135.26</v>
      </c>
      <c r="G2384" s="34">
        <f t="shared" si="37"/>
        <v>9</v>
      </c>
    </row>
    <row r="2385" spans="1:7" ht="30" x14ac:dyDescent="0.25">
      <c r="A2385" s="36" t="s">
        <v>8348</v>
      </c>
      <c r="B2385" s="37" t="s">
        <v>7298</v>
      </c>
      <c r="C2385" s="38" t="s">
        <v>7</v>
      </c>
      <c r="D2385" s="39">
        <v>143.41</v>
      </c>
      <c r="E2385" s="39">
        <v>21.07</v>
      </c>
      <c r="F2385" s="39">
        <v>164.48</v>
      </c>
      <c r="G2385" s="34">
        <f t="shared" si="37"/>
        <v>9</v>
      </c>
    </row>
    <row r="2386" spans="1:7" ht="30" x14ac:dyDescent="0.25">
      <c r="A2386" s="36" t="s">
        <v>8349</v>
      </c>
      <c r="B2386" s="37" t="s">
        <v>7299</v>
      </c>
      <c r="C2386" s="38" t="s">
        <v>7</v>
      </c>
      <c r="D2386" s="39">
        <v>189.7</v>
      </c>
      <c r="E2386" s="39">
        <v>23.7</v>
      </c>
      <c r="F2386" s="39">
        <v>213.4</v>
      </c>
      <c r="G2386" s="34">
        <f t="shared" si="37"/>
        <v>9</v>
      </c>
    </row>
    <row r="2387" spans="1:7" ht="30" x14ac:dyDescent="0.25">
      <c r="A2387" s="36" t="s">
        <v>8350</v>
      </c>
      <c r="B2387" s="37" t="s">
        <v>7300</v>
      </c>
      <c r="C2387" s="38" t="s">
        <v>7</v>
      </c>
      <c r="D2387" s="39">
        <v>5.04</v>
      </c>
      <c r="E2387" s="39">
        <v>2.11</v>
      </c>
      <c r="F2387" s="39">
        <v>7.15</v>
      </c>
      <c r="G2387" s="34">
        <f t="shared" si="37"/>
        <v>9</v>
      </c>
    </row>
    <row r="2388" spans="1:7" ht="30" x14ac:dyDescent="0.25">
      <c r="A2388" s="36" t="s">
        <v>8351</v>
      </c>
      <c r="B2388" s="37" t="s">
        <v>7301</v>
      </c>
      <c r="C2388" s="38" t="s">
        <v>7</v>
      </c>
      <c r="D2388" s="39">
        <v>4.8099999999999996</v>
      </c>
      <c r="E2388" s="39">
        <v>1.05</v>
      </c>
      <c r="F2388" s="39">
        <v>5.86</v>
      </c>
      <c r="G2388" s="34">
        <f t="shared" si="37"/>
        <v>9</v>
      </c>
    </row>
    <row r="2389" spans="1:7" ht="30" x14ac:dyDescent="0.25">
      <c r="A2389" s="36" t="s">
        <v>8352</v>
      </c>
      <c r="B2389" s="37" t="s">
        <v>7302</v>
      </c>
      <c r="C2389" s="38" t="s">
        <v>7</v>
      </c>
      <c r="D2389" s="39">
        <v>7.53</v>
      </c>
      <c r="E2389" s="39">
        <v>2.63</v>
      </c>
      <c r="F2389" s="39">
        <v>10.16</v>
      </c>
      <c r="G2389" s="34">
        <f t="shared" si="37"/>
        <v>9</v>
      </c>
    </row>
    <row r="2390" spans="1:7" ht="30" x14ac:dyDescent="0.25">
      <c r="A2390" s="36" t="s">
        <v>8353</v>
      </c>
      <c r="B2390" s="37" t="s">
        <v>7303</v>
      </c>
      <c r="C2390" s="38" t="s">
        <v>7</v>
      </c>
      <c r="D2390" s="39">
        <v>26.41</v>
      </c>
      <c r="E2390" s="39">
        <v>5.26</v>
      </c>
      <c r="F2390" s="39">
        <v>31.67</v>
      </c>
      <c r="G2390" s="34">
        <f t="shared" si="37"/>
        <v>9</v>
      </c>
    </row>
    <row r="2391" spans="1:7" ht="30" x14ac:dyDescent="0.25">
      <c r="A2391" s="36" t="s">
        <v>8354</v>
      </c>
      <c r="B2391" s="37" t="s">
        <v>7304</v>
      </c>
      <c r="C2391" s="38" t="s">
        <v>7</v>
      </c>
      <c r="D2391" s="39">
        <v>64.569999999999993</v>
      </c>
      <c r="E2391" s="39">
        <v>15.8</v>
      </c>
      <c r="F2391" s="39">
        <v>80.37</v>
      </c>
      <c r="G2391" s="34">
        <f t="shared" si="37"/>
        <v>9</v>
      </c>
    </row>
    <row r="2392" spans="1:7" ht="30" x14ac:dyDescent="0.25">
      <c r="A2392" s="36" t="s">
        <v>8355</v>
      </c>
      <c r="B2392" s="37" t="s">
        <v>7305</v>
      </c>
      <c r="C2392" s="38" t="s">
        <v>7</v>
      </c>
      <c r="D2392" s="39">
        <v>87.32</v>
      </c>
      <c r="E2392" s="39">
        <v>21.07</v>
      </c>
      <c r="F2392" s="39">
        <v>108.39</v>
      </c>
      <c r="G2392" s="34">
        <f t="shared" si="37"/>
        <v>9</v>
      </c>
    </row>
    <row r="2393" spans="1:7" ht="30" x14ac:dyDescent="0.25">
      <c r="A2393" s="36" t="s">
        <v>8356</v>
      </c>
      <c r="B2393" s="37" t="s">
        <v>7306</v>
      </c>
      <c r="C2393" s="38" t="s">
        <v>7</v>
      </c>
      <c r="D2393" s="39">
        <v>35.31</v>
      </c>
      <c r="E2393" s="39">
        <v>6.85</v>
      </c>
      <c r="F2393" s="39">
        <v>42.16</v>
      </c>
      <c r="G2393" s="34">
        <f t="shared" si="37"/>
        <v>9</v>
      </c>
    </row>
    <row r="2394" spans="1:7" x14ac:dyDescent="0.25">
      <c r="A2394" s="36" t="s">
        <v>11210</v>
      </c>
      <c r="B2394" s="37" t="s">
        <v>5294</v>
      </c>
      <c r="C2394" s="38"/>
      <c r="D2394" s="39"/>
      <c r="E2394" s="39"/>
      <c r="F2394" s="39"/>
      <c r="G2394" s="34">
        <f t="shared" si="37"/>
        <v>5</v>
      </c>
    </row>
    <row r="2395" spans="1:7" ht="30" x14ac:dyDescent="0.25">
      <c r="A2395" s="36" t="s">
        <v>8357</v>
      </c>
      <c r="B2395" s="37" t="s">
        <v>7284</v>
      </c>
      <c r="C2395" s="38" t="s">
        <v>7</v>
      </c>
      <c r="D2395" s="39">
        <v>5.12</v>
      </c>
      <c r="E2395" s="39">
        <v>6.32</v>
      </c>
      <c r="F2395" s="39">
        <v>11.44</v>
      </c>
      <c r="G2395" s="34">
        <f t="shared" si="37"/>
        <v>9</v>
      </c>
    </row>
    <row r="2396" spans="1:7" ht="30" x14ac:dyDescent="0.25">
      <c r="A2396" s="36" t="s">
        <v>8358</v>
      </c>
      <c r="B2396" s="37" t="s">
        <v>7285</v>
      </c>
      <c r="C2396" s="38" t="s">
        <v>7</v>
      </c>
      <c r="D2396" s="39">
        <v>8.24</v>
      </c>
      <c r="E2396" s="39">
        <v>7.9</v>
      </c>
      <c r="F2396" s="39">
        <v>16.14</v>
      </c>
      <c r="G2396" s="34">
        <f t="shared" si="37"/>
        <v>9</v>
      </c>
    </row>
    <row r="2397" spans="1:7" ht="30" x14ac:dyDescent="0.25">
      <c r="A2397" s="36" t="s">
        <v>8359</v>
      </c>
      <c r="B2397" s="37" t="s">
        <v>5295</v>
      </c>
      <c r="C2397" s="38" t="s">
        <v>7</v>
      </c>
      <c r="D2397" s="39">
        <v>12.95</v>
      </c>
      <c r="E2397" s="39">
        <v>9.48</v>
      </c>
      <c r="F2397" s="39">
        <v>22.43</v>
      </c>
      <c r="G2397" s="34">
        <f t="shared" si="37"/>
        <v>9</v>
      </c>
    </row>
    <row r="2398" spans="1:7" ht="30" x14ac:dyDescent="0.25">
      <c r="A2398" s="36" t="s">
        <v>8360</v>
      </c>
      <c r="B2398" s="37" t="s">
        <v>5296</v>
      </c>
      <c r="C2398" s="38" t="s">
        <v>7</v>
      </c>
      <c r="D2398" s="39">
        <v>19.79</v>
      </c>
      <c r="E2398" s="39">
        <v>11.06</v>
      </c>
      <c r="F2398" s="39">
        <v>30.85</v>
      </c>
      <c r="G2398" s="34">
        <f t="shared" si="37"/>
        <v>9</v>
      </c>
    </row>
    <row r="2399" spans="1:7" ht="30" x14ac:dyDescent="0.25">
      <c r="A2399" s="36" t="s">
        <v>8361</v>
      </c>
      <c r="B2399" s="37" t="s">
        <v>5297</v>
      </c>
      <c r="C2399" s="38" t="s">
        <v>7</v>
      </c>
      <c r="D2399" s="39">
        <v>16.43</v>
      </c>
      <c r="E2399" s="39">
        <v>6.32</v>
      </c>
      <c r="F2399" s="39">
        <v>22.75</v>
      </c>
      <c r="G2399" s="34">
        <f t="shared" si="37"/>
        <v>9</v>
      </c>
    </row>
    <row r="2400" spans="1:7" ht="30" x14ac:dyDescent="0.25">
      <c r="A2400" s="36" t="s">
        <v>8362</v>
      </c>
      <c r="B2400" s="37" t="s">
        <v>5298</v>
      </c>
      <c r="C2400" s="38" t="s">
        <v>7</v>
      </c>
      <c r="D2400" s="39">
        <v>26.93</v>
      </c>
      <c r="E2400" s="39">
        <v>14.75</v>
      </c>
      <c r="F2400" s="39">
        <v>41.68</v>
      </c>
      <c r="G2400" s="34">
        <f t="shared" si="37"/>
        <v>9</v>
      </c>
    </row>
    <row r="2401" spans="1:7" ht="30" x14ac:dyDescent="0.25">
      <c r="A2401" s="36" t="s">
        <v>11211</v>
      </c>
      <c r="B2401" s="37" t="s">
        <v>5299</v>
      </c>
      <c r="C2401" s="38"/>
      <c r="D2401" s="39"/>
      <c r="E2401" s="39"/>
      <c r="F2401" s="39"/>
      <c r="G2401" s="34">
        <f t="shared" si="37"/>
        <v>5</v>
      </c>
    </row>
    <row r="2402" spans="1:7" ht="30" x14ac:dyDescent="0.25">
      <c r="A2402" s="36" t="s">
        <v>8363</v>
      </c>
      <c r="B2402" s="37" t="s">
        <v>5300</v>
      </c>
      <c r="C2402" s="38" t="s">
        <v>7</v>
      </c>
      <c r="D2402" s="39">
        <v>86.57</v>
      </c>
      <c r="E2402" s="39">
        <v>1.58</v>
      </c>
      <c r="F2402" s="39">
        <v>88.15</v>
      </c>
      <c r="G2402" s="34">
        <f t="shared" si="37"/>
        <v>9</v>
      </c>
    </row>
    <row r="2403" spans="1:7" ht="30" x14ac:dyDescent="0.25">
      <c r="A2403" s="36" t="s">
        <v>8364</v>
      </c>
      <c r="B2403" s="37" t="s">
        <v>5301</v>
      </c>
      <c r="C2403" s="38" t="s">
        <v>7</v>
      </c>
      <c r="D2403" s="39">
        <v>102.81</v>
      </c>
      <c r="E2403" s="39">
        <v>1.58</v>
      </c>
      <c r="F2403" s="39">
        <v>104.39</v>
      </c>
      <c r="G2403" s="34">
        <f t="shared" si="37"/>
        <v>9</v>
      </c>
    </row>
    <row r="2404" spans="1:7" ht="30" x14ac:dyDescent="0.25">
      <c r="A2404" s="36" t="s">
        <v>11212</v>
      </c>
      <c r="B2404" s="37" t="s">
        <v>7269</v>
      </c>
      <c r="C2404" s="38"/>
      <c r="D2404" s="39"/>
      <c r="E2404" s="39"/>
      <c r="F2404" s="39"/>
      <c r="G2404" s="34">
        <f t="shared" si="37"/>
        <v>5</v>
      </c>
    </row>
    <row r="2405" spans="1:7" ht="30" x14ac:dyDescent="0.25">
      <c r="A2405" s="36" t="s">
        <v>8365</v>
      </c>
      <c r="B2405" s="37" t="s">
        <v>7270</v>
      </c>
      <c r="C2405" s="38" t="s">
        <v>7</v>
      </c>
      <c r="D2405" s="39">
        <v>2.17</v>
      </c>
      <c r="E2405" s="39">
        <v>2.11</v>
      </c>
      <c r="F2405" s="39">
        <v>4.28</v>
      </c>
      <c r="G2405" s="34">
        <f t="shared" si="37"/>
        <v>9</v>
      </c>
    </row>
    <row r="2406" spans="1:7" ht="30" x14ac:dyDescent="0.25">
      <c r="A2406" s="36" t="s">
        <v>8366</v>
      </c>
      <c r="B2406" s="37" t="s">
        <v>7271</v>
      </c>
      <c r="C2406" s="38" t="s">
        <v>7</v>
      </c>
      <c r="D2406" s="39">
        <v>3.39</v>
      </c>
      <c r="E2406" s="39">
        <v>2.63</v>
      </c>
      <c r="F2406" s="39">
        <v>6.02</v>
      </c>
      <c r="G2406" s="34">
        <f t="shared" si="37"/>
        <v>9</v>
      </c>
    </row>
    <row r="2407" spans="1:7" ht="30" x14ac:dyDescent="0.25">
      <c r="A2407" s="36" t="s">
        <v>8367</v>
      </c>
      <c r="B2407" s="37" t="s">
        <v>7272</v>
      </c>
      <c r="C2407" s="38" t="s">
        <v>7</v>
      </c>
      <c r="D2407" s="39">
        <v>4.6399999999999997</v>
      </c>
      <c r="E2407" s="39">
        <v>3.16</v>
      </c>
      <c r="F2407" s="39">
        <v>7.8</v>
      </c>
      <c r="G2407" s="34">
        <f t="shared" si="37"/>
        <v>9</v>
      </c>
    </row>
    <row r="2408" spans="1:7" ht="30" x14ac:dyDescent="0.25">
      <c r="A2408" s="36" t="s">
        <v>8368</v>
      </c>
      <c r="B2408" s="37" t="s">
        <v>7273</v>
      </c>
      <c r="C2408" s="38" t="s">
        <v>7</v>
      </c>
      <c r="D2408" s="39">
        <v>6.67</v>
      </c>
      <c r="E2408" s="39">
        <v>3.69</v>
      </c>
      <c r="F2408" s="39">
        <v>10.36</v>
      </c>
      <c r="G2408" s="34">
        <f t="shared" si="37"/>
        <v>9</v>
      </c>
    </row>
    <row r="2409" spans="1:7" ht="30" x14ac:dyDescent="0.25">
      <c r="A2409" s="36" t="s">
        <v>8369</v>
      </c>
      <c r="B2409" s="37" t="s">
        <v>7274</v>
      </c>
      <c r="C2409" s="38" t="s">
        <v>7</v>
      </c>
      <c r="D2409" s="39">
        <v>10.51</v>
      </c>
      <c r="E2409" s="39">
        <v>4.21</v>
      </c>
      <c r="F2409" s="39">
        <v>14.72</v>
      </c>
      <c r="G2409" s="34">
        <f t="shared" si="37"/>
        <v>9</v>
      </c>
    </row>
    <row r="2410" spans="1:7" ht="30" x14ac:dyDescent="0.25">
      <c r="A2410" s="36" t="s">
        <v>8370</v>
      </c>
      <c r="B2410" s="37" t="s">
        <v>7275</v>
      </c>
      <c r="C2410" s="38" t="s">
        <v>7</v>
      </c>
      <c r="D2410" s="39">
        <v>15.92</v>
      </c>
      <c r="E2410" s="39">
        <v>4.74</v>
      </c>
      <c r="F2410" s="39">
        <v>20.66</v>
      </c>
      <c r="G2410" s="34">
        <f t="shared" si="37"/>
        <v>9</v>
      </c>
    </row>
    <row r="2411" spans="1:7" ht="30" x14ac:dyDescent="0.25">
      <c r="A2411" s="36" t="s">
        <v>8371</v>
      </c>
      <c r="B2411" s="37" t="s">
        <v>7276</v>
      </c>
      <c r="C2411" s="38" t="s">
        <v>7</v>
      </c>
      <c r="D2411" s="39">
        <v>24.52</v>
      </c>
      <c r="E2411" s="39">
        <v>5.26</v>
      </c>
      <c r="F2411" s="39">
        <v>29.78</v>
      </c>
      <c r="G2411" s="34">
        <f t="shared" si="37"/>
        <v>9</v>
      </c>
    </row>
    <row r="2412" spans="1:7" ht="30" x14ac:dyDescent="0.25">
      <c r="A2412" s="36" t="s">
        <v>8372</v>
      </c>
      <c r="B2412" s="37" t="s">
        <v>7277</v>
      </c>
      <c r="C2412" s="38" t="s">
        <v>7</v>
      </c>
      <c r="D2412" s="39">
        <v>33.39</v>
      </c>
      <c r="E2412" s="39">
        <v>7.9</v>
      </c>
      <c r="F2412" s="39">
        <v>41.29</v>
      </c>
      <c r="G2412" s="34">
        <f t="shared" si="37"/>
        <v>9</v>
      </c>
    </row>
    <row r="2413" spans="1:7" ht="30" x14ac:dyDescent="0.25">
      <c r="A2413" s="36" t="s">
        <v>8373</v>
      </c>
      <c r="B2413" s="37" t="s">
        <v>7278</v>
      </c>
      <c r="C2413" s="38" t="s">
        <v>7</v>
      </c>
      <c r="D2413" s="39">
        <v>47.5</v>
      </c>
      <c r="E2413" s="39">
        <v>10.54</v>
      </c>
      <c r="F2413" s="39">
        <v>58.04</v>
      </c>
      <c r="G2413" s="34">
        <f t="shared" si="37"/>
        <v>9</v>
      </c>
    </row>
    <row r="2414" spans="1:7" ht="30" x14ac:dyDescent="0.25">
      <c r="A2414" s="36" t="s">
        <v>8374</v>
      </c>
      <c r="B2414" s="37" t="s">
        <v>7279</v>
      </c>
      <c r="C2414" s="38" t="s">
        <v>7</v>
      </c>
      <c r="D2414" s="39">
        <v>65.8</v>
      </c>
      <c r="E2414" s="39">
        <v>13.17</v>
      </c>
      <c r="F2414" s="39">
        <v>78.97</v>
      </c>
      <c r="G2414" s="34">
        <f t="shared" si="37"/>
        <v>9</v>
      </c>
    </row>
    <row r="2415" spans="1:7" ht="30" x14ac:dyDescent="0.25">
      <c r="A2415" s="36" t="s">
        <v>8375</v>
      </c>
      <c r="B2415" s="37" t="s">
        <v>7280</v>
      </c>
      <c r="C2415" s="38" t="s">
        <v>7</v>
      </c>
      <c r="D2415" s="39">
        <v>89.4</v>
      </c>
      <c r="E2415" s="39">
        <v>15.8</v>
      </c>
      <c r="F2415" s="39">
        <v>105.2</v>
      </c>
      <c r="G2415" s="34">
        <f t="shared" si="37"/>
        <v>9</v>
      </c>
    </row>
    <row r="2416" spans="1:7" ht="30" x14ac:dyDescent="0.25">
      <c r="A2416" s="36" t="s">
        <v>8376</v>
      </c>
      <c r="B2416" s="37" t="s">
        <v>7281</v>
      </c>
      <c r="C2416" s="38" t="s">
        <v>7</v>
      </c>
      <c r="D2416" s="39">
        <v>112.97</v>
      </c>
      <c r="E2416" s="39">
        <v>18.43</v>
      </c>
      <c r="F2416" s="39">
        <v>131.4</v>
      </c>
      <c r="G2416" s="34">
        <f t="shared" si="37"/>
        <v>9</v>
      </c>
    </row>
    <row r="2417" spans="1:7" ht="30" x14ac:dyDescent="0.25">
      <c r="A2417" s="36" t="s">
        <v>8377</v>
      </c>
      <c r="B2417" s="37" t="s">
        <v>7282</v>
      </c>
      <c r="C2417" s="38" t="s">
        <v>7</v>
      </c>
      <c r="D2417" s="39">
        <v>139.59</v>
      </c>
      <c r="E2417" s="39">
        <v>21.07</v>
      </c>
      <c r="F2417" s="39">
        <v>160.66</v>
      </c>
      <c r="G2417" s="34">
        <f t="shared" si="37"/>
        <v>9</v>
      </c>
    </row>
    <row r="2418" spans="1:7" ht="30" x14ac:dyDescent="0.25">
      <c r="A2418" s="36" t="s">
        <v>8378</v>
      </c>
      <c r="B2418" s="37" t="s">
        <v>7283</v>
      </c>
      <c r="C2418" s="38" t="s">
        <v>7</v>
      </c>
      <c r="D2418" s="39">
        <v>170.61</v>
      </c>
      <c r="E2418" s="39">
        <v>23.7</v>
      </c>
      <c r="F2418" s="39">
        <v>194.31</v>
      </c>
      <c r="G2418" s="34">
        <f t="shared" si="37"/>
        <v>9</v>
      </c>
    </row>
    <row r="2419" spans="1:7" ht="30" x14ac:dyDescent="0.25">
      <c r="A2419" s="36" t="s">
        <v>8379</v>
      </c>
      <c r="B2419" s="37" t="s">
        <v>5302</v>
      </c>
      <c r="C2419" s="38" t="s">
        <v>7</v>
      </c>
      <c r="D2419" s="39">
        <v>218.17</v>
      </c>
      <c r="E2419" s="39">
        <v>26.34</v>
      </c>
      <c r="F2419" s="39">
        <v>244.51</v>
      </c>
      <c r="G2419" s="34">
        <f t="shared" si="37"/>
        <v>9</v>
      </c>
    </row>
    <row r="2420" spans="1:7" x14ac:dyDescent="0.25">
      <c r="A2420" s="36" t="s">
        <v>11213</v>
      </c>
      <c r="B2420" s="37" t="s">
        <v>5303</v>
      </c>
      <c r="C2420" s="38"/>
      <c r="D2420" s="39"/>
      <c r="E2420" s="39"/>
      <c r="F2420" s="39"/>
      <c r="G2420" s="34">
        <f t="shared" si="37"/>
        <v>5</v>
      </c>
    </row>
    <row r="2421" spans="1:7" ht="30" x14ac:dyDescent="0.25">
      <c r="A2421" s="36" t="s">
        <v>8380</v>
      </c>
      <c r="B2421" s="37" t="s">
        <v>5304</v>
      </c>
      <c r="C2421" s="38" t="s">
        <v>7</v>
      </c>
      <c r="D2421" s="39">
        <v>8.0399999999999991</v>
      </c>
      <c r="E2421" s="39">
        <v>2.63</v>
      </c>
      <c r="F2421" s="39">
        <v>10.67</v>
      </c>
      <c r="G2421" s="34">
        <f t="shared" si="37"/>
        <v>9</v>
      </c>
    </row>
    <row r="2422" spans="1:7" ht="30" x14ac:dyDescent="0.25">
      <c r="A2422" s="36" t="s">
        <v>8381</v>
      </c>
      <c r="B2422" s="37" t="s">
        <v>5305</v>
      </c>
      <c r="C2422" s="38" t="s">
        <v>7</v>
      </c>
      <c r="D2422" s="39">
        <v>10.119999999999999</v>
      </c>
      <c r="E2422" s="39">
        <v>5.26</v>
      </c>
      <c r="F2422" s="39">
        <v>15.38</v>
      </c>
      <c r="G2422" s="34">
        <f t="shared" si="37"/>
        <v>9</v>
      </c>
    </row>
    <row r="2423" spans="1:7" ht="30" x14ac:dyDescent="0.25">
      <c r="A2423" s="36" t="s">
        <v>8382</v>
      </c>
      <c r="B2423" s="37" t="s">
        <v>5306</v>
      </c>
      <c r="C2423" s="38" t="s">
        <v>7</v>
      </c>
      <c r="D2423" s="39">
        <v>17.47</v>
      </c>
      <c r="E2423" s="39">
        <v>5.26</v>
      </c>
      <c r="F2423" s="39">
        <v>22.73</v>
      </c>
      <c r="G2423" s="34">
        <f t="shared" si="37"/>
        <v>9</v>
      </c>
    </row>
    <row r="2424" spans="1:7" x14ac:dyDescent="0.25">
      <c r="A2424" s="36" t="s">
        <v>11214</v>
      </c>
      <c r="B2424" s="37" t="s">
        <v>5307</v>
      </c>
      <c r="C2424" s="38"/>
      <c r="D2424" s="39"/>
      <c r="E2424" s="39"/>
      <c r="F2424" s="39"/>
      <c r="G2424" s="34">
        <f t="shared" si="37"/>
        <v>5</v>
      </c>
    </row>
    <row r="2425" spans="1:7" ht="30" x14ac:dyDescent="0.25">
      <c r="A2425" s="36" t="s">
        <v>8383</v>
      </c>
      <c r="B2425" s="37" t="s">
        <v>5308</v>
      </c>
      <c r="C2425" s="38" t="s">
        <v>7</v>
      </c>
      <c r="D2425" s="39">
        <v>4.13</v>
      </c>
      <c r="E2425" s="39">
        <v>13.17</v>
      </c>
      <c r="F2425" s="39">
        <v>17.3</v>
      </c>
      <c r="G2425" s="34">
        <f t="shared" si="37"/>
        <v>9</v>
      </c>
    </row>
    <row r="2426" spans="1:7" ht="30" x14ac:dyDescent="0.25">
      <c r="A2426" s="36" t="s">
        <v>11215</v>
      </c>
      <c r="B2426" s="37" t="s">
        <v>7268</v>
      </c>
      <c r="C2426" s="38"/>
      <c r="D2426" s="39"/>
      <c r="E2426" s="39"/>
      <c r="F2426" s="39"/>
      <c r="G2426" s="34">
        <f t="shared" si="37"/>
        <v>2</v>
      </c>
    </row>
    <row r="2427" spans="1:7" x14ac:dyDescent="0.25">
      <c r="A2427" s="36" t="s">
        <v>11216</v>
      </c>
      <c r="B2427" s="37" t="s">
        <v>5309</v>
      </c>
      <c r="C2427" s="38"/>
      <c r="D2427" s="39"/>
      <c r="E2427" s="39"/>
      <c r="F2427" s="39"/>
      <c r="G2427" s="34">
        <f t="shared" si="37"/>
        <v>5</v>
      </c>
    </row>
    <row r="2428" spans="1:7" x14ac:dyDescent="0.25">
      <c r="A2428" s="36" t="s">
        <v>8384</v>
      </c>
      <c r="B2428" s="37" t="s">
        <v>5310</v>
      </c>
      <c r="C2428" s="38" t="s">
        <v>23</v>
      </c>
      <c r="D2428" s="39">
        <v>2.06</v>
      </c>
      <c r="E2428" s="39">
        <v>13.17</v>
      </c>
      <c r="F2428" s="39">
        <v>15.23</v>
      </c>
      <c r="G2428" s="34">
        <f t="shared" si="37"/>
        <v>9</v>
      </c>
    </row>
    <row r="2429" spans="1:7" x14ac:dyDescent="0.25">
      <c r="A2429" s="36" t="s">
        <v>8385</v>
      </c>
      <c r="B2429" s="37" t="s">
        <v>5311</v>
      </c>
      <c r="C2429" s="38" t="s">
        <v>23</v>
      </c>
      <c r="D2429" s="39">
        <v>3.52</v>
      </c>
      <c r="E2429" s="39">
        <v>13.17</v>
      </c>
      <c r="F2429" s="39">
        <v>16.690000000000001</v>
      </c>
      <c r="G2429" s="34">
        <f t="shared" si="37"/>
        <v>9</v>
      </c>
    </row>
    <row r="2430" spans="1:7" x14ac:dyDescent="0.25">
      <c r="A2430" s="36" t="s">
        <v>8386</v>
      </c>
      <c r="B2430" s="37" t="s">
        <v>13446</v>
      </c>
      <c r="C2430" s="38" t="s">
        <v>23</v>
      </c>
      <c r="D2430" s="39">
        <v>3.14</v>
      </c>
      <c r="E2430" s="39">
        <v>15.8</v>
      </c>
      <c r="F2430" s="39">
        <v>18.940000000000001</v>
      </c>
      <c r="G2430" s="34">
        <f t="shared" si="37"/>
        <v>9</v>
      </c>
    </row>
    <row r="2431" spans="1:7" x14ac:dyDescent="0.25">
      <c r="A2431" s="36" t="s">
        <v>8387</v>
      </c>
      <c r="B2431" s="37" t="s">
        <v>5312</v>
      </c>
      <c r="C2431" s="38" t="s">
        <v>23</v>
      </c>
      <c r="D2431" s="39">
        <v>2.08</v>
      </c>
      <c r="E2431" s="39">
        <v>13.17</v>
      </c>
      <c r="F2431" s="39">
        <v>15.25</v>
      </c>
      <c r="G2431" s="34">
        <f t="shared" si="37"/>
        <v>9</v>
      </c>
    </row>
    <row r="2432" spans="1:7" x14ac:dyDescent="0.25">
      <c r="A2432" s="36" t="s">
        <v>11217</v>
      </c>
      <c r="B2432" s="37" t="s">
        <v>5313</v>
      </c>
      <c r="C2432" s="38"/>
      <c r="D2432" s="39"/>
      <c r="E2432" s="39"/>
      <c r="F2432" s="39"/>
      <c r="G2432" s="34">
        <f t="shared" si="37"/>
        <v>5</v>
      </c>
    </row>
    <row r="2433" spans="1:7" x14ac:dyDescent="0.25">
      <c r="A2433" s="36" t="s">
        <v>8388</v>
      </c>
      <c r="B2433" s="37" t="s">
        <v>5314</v>
      </c>
      <c r="C2433" s="38" t="s">
        <v>23</v>
      </c>
      <c r="D2433" s="39">
        <v>34.72</v>
      </c>
      <c r="E2433" s="39">
        <v>42.13</v>
      </c>
      <c r="F2433" s="39">
        <v>76.849999999999994</v>
      </c>
      <c r="G2433" s="34">
        <f t="shared" si="37"/>
        <v>9</v>
      </c>
    </row>
    <row r="2434" spans="1:7" ht="30" x14ac:dyDescent="0.25">
      <c r="A2434" s="36" t="s">
        <v>8389</v>
      </c>
      <c r="B2434" s="37" t="s">
        <v>5315</v>
      </c>
      <c r="C2434" s="38" t="s">
        <v>23</v>
      </c>
      <c r="D2434" s="39">
        <v>14.59</v>
      </c>
      <c r="E2434" s="39">
        <v>15.8</v>
      </c>
      <c r="F2434" s="39">
        <v>30.39</v>
      </c>
      <c r="G2434" s="34">
        <f t="shared" si="37"/>
        <v>9</v>
      </c>
    </row>
    <row r="2435" spans="1:7" ht="30" x14ac:dyDescent="0.25">
      <c r="A2435" s="36" t="s">
        <v>8390</v>
      </c>
      <c r="B2435" s="37" t="s">
        <v>5316</v>
      </c>
      <c r="C2435" s="38" t="s">
        <v>23</v>
      </c>
      <c r="D2435" s="39">
        <v>17.72</v>
      </c>
      <c r="E2435" s="39">
        <v>15.8</v>
      </c>
      <c r="F2435" s="39">
        <v>33.520000000000003</v>
      </c>
      <c r="G2435" s="34">
        <f t="shared" ref="G2435:G2498" si="38">LEN(A2435)</f>
        <v>9</v>
      </c>
    </row>
    <row r="2436" spans="1:7" ht="30" x14ac:dyDescent="0.25">
      <c r="A2436" s="36" t="s">
        <v>8391</v>
      </c>
      <c r="B2436" s="37" t="s">
        <v>11218</v>
      </c>
      <c r="C2436" s="38" t="s">
        <v>23</v>
      </c>
      <c r="D2436" s="39">
        <v>27.31</v>
      </c>
      <c r="E2436" s="39">
        <v>15.8</v>
      </c>
      <c r="F2436" s="39">
        <v>43.11</v>
      </c>
      <c r="G2436" s="34">
        <f t="shared" si="38"/>
        <v>9</v>
      </c>
    </row>
    <row r="2437" spans="1:7" ht="30" x14ac:dyDescent="0.25">
      <c r="A2437" s="36" t="s">
        <v>8392</v>
      </c>
      <c r="B2437" s="37" t="s">
        <v>7261</v>
      </c>
      <c r="C2437" s="38" t="s">
        <v>23</v>
      </c>
      <c r="D2437" s="39">
        <v>55.4</v>
      </c>
      <c r="E2437" s="39">
        <v>21.07</v>
      </c>
      <c r="F2437" s="39">
        <v>76.47</v>
      </c>
      <c r="G2437" s="34">
        <f t="shared" si="38"/>
        <v>9</v>
      </c>
    </row>
    <row r="2438" spans="1:7" ht="30" x14ac:dyDescent="0.25">
      <c r="A2438" s="36" t="s">
        <v>8393</v>
      </c>
      <c r="B2438" s="37" t="s">
        <v>7262</v>
      </c>
      <c r="C2438" s="38" t="s">
        <v>23</v>
      </c>
      <c r="D2438" s="39">
        <v>112.5</v>
      </c>
      <c r="E2438" s="39">
        <v>21.07</v>
      </c>
      <c r="F2438" s="39">
        <v>133.57</v>
      </c>
      <c r="G2438" s="34">
        <f t="shared" si="38"/>
        <v>9</v>
      </c>
    </row>
    <row r="2439" spans="1:7" ht="30" x14ac:dyDescent="0.25">
      <c r="A2439" s="36" t="s">
        <v>8394</v>
      </c>
      <c r="B2439" s="37" t="s">
        <v>7263</v>
      </c>
      <c r="C2439" s="38" t="s">
        <v>23</v>
      </c>
      <c r="D2439" s="39">
        <v>160.88999999999999</v>
      </c>
      <c r="E2439" s="39">
        <v>26.34</v>
      </c>
      <c r="F2439" s="39">
        <v>187.23</v>
      </c>
      <c r="G2439" s="34">
        <f t="shared" si="38"/>
        <v>9</v>
      </c>
    </row>
    <row r="2440" spans="1:7" ht="30" x14ac:dyDescent="0.25">
      <c r="A2440" s="36" t="s">
        <v>8395</v>
      </c>
      <c r="B2440" s="37" t="s">
        <v>7264</v>
      </c>
      <c r="C2440" s="38" t="s">
        <v>23</v>
      </c>
      <c r="D2440" s="39">
        <v>166.79</v>
      </c>
      <c r="E2440" s="39">
        <v>15.8</v>
      </c>
      <c r="F2440" s="39">
        <v>182.59</v>
      </c>
      <c r="G2440" s="34">
        <f t="shared" si="38"/>
        <v>9</v>
      </c>
    </row>
    <row r="2441" spans="1:7" ht="30" x14ac:dyDescent="0.25">
      <c r="A2441" s="36" t="s">
        <v>8396</v>
      </c>
      <c r="B2441" s="37" t="s">
        <v>7265</v>
      </c>
      <c r="C2441" s="38" t="s">
        <v>23</v>
      </c>
      <c r="D2441" s="39">
        <v>527.22</v>
      </c>
      <c r="E2441" s="39">
        <v>15.8</v>
      </c>
      <c r="F2441" s="39">
        <v>543.02</v>
      </c>
      <c r="G2441" s="34">
        <f t="shared" si="38"/>
        <v>9</v>
      </c>
    </row>
    <row r="2442" spans="1:7" ht="30" x14ac:dyDescent="0.25">
      <c r="A2442" s="36" t="s">
        <v>8397</v>
      </c>
      <c r="B2442" s="37" t="s">
        <v>7266</v>
      </c>
      <c r="C2442" s="38" t="s">
        <v>23</v>
      </c>
      <c r="D2442" s="39">
        <v>705.08</v>
      </c>
      <c r="E2442" s="39">
        <v>15.8</v>
      </c>
      <c r="F2442" s="39">
        <v>720.88</v>
      </c>
      <c r="G2442" s="34">
        <f t="shared" si="38"/>
        <v>9</v>
      </c>
    </row>
    <row r="2443" spans="1:7" ht="30" x14ac:dyDescent="0.25">
      <c r="A2443" s="36" t="s">
        <v>8398</v>
      </c>
      <c r="B2443" s="37" t="s">
        <v>7267</v>
      </c>
      <c r="C2443" s="38" t="s">
        <v>23</v>
      </c>
      <c r="D2443" s="39">
        <v>1434.44</v>
      </c>
      <c r="E2443" s="39">
        <v>21.07</v>
      </c>
      <c r="F2443" s="39">
        <v>1455.51</v>
      </c>
      <c r="G2443" s="34">
        <f t="shared" si="38"/>
        <v>9</v>
      </c>
    </row>
    <row r="2444" spans="1:7" ht="30" x14ac:dyDescent="0.25">
      <c r="A2444" s="36" t="s">
        <v>8399</v>
      </c>
      <c r="B2444" s="37" t="s">
        <v>5317</v>
      </c>
      <c r="C2444" s="38" t="s">
        <v>23</v>
      </c>
      <c r="D2444" s="39">
        <v>21.88</v>
      </c>
      <c r="E2444" s="39">
        <v>15.8</v>
      </c>
      <c r="F2444" s="39">
        <v>37.68</v>
      </c>
      <c r="G2444" s="34">
        <f t="shared" si="38"/>
        <v>9</v>
      </c>
    </row>
    <row r="2445" spans="1:7" ht="30" x14ac:dyDescent="0.25">
      <c r="A2445" s="36" t="s">
        <v>8400</v>
      </c>
      <c r="B2445" s="37" t="s">
        <v>5318</v>
      </c>
      <c r="C2445" s="38" t="s">
        <v>23</v>
      </c>
      <c r="D2445" s="39">
        <v>72.040000000000006</v>
      </c>
      <c r="E2445" s="39">
        <v>15.8</v>
      </c>
      <c r="F2445" s="39">
        <v>87.84</v>
      </c>
      <c r="G2445" s="34">
        <f t="shared" si="38"/>
        <v>9</v>
      </c>
    </row>
    <row r="2446" spans="1:7" ht="30" x14ac:dyDescent="0.25">
      <c r="A2446" s="36" t="s">
        <v>8401</v>
      </c>
      <c r="B2446" s="37" t="s">
        <v>5319</v>
      </c>
      <c r="C2446" s="38" t="s">
        <v>23</v>
      </c>
      <c r="D2446" s="39">
        <v>174.24</v>
      </c>
      <c r="E2446" s="39">
        <v>21.07</v>
      </c>
      <c r="F2446" s="39">
        <v>195.31</v>
      </c>
      <c r="G2446" s="34">
        <f t="shared" si="38"/>
        <v>9</v>
      </c>
    </row>
    <row r="2447" spans="1:7" x14ac:dyDescent="0.25">
      <c r="A2447" s="36" t="s">
        <v>11219</v>
      </c>
      <c r="B2447" s="37" t="s">
        <v>5320</v>
      </c>
      <c r="C2447" s="38"/>
      <c r="D2447" s="39"/>
      <c r="E2447" s="39"/>
      <c r="F2447" s="39"/>
      <c r="G2447" s="34">
        <f t="shared" si="38"/>
        <v>5</v>
      </c>
    </row>
    <row r="2448" spans="1:7" x14ac:dyDescent="0.25">
      <c r="A2448" s="36" t="s">
        <v>8402</v>
      </c>
      <c r="B2448" s="37" t="s">
        <v>5321</v>
      </c>
      <c r="C2448" s="38" t="s">
        <v>3666</v>
      </c>
      <c r="D2448" s="39">
        <v>26.05</v>
      </c>
      <c r="E2448" s="39">
        <v>15.8</v>
      </c>
      <c r="F2448" s="39">
        <v>41.85</v>
      </c>
      <c r="G2448" s="34">
        <f t="shared" si="38"/>
        <v>9</v>
      </c>
    </row>
    <row r="2449" spans="1:7" x14ac:dyDescent="0.25">
      <c r="A2449" s="36" t="s">
        <v>8403</v>
      </c>
      <c r="B2449" s="37" t="s">
        <v>5322</v>
      </c>
      <c r="C2449" s="38" t="s">
        <v>23</v>
      </c>
      <c r="D2449" s="39">
        <v>28.41</v>
      </c>
      <c r="E2449" s="39">
        <v>15.8</v>
      </c>
      <c r="F2449" s="39">
        <v>44.21</v>
      </c>
      <c r="G2449" s="34">
        <f t="shared" si="38"/>
        <v>9</v>
      </c>
    </row>
    <row r="2450" spans="1:7" x14ac:dyDescent="0.25">
      <c r="A2450" s="36" t="s">
        <v>8404</v>
      </c>
      <c r="B2450" s="37" t="s">
        <v>5323</v>
      </c>
      <c r="C2450" s="38" t="s">
        <v>23</v>
      </c>
      <c r="D2450" s="39">
        <v>62.45</v>
      </c>
      <c r="E2450" s="39">
        <v>15.8</v>
      </c>
      <c r="F2450" s="39">
        <v>78.25</v>
      </c>
      <c r="G2450" s="34">
        <f t="shared" si="38"/>
        <v>9</v>
      </c>
    </row>
    <row r="2451" spans="1:7" ht="30" x14ac:dyDescent="0.25">
      <c r="A2451" s="36" t="s">
        <v>8405</v>
      </c>
      <c r="B2451" s="37" t="s">
        <v>5324</v>
      </c>
      <c r="C2451" s="38" t="s">
        <v>3666</v>
      </c>
      <c r="D2451" s="39">
        <v>265.08999999999997</v>
      </c>
      <c r="E2451" s="39">
        <v>15.8</v>
      </c>
      <c r="F2451" s="39">
        <v>280.89</v>
      </c>
      <c r="G2451" s="34">
        <f t="shared" si="38"/>
        <v>9</v>
      </c>
    </row>
    <row r="2452" spans="1:7" x14ac:dyDescent="0.25">
      <c r="A2452" s="36" t="s">
        <v>8406</v>
      </c>
      <c r="B2452" s="37" t="s">
        <v>5325</v>
      </c>
      <c r="C2452" s="38" t="s">
        <v>3666</v>
      </c>
      <c r="D2452" s="39">
        <v>263.43</v>
      </c>
      <c r="E2452" s="39">
        <v>15.8</v>
      </c>
      <c r="F2452" s="39">
        <v>279.23</v>
      </c>
      <c r="G2452" s="34">
        <f t="shared" si="38"/>
        <v>9</v>
      </c>
    </row>
    <row r="2453" spans="1:7" ht="30" x14ac:dyDescent="0.25">
      <c r="A2453" s="36" t="s">
        <v>8407</v>
      </c>
      <c r="B2453" s="37" t="s">
        <v>5326</v>
      </c>
      <c r="C2453" s="38" t="s">
        <v>3666</v>
      </c>
      <c r="D2453" s="39">
        <v>17.350000000000001</v>
      </c>
      <c r="E2453" s="39">
        <v>15.8</v>
      </c>
      <c r="F2453" s="39">
        <v>33.15</v>
      </c>
      <c r="G2453" s="34">
        <f t="shared" si="38"/>
        <v>9</v>
      </c>
    </row>
    <row r="2454" spans="1:7" x14ac:dyDescent="0.25">
      <c r="A2454" s="36" t="s">
        <v>8408</v>
      </c>
      <c r="B2454" s="37" t="s">
        <v>5327</v>
      </c>
      <c r="C2454" s="38" t="s">
        <v>3666</v>
      </c>
      <c r="D2454" s="39">
        <v>306.26</v>
      </c>
      <c r="E2454" s="39">
        <v>15.8</v>
      </c>
      <c r="F2454" s="39">
        <v>322.06</v>
      </c>
      <c r="G2454" s="34">
        <f t="shared" si="38"/>
        <v>9</v>
      </c>
    </row>
    <row r="2455" spans="1:7" ht="30" x14ac:dyDescent="0.25">
      <c r="A2455" s="36" t="s">
        <v>8409</v>
      </c>
      <c r="B2455" s="37" t="s">
        <v>5328</v>
      </c>
      <c r="C2455" s="38" t="s">
        <v>23</v>
      </c>
      <c r="D2455" s="39">
        <v>27.99</v>
      </c>
      <c r="E2455" s="39">
        <v>15.8</v>
      </c>
      <c r="F2455" s="39">
        <v>43.79</v>
      </c>
      <c r="G2455" s="34">
        <f t="shared" si="38"/>
        <v>9</v>
      </c>
    </row>
    <row r="2456" spans="1:7" x14ac:dyDescent="0.25">
      <c r="A2456" s="36" t="s">
        <v>8410</v>
      </c>
      <c r="B2456" s="37" t="s">
        <v>5329</v>
      </c>
      <c r="C2456" s="38" t="s">
        <v>3666</v>
      </c>
      <c r="D2456" s="39">
        <v>12.16</v>
      </c>
      <c r="E2456" s="39">
        <v>15.8</v>
      </c>
      <c r="F2456" s="39">
        <v>27.96</v>
      </c>
      <c r="G2456" s="34">
        <f t="shared" si="38"/>
        <v>9</v>
      </c>
    </row>
    <row r="2457" spans="1:7" x14ac:dyDescent="0.25">
      <c r="A2457" s="36" t="s">
        <v>8411</v>
      </c>
      <c r="B2457" s="37" t="s">
        <v>5330</v>
      </c>
      <c r="C2457" s="38" t="s">
        <v>3666</v>
      </c>
      <c r="D2457" s="39">
        <v>14.5</v>
      </c>
      <c r="E2457" s="39">
        <v>15.8</v>
      </c>
      <c r="F2457" s="39">
        <v>30.3</v>
      </c>
      <c r="G2457" s="34">
        <f t="shared" si="38"/>
        <v>9</v>
      </c>
    </row>
    <row r="2458" spans="1:7" x14ac:dyDescent="0.25">
      <c r="A2458" s="36" t="s">
        <v>8412</v>
      </c>
      <c r="B2458" s="37" t="s">
        <v>5331</v>
      </c>
      <c r="C2458" s="38" t="s">
        <v>3666</v>
      </c>
      <c r="D2458" s="39">
        <v>22.75</v>
      </c>
      <c r="E2458" s="39">
        <v>15.8</v>
      </c>
      <c r="F2458" s="39">
        <v>38.549999999999997</v>
      </c>
      <c r="G2458" s="34">
        <f t="shared" si="38"/>
        <v>9</v>
      </c>
    </row>
    <row r="2459" spans="1:7" ht="30" x14ac:dyDescent="0.25">
      <c r="A2459" s="36" t="s">
        <v>8413</v>
      </c>
      <c r="B2459" s="37" t="s">
        <v>5332</v>
      </c>
      <c r="C2459" s="38" t="s">
        <v>3666</v>
      </c>
      <c r="D2459" s="39">
        <v>20.079999999999998</v>
      </c>
      <c r="E2459" s="39">
        <v>15.8</v>
      </c>
      <c r="F2459" s="39">
        <v>35.880000000000003</v>
      </c>
      <c r="G2459" s="34">
        <f t="shared" si="38"/>
        <v>9</v>
      </c>
    </row>
    <row r="2460" spans="1:7" ht="30" x14ac:dyDescent="0.25">
      <c r="A2460" s="36" t="s">
        <v>8414</v>
      </c>
      <c r="B2460" s="37" t="s">
        <v>5333</v>
      </c>
      <c r="C2460" s="38" t="s">
        <v>3666</v>
      </c>
      <c r="D2460" s="39">
        <v>21.59</v>
      </c>
      <c r="E2460" s="39">
        <v>15.8</v>
      </c>
      <c r="F2460" s="39">
        <v>37.39</v>
      </c>
      <c r="G2460" s="34">
        <f t="shared" si="38"/>
        <v>9</v>
      </c>
    </row>
    <row r="2461" spans="1:7" ht="30" x14ac:dyDescent="0.25">
      <c r="A2461" s="36" t="s">
        <v>11729</v>
      </c>
      <c r="B2461" s="37" t="s">
        <v>11730</v>
      </c>
      <c r="C2461" s="38" t="s">
        <v>3666</v>
      </c>
      <c r="D2461" s="39">
        <v>30.09</v>
      </c>
      <c r="E2461" s="39">
        <v>19.489999999999998</v>
      </c>
      <c r="F2461" s="39">
        <v>49.58</v>
      </c>
      <c r="G2461" s="34">
        <f t="shared" si="38"/>
        <v>9</v>
      </c>
    </row>
    <row r="2462" spans="1:7" x14ac:dyDescent="0.25">
      <c r="A2462" s="36" t="s">
        <v>11220</v>
      </c>
      <c r="B2462" s="37" t="s">
        <v>5334</v>
      </c>
      <c r="C2462" s="38"/>
      <c r="D2462" s="39"/>
      <c r="E2462" s="39"/>
      <c r="F2462" s="39"/>
      <c r="G2462" s="34">
        <f t="shared" si="38"/>
        <v>5</v>
      </c>
    </row>
    <row r="2463" spans="1:7" x14ac:dyDescent="0.25">
      <c r="A2463" s="36" t="s">
        <v>8415</v>
      </c>
      <c r="B2463" s="37" t="s">
        <v>5335</v>
      </c>
      <c r="C2463" s="38" t="s">
        <v>3666</v>
      </c>
      <c r="D2463" s="39">
        <v>10.11</v>
      </c>
      <c r="E2463" s="39">
        <v>17.91</v>
      </c>
      <c r="F2463" s="39">
        <v>28.02</v>
      </c>
      <c r="G2463" s="34">
        <f t="shared" si="38"/>
        <v>9</v>
      </c>
    </row>
    <row r="2464" spans="1:7" x14ac:dyDescent="0.25">
      <c r="A2464" s="36" t="s">
        <v>8416</v>
      </c>
      <c r="B2464" s="37" t="s">
        <v>5336</v>
      </c>
      <c r="C2464" s="38" t="s">
        <v>3666</v>
      </c>
      <c r="D2464" s="39">
        <v>16.38</v>
      </c>
      <c r="E2464" s="39">
        <v>18.43</v>
      </c>
      <c r="F2464" s="39">
        <v>34.81</v>
      </c>
      <c r="G2464" s="34">
        <f t="shared" si="38"/>
        <v>9</v>
      </c>
    </row>
    <row r="2465" spans="1:7" x14ac:dyDescent="0.25">
      <c r="A2465" s="36" t="s">
        <v>8417</v>
      </c>
      <c r="B2465" s="37" t="s">
        <v>5337</v>
      </c>
      <c r="C2465" s="38" t="s">
        <v>3666</v>
      </c>
      <c r="D2465" s="39">
        <v>26.31</v>
      </c>
      <c r="E2465" s="39">
        <v>26.34</v>
      </c>
      <c r="F2465" s="39">
        <v>52.65</v>
      </c>
      <c r="G2465" s="34">
        <f t="shared" si="38"/>
        <v>9</v>
      </c>
    </row>
    <row r="2466" spans="1:7" x14ac:dyDescent="0.25">
      <c r="A2466" s="36" t="s">
        <v>8418</v>
      </c>
      <c r="B2466" s="37" t="s">
        <v>5338</v>
      </c>
      <c r="C2466" s="38" t="s">
        <v>3666</v>
      </c>
      <c r="D2466" s="39">
        <v>13.16</v>
      </c>
      <c r="E2466" s="39">
        <v>14.22</v>
      </c>
      <c r="F2466" s="39">
        <v>27.38</v>
      </c>
      <c r="G2466" s="34">
        <f t="shared" si="38"/>
        <v>9</v>
      </c>
    </row>
    <row r="2467" spans="1:7" x14ac:dyDescent="0.25">
      <c r="A2467" s="36" t="s">
        <v>8419</v>
      </c>
      <c r="B2467" s="37" t="s">
        <v>5339</v>
      </c>
      <c r="C2467" s="38" t="s">
        <v>3666</v>
      </c>
      <c r="D2467" s="39">
        <v>12.36</v>
      </c>
      <c r="E2467" s="39">
        <v>23.7</v>
      </c>
      <c r="F2467" s="39">
        <v>36.06</v>
      </c>
      <c r="G2467" s="34">
        <f t="shared" si="38"/>
        <v>9</v>
      </c>
    </row>
    <row r="2468" spans="1:7" x14ac:dyDescent="0.25">
      <c r="A2468" s="36" t="s">
        <v>8420</v>
      </c>
      <c r="B2468" s="37" t="s">
        <v>5340</v>
      </c>
      <c r="C2468" s="38" t="s">
        <v>3666</v>
      </c>
      <c r="D2468" s="39">
        <v>14.22</v>
      </c>
      <c r="E2468" s="39">
        <v>20.010000000000002</v>
      </c>
      <c r="F2468" s="39">
        <v>34.229999999999997</v>
      </c>
      <c r="G2468" s="34">
        <f t="shared" si="38"/>
        <v>9</v>
      </c>
    </row>
    <row r="2469" spans="1:7" x14ac:dyDescent="0.25">
      <c r="A2469" s="36" t="s">
        <v>8421</v>
      </c>
      <c r="B2469" s="37" t="s">
        <v>5341</v>
      </c>
      <c r="C2469" s="38" t="s">
        <v>3666</v>
      </c>
      <c r="D2469" s="39">
        <v>11.88</v>
      </c>
      <c r="E2469" s="39">
        <v>23.7</v>
      </c>
      <c r="F2469" s="39">
        <v>35.58</v>
      </c>
      <c r="G2469" s="34">
        <f t="shared" si="38"/>
        <v>9</v>
      </c>
    </row>
    <row r="2470" spans="1:7" x14ac:dyDescent="0.25">
      <c r="A2470" s="36" t="s">
        <v>8422</v>
      </c>
      <c r="B2470" s="37" t="s">
        <v>5342</v>
      </c>
      <c r="C2470" s="38" t="s">
        <v>3666</v>
      </c>
      <c r="D2470" s="39">
        <v>24.32</v>
      </c>
      <c r="E2470" s="39">
        <v>26.34</v>
      </c>
      <c r="F2470" s="39">
        <v>50.66</v>
      </c>
      <c r="G2470" s="34">
        <f t="shared" si="38"/>
        <v>9</v>
      </c>
    </row>
    <row r="2471" spans="1:7" x14ac:dyDescent="0.25">
      <c r="A2471" s="36" t="s">
        <v>8423</v>
      </c>
      <c r="B2471" s="37" t="s">
        <v>5343</v>
      </c>
      <c r="C2471" s="38" t="s">
        <v>3666</v>
      </c>
      <c r="D2471" s="39">
        <v>47.72</v>
      </c>
      <c r="E2471" s="39">
        <v>18.43</v>
      </c>
      <c r="F2471" s="39">
        <v>66.150000000000006</v>
      </c>
      <c r="G2471" s="34">
        <f t="shared" si="38"/>
        <v>9</v>
      </c>
    </row>
    <row r="2472" spans="1:7" x14ac:dyDescent="0.25">
      <c r="A2472" s="36" t="s">
        <v>8424</v>
      </c>
      <c r="B2472" s="37" t="s">
        <v>5344</v>
      </c>
      <c r="C2472" s="38" t="s">
        <v>3666</v>
      </c>
      <c r="D2472" s="39">
        <v>42.11</v>
      </c>
      <c r="E2472" s="39">
        <v>18.43</v>
      </c>
      <c r="F2472" s="39">
        <v>60.54</v>
      </c>
      <c r="G2472" s="34">
        <f t="shared" si="38"/>
        <v>9</v>
      </c>
    </row>
    <row r="2473" spans="1:7" x14ac:dyDescent="0.25">
      <c r="A2473" s="36" t="s">
        <v>8425</v>
      </c>
      <c r="B2473" s="37" t="s">
        <v>5345</v>
      </c>
      <c r="C2473" s="38" t="s">
        <v>3666</v>
      </c>
      <c r="D2473" s="39">
        <v>17.670000000000002</v>
      </c>
      <c r="E2473" s="39">
        <v>13.17</v>
      </c>
      <c r="F2473" s="39">
        <v>30.84</v>
      </c>
      <c r="G2473" s="34">
        <f t="shared" si="38"/>
        <v>9</v>
      </c>
    </row>
    <row r="2474" spans="1:7" ht="30" x14ac:dyDescent="0.25">
      <c r="A2474" s="36" t="s">
        <v>8426</v>
      </c>
      <c r="B2474" s="37" t="s">
        <v>5346</v>
      </c>
      <c r="C2474" s="38" t="s">
        <v>3666</v>
      </c>
      <c r="D2474" s="39">
        <v>55</v>
      </c>
      <c r="E2474" s="39">
        <v>20.010000000000002</v>
      </c>
      <c r="F2474" s="39">
        <v>75.010000000000005</v>
      </c>
      <c r="G2474" s="34">
        <f t="shared" si="38"/>
        <v>9</v>
      </c>
    </row>
    <row r="2475" spans="1:7" ht="30" x14ac:dyDescent="0.25">
      <c r="A2475" s="36" t="s">
        <v>8427</v>
      </c>
      <c r="B2475" s="37" t="s">
        <v>5347</v>
      </c>
      <c r="C2475" s="38" t="s">
        <v>23</v>
      </c>
      <c r="D2475" s="39">
        <v>35.659999999999997</v>
      </c>
      <c r="E2475" s="39">
        <v>15.8</v>
      </c>
      <c r="F2475" s="39">
        <v>51.46</v>
      </c>
      <c r="G2475" s="34">
        <f t="shared" si="38"/>
        <v>9</v>
      </c>
    </row>
    <row r="2476" spans="1:7" ht="30" x14ac:dyDescent="0.25">
      <c r="A2476" s="36" t="s">
        <v>8428</v>
      </c>
      <c r="B2476" s="37" t="s">
        <v>7260</v>
      </c>
      <c r="C2476" s="38" t="s">
        <v>23</v>
      </c>
      <c r="D2476" s="39">
        <v>90.46</v>
      </c>
      <c r="E2476" s="39">
        <v>26.34</v>
      </c>
      <c r="F2476" s="39">
        <v>116.8</v>
      </c>
      <c r="G2476" s="34">
        <f t="shared" si="38"/>
        <v>9</v>
      </c>
    </row>
    <row r="2477" spans="1:7" x14ac:dyDescent="0.25">
      <c r="A2477" s="36" t="s">
        <v>11221</v>
      </c>
      <c r="B2477" s="37" t="s">
        <v>5348</v>
      </c>
      <c r="C2477" s="38"/>
      <c r="D2477" s="39"/>
      <c r="E2477" s="39"/>
      <c r="F2477" s="39"/>
      <c r="G2477" s="34">
        <f t="shared" si="38"/>
        <v>5</v>
      </c>
    </row>
    <row r="2478" spans="1:7" x14ac:dyDescent="0.25">
      <c r="A2478" s="36" t="s">
        <v>8429</v>
      </c>
      <c r="B2478" s="37" t="s">
        <v>5349</v>
      </c>
      <c r="C2478" s="38" t="s">
        <v>3666</v>
      </c>
      <c r="D2478" s="39">
        <v>13.25</v>
      </c>
      <c r="E2478" s="39">
        <v>26.34</v>
      </c>
      <c r="F2478" s="39">
        <v>39.590000000000003</v>
      </c>
      <c r="G2478" s="34">
        <f t="shared" si="38"/>
        <v>9</v>
      </c>
    </row>
    <row r="2479" spans="1:7" x14ac:dyDescent="0.25">
      <c r="A2479" s="36" t="s">
        <v>8430</v>
      </c>
      <c r="B2479" s="37" t="s">
        <v>5350</v>
      </c>
      <c r="C2479" s="38" t="s">
        <v>3666</v>
      </c>
      <c r="D2479" s="39">
        <v>21.17</v>
      </c>
      <c r="E2479" s="39">
        <v>26.34</v>
      </c>
      <c r="F2479" s="39">
        <v>47.51</v>
      </c>
      <c r="G2479" s="34">
        <f t="shared" si="38"/>
        <v>9</v>
      </c>
    </row>
    <row r="2480" spans="1:7" x14ac:dyDescent="0.25">
      <c r="A2480" s="36" t="s">
        <v>8431</v>
      </c>
      <c r="B2480" s="37" t="s">
        <v>5351</v>
      </c>
      <c r="C2480" s="38" t="s">
        <v>3666</v>
      </c>
      <c r="D2480" s="39">
        <v>45.26</v>
      </c>
      <c r="E2480" s="39">
        <v>26.34</v>
      </c>
      <c r="F2480" s="39">
        <v>71.599999999999994</v>
      </c>
      <c r="G2480" s="34">
        <f t="shared" si="38"/>
        <v>9</v>
      </c>
    </row>
    <row r="2481" spans="1:7" x14ac:dyDescent="0.25">
      <c r="A2481" s="36" t="s">
        <v>8432</v>
      </c>
      <c r="B2481" s="37" t="s">
        <v>5352</v>
      </c>
      <c r="C2481" s="38" t="s">
        <v>3666</v>
      </c>
      <c r="D2481" s="39">
        <v>53.46</v>
      </c>
      <c r="E2481" s="39">
        <v>26.34</v>
      </c>
      <c r="F2481" s="39">
        <v>79.8</v>
      </c>
      <c r="G2481" s="34">
        <f t="shared" si="38"/>
        <v>9</v>
      </c>
    </row>
    <row r="2482" spans="1:7" x14ac:dyDescent="0.25">
      <c r="A2482" s="36" t="s">
        <v>8433</v>
      </c>
      <c r="B2482" s="37" t="s">
        <v>5353</v>
      </c>
      <c r="C2482" s="38" t="s">
        <v>3666</v>
      </c>
      <c r="D2482" s="39">
        <v>77.14</v>
      </c>
      <c r="E2482" s="39">
        <v>26.34</v>
      </c>
      <c r="F2482" s="39">
        <v>103.48</v>
      </c>
      <c r="G2482" s="34">
        <f t="shared" si="38"/>
        <v>9</v>
      </c>
    </row>
    <row r="2483" spans="1:7" x14ac:dyDescent="0.25">
      <c r="A2483" s="36" t="s">
        <v>8434</v>
      </c>
      <c r="B2483" s="37" t="s">
        <v>5354</v>
      </c>
      <c r="C2483" s="38" t="s">
        <v>3666</v>
      </c>
      <c r="D2483" s="39">
        <v>194.69</v>
      </c>
      <c r="E2483" s="39">
        <v>26.34</v>
      </c>
      <c r="F2483" s="39">
        <v>221.03</v>
      </c>
      <c r="G2483" s="34">
        <f t="shared" si="38"/>
        <v>9</v>
      </c>
    </row>
    <row r="2484" spans="1:7" x14ac:dyDescent="0.25">
      <c r="A2484" s="36" t="s">
        <v>8435</v>
      </c>
      <c r="B2484" s="37" t="s">
        <v>5355</v>
      </c>
      <c r="C2484" s="38" t="s">
        <v>3666</v>
      </c>
      <c r="D2484" s="39">
        <v>227.07</v>
      </c>
      <c r="E2484" s="39">
        <v>26.34</v>
      </c>
      <c r="F2484" s="39">
        <v>253.41</v>
      </c>
      <c r="G2484" s="34">
        <f t="shared" si="38"/>
        <v>9</v>
      </c>
    </row>
    <row r="2485" spans="1:7" x14ac:dyDescent="0.25">
      <c r="A2485" s="36" t="s">
        <v>8436</v>
      </c>
      <c r="B2485" s="37" t="s">
        <v>5356</v>
      </c>
      <c r="C2485" s="38" t="s">
        <v>3666</v>
      </c>
      <c r="D2485" s="39">
        <v>353.35</v>
      </c>
      <c r="E2485" s="39">
        <v>26.34</v>
      </c>
      <c r="F2485" s="39">
        <v>379.69</v>
      </c>
      <c r="G2485" s="34">
        <f t="shared" si="38"/>
        <v>9</v>
      </c>
    </row>
    <row r="2486" spans="1:7" x14ac:dyDescent="0.25">
      <c r="A2486" s="36" t="s">
        <v>8437</v>
      </c>
      <c r="B2486" s="37" t="s">
        <v>5357</v>
      </c>
      <c r="C2486" s="38" t="s">
        <v>3666</v>
      </c>
      <c r="D2486" s="39">
        <v>16.09</v>
      </c>
      <c r="E2486" s="39">
        <v>26.34</v>
      </c>
      <c r="F2486" s="39">
        <v>42.43</v>
      </c>
      <c r="G2486" s="34">
        <f t="shared" si="38"/>
        <v>9</v>
      </c>
    </row>
    <row r="2487" spans="1:7" x14ac:dyDescent="0.25">
      <c r="A2487" s="36" t="s">
        <v>11222</v>
      </c>
      <c r="B2487" s="37" t="s">
        <v>5358</v>
      </c>
      <c r="C2487" s="38"/>
      <c r="D2487" s="39"/>
      <c r="E2487" s="39"/>
      <c r="F2487" s="39"/>
      <c r="G2487" s="34">
        <f t="shared" si="38"/>
        <v>5</v>
      </c>
    </row>
    <row r="2488" spans="1:7" x14ac:dyDescent="0.25">
      <c r="A2488" s="36" t="s">
        <v>8438</v>
      </c>
      <c r="B2488" s="37" t="s">
        <v>5359</v>
      </c>
      <c r="C2488" s="38" t="s">
        <v>23</v>
      </c>
      <c r="D2488" s="39">
        <v>3.18</v>
      </c>
      <c r="E2488" s="39">
        <v>13.17</v>
      </c>
      <c r="F2488" s="39">
        <v>16.350000000000001</v>
      </c>
      <c r="G2488" s="34">
        <f t="shared" si="38"/>
        <v>9</v>
      </c>
    </row>
    <row r="2489" spans="1:7" x14ac:dyDescent="0.25">
      <c r="A2489" s="36" t="s">
        <v>8439</v>
      </c>
      <c r="B2489" s="37" t="s">
        <v>5360</v>
      </c>
      <c r="C2489" s="38" t="s">
        <v>23</v>
      </c>
      <c r="D2489" s="39">
        <v>6</v>
      </c>
      <c r="E2489" s="39">
        <v>13.17</v>
      </c>
      <c r="F2489" s="39">
        <v>19.170000000000002</v>
      </c>
      <c r="G2489" s="34">
        <f t="shared" si="38"/>
        <v>9</v>
      </c>
    </row>
    <row r="2490" spans="1:7" x14ac:dyDescent="0.25">
      <c r="A2490" s="36" t="s">
        <v>8440</v>
      </c>
      <c r="B2490" s="37" t="s">
        <v>5361</v>
      </c>
      <c r="C2490" s="38" t="s">
        <v>23</v>
      </c>
      <c r="D2490" s="39">
        <v>6.34</v>
      </c>
      <c r="E2490" s="39">
        <v>13.17</v>
      </c>
      <c r="F2490" s="39">
        <v>19.510000000000002</v>
      </c>
      <c r="G2490" s="34">
        <f t="shared" si="38"/>
        <v>9</v>
      </c>
    </row>
    <row r="2491" spans="1:7" x14ac:dyDescent="0.25">
      <c r="A2491" s="36" t="s">
        <v>11223</v>
      </c>
      <c r="B2491" s="37" t="s">
        <v>5362</v>
      </c>
      <c r="C2491" s="38"/>
      <c r="D2491" s="39"/>
      <c r="E2491" s="39"/>
      <c r="F2491" s="39"/>
      <c r="G2491" s="34">
        <f t="shared" si="38"/>
        <v>5</v>
      </c>
    </row>
    <row r="2492" spans="1:7" x14ac:dyDescent="0.25">
      <c r="A2492" s="36" t="s">
        <v>8441</v>
      </c>
      <c r="B2492" s="37" t="s">
        <v>5363</v>
      </c>
      <c r="C2492" s="38" t="s">
        <v>23</v>
      </c>
      <c r="D2492" s="39">
        <v>270.73</v>
      </c>
      <c r="E2492" s="39">
        <v>26.34</v>
      </c>
      <c r="F2492" s="39">
        <v>297.07</v>
      </c>
      <c r="G2492" s="34">
        <f t="shared" si="38"/>
        <v>9</v>
      </c>
    </row>
    <row r="2493" spans="1:7" x14ac:dyDescent="0.25">
      <c r="A2493" s="36" t="s">
        <v>8442</v>
      </c>
      <c r="B2493" s="37" t="s">
        <v>5364</v>
      </c>
      <c r="C2493" s="38" t="s">
        <v>23</v>
      </c>
      <c r="D2493" s="39">
        <v>280.63</v>
      </c>
      <c r="E2493" s="39">
        <v>26.34</v>
      </c>
      <c r="F2493" s="39">
        <v>306.97000000000003</v>
      </c>
      <c r="G2493" s="34">
        <f t="shared" si="38"/>
        <v>9</v>
      </c>
    </row>
    <row r="2494" spans="1:7" x14ac:dyDescent="0.25">
      <c r="A2494" s="36" t="s">
        <v>8443</v>
      </c>
      <c r="B2494" s="37" t="s">
        <v>5365</v>
      </c>
      <c r="C2494" s="38" t="s">
        <v>23</v>
      </c>
      <c r="D2494" s="39">
        <v>329.93</v>
      </c>
      <c r="E2494" s="39">
        <v>26.34</v>
      </c>
      <c r="F2494" s="39">
        <v>356.27</v>
      </c>
      <c r="G2494" s="34">
        <f t="shared" si="38"/>
        <v>9</v>
      </c>
    </row>
    <row r="2495" spans="1:7" x14ac:dyDescent="0.25">
      <c r="A2495" s="36" t="s">
        <v>8444</v>
      </c>
      <c r="B2495" s="37" t="s">
        <v>5366</v>
      </c>
      <c r="C2495" s="38" t="s">
        <v>23</v>
      </c>
      <c r="D2495" s="39">
        <v>305.27</v>
      </c>
      <c r="E2495" s="39">
        <v>26.34</v>
      </c>
      <c r="F2495" s="39">
        <v>331.61</v>
      </c>
      <c r="G2495" s="34">
        <f t="shared" si="38"/>
        <v>9</v>
      </c>
    </row>
    <row r="2496" spans="1:7" x14ac:dyDescent="0.25">
      <c r="A2496" s="36" t="s">
        <v>8445</v>
      </c>
      <c r="B2496" s="37" t="s">
        <v>5367</v>
      </c>
      <c r="C2496" s="38" t="s">
        <v>23</v>
      </c>
      <c r="D2496" s="39">
        <v>396.77</v>
      </c>
      <c r="E2496" s="39">
        <v>26.34</v>
      </c>
      <c r="F2496" s="39">
        <v>423.11</v>
      </c>
      <c r="G2496" s="34">
        <f t="shared" si="38"/>
        <v>9</v>
      </c>
    </row>
    <row r="2497" spans="1:7" x14ac:dyDescent="0.25">
      <c r="A2497" s="36" t="s">
        <v>8446</v>
      </c>
      <c r="B2497" s="37" t="s">
        <v>5368</v>
      </c>
      <c r="C2497" s="38" t="s">
        <v>23</v>
      </c>
      <c r="D2497" s="39">
        <v>590.69000000000005</v>
      </c>
      <c r="E2497" s="39">
        <v>26.34</v>
      </c>
      <c r="F2497" s="39">
        <v>617.03</v>
      </c>
      <c r="G2497" s="34">
        <f t="shared" si="38"/>
        <v>9</v>
      </c>
    </row>
    <row r="2498" spans="1:7" x14ac:dyDescent="0.25">
      <c r="A2498" s="36" t="s">
        <v>8447</v>
      </c>
      <c r="B2498" s="37" t="s">
        <v>5369</v>
      </c>
      <c r="C2498" s="38" t="s">
        <v>23</v>
      </c>
      <c r="D2498" s="39">
        <v>782.83</v>
      </c>
      <c r="E2498" s="39">
        <v>26.34</v>
      </c>
      <c r="F2498" s="39">
        <v>809.17</v>
      </c>
      <c r="G2498" s="34">
        <f t="shared" si="38"/>
        <v>9</v>
      </c>
    </row>
    <row r="2499" spans="1:7" x14ac:dyDescent="0.25">
      <c r="A2499" s="36" t="s">
        <v>8448</v>
      </c>
      <c r="B2499" s="37" t="s">
        <v>5370</v>
      </c>
      <c r="C2499" s="38" t="s">
        <v>23</v>
      </c>
      <c r="D2499" s="39">
        <v>1074.74</v>
      </c>
      <c r="E2499" s="39">
        <v>26.34</v>
      </c>
      <c r="F2499" s="39">
        <v>1101.08</v>
      </c>
      <c r="G2499" s="34">
        <f t="shared" ref="G2499:G2562" si="39">LEN(A2499)</f>
        <v>9</v>
      </c>
    </row>
    <row r="2500" spans="1:7" x14ac:dyDescent="0.25">
      <c r="A2500" s="36" t="s">
        <v>8449</v>
      </c>
      <c r="B2500" s="37" t="s">
        <v>5371</v>
      </c>
      <c r="C2500" s="38" t="s">
        <v>23</v>
      </c>
      <c r="D2500" s="39">
        <v>1515.76</v>
      </c>
      <c r="E2500" s="39">
        <v>26.34</v>
      </c>
      <c r="F2500" s="39">
        <v>1542.1</v>
      </c>
      <c r="G2500" s="34">
        <f t="shared" si="39"/>
        <v>9</v>
      </c>
    </row>
    <row r="2501" spans="1:7" x14ac:dyDescent="0.25">
      <c r="A2501" s="36" t="s">
        <v>8450</v>
      </c>
      <c r="B2501" s="37" t="s">
        <v>5372</v>
      </c>
      <c r="C2501" s="38" t="s">
        <v>23</v>
      </c>
      <c r="D2501" s="39">
        <v>3564.84</v>
      </c>
      <c r="E2501" s="39">
        <v>26.34</v>
      </c>
      <c r="F2501" s="39">
        <v>3591.18</v>
      </c>
      <c r="G2501" s="34">
        <f t="shared" si="39"/>
        <v>9</v>
      </c>
    </row>
    <row r="2502" spans="1:7" x14ac:dyDescent="0.25">
      <c r="A2502" s="36" t="s">
        <v>8451</v>
      </c>
      <c r="B2502" s="37" t="s">
        <v>5373</v>
      </c>
      <c r="C2502" s="38" t="s">
        <v>23</v>
      </c>
      <c r="D2502" s="39">
        <v>2158.39</v>
      </c>
      <c r="E2502" s="39">
        <v>26.34</v>
      </c>
      <c r="F2502" s="39">
        <v>2184.73</v>
      </c>
      <c r="G2502" s="34">
        <f t="shared" si="39"/>
        <v>9</v>
      </c>
    </row>
    <row r="2503" spans="1:7" x14ac:dyDescent="0.25">
      <c r="A2503" s="36" t="s">
        <v>8452</v>
      </c>
      <c r="B2503" s="37" t="s">
        <v>5374</v>
      </c>
      <c r="C2503" s="38" t="s">
        <v>23</v>
      </c>
      <c r="D2503" s="39">
        <v>5030.67</v>
      </c>
      <c r="E2503" s="39">
        <v>26.34</v>
      </c>
      <c r="F2503" s="39">
        <v>5057.01</v>
      </c>
      <c r="G2503" s="34">
        <f t="shared" si="39"/>
        <v>9</v>
      </c>
    </row>
    <row r="2504" spans="1:7" x14ac:dyDescent="0.25">
      <c r="A2504" s="36" t="s">
        <v>8453</v>
      </c>
      <c r="B2504" s="37" t="s">
        <v>5375</v>
      </c>
      <c r="C2504" s="38" t="s">
        <v>23</v>
      </c>
      <c r="D2504" s="39">
        <v>90.14</v>
      </c>
      <c r="E2504" s="39">
        <v>26.34</v>
      </c>
      <c r="F2504" s="39">
        <v>116.48</v>
      </c>
      <c r="G2504" s="34">
        <f t="shared" si="39"/>
        <v>9</v>
      </c>
    </row>
    <row r="2505" spans="1:7" x14ac:dyDescent="0.25">
      <c r="A2505" s="36" t="s">
        <v>8454</v>
      </c>
      <c r="B2505" s="37" t="s">
        <v>5376</v>
      </c>
      <c r="C2505" s="38" t="s">
        <v>23</v>
      </c>
      <c r="D2505" s="39">
        <v>142.57</v>
      </c>
      <c r="E2505" s="39">
        <v>26.34</v>
      </c>
      <c r="F2505" s="39">
        <v>168.91</v>
      </c>
      <c r="G2505" s="34">
        <f t="shared" si="39"/>
        <v>9</v>
      </c>
    </row>
    <row r="2506" spans="1:7" x14ac:dyDescent="0.25">
      <c r="A2506" s="36" t="s">
        <v>8455</v>
      </c>
      <c r="B2506" s="37" t="s">
        <v>5377</v>
      </c>
      <c r="C2506" s="38" t="s">
        <v>23</v>
      </c>
      <c r="D2506" s="39">
        <v>145.82</v>
      </c>
      <c r="E2506" s="39">
        <v>26.34</v>
      </c>
      <c r="F2506" s="39">
        <v>172.16</v>
      </c>
      <c r="G2506" s="34">
        <f t="shared" si="39"/>
        <v>9</v>
      </c>
    </row>
    <row r="2507" spans="1:7" x14ac:dyDescent="0.25">
      <c r="A2507" s="36" t="s">
        <v>11224</v>
      </c>
      <c r="B2507" s="37" t="s">
        <v>5378</v>
      </c>
      <c r="C2507" s="38"/>
      <c r="D2507" s="39"/>
      <c r="E2507" s="39"/>
      <c r="F2507" s="39"/>
      <c r="G2507" s="34">
        <f t="shared" si="39"/>
        <v>5</v>
      </c>
    </row>
    <row r="2508" spans="1:7" x14ac:dyDescent="0.25">
      <c r="A2508" s="36" t="s">
        <v>8456</v>
      </c>
      <c r="B2508" s="37" t="s">
        <v>5379</v>
      </c>
      <c r="C2508" s="38" t="s">
        <v>23</v>
      </c>
      <c r="D2508" s="39">
        <v>72.45</v>
      </c>
      <c r="E2508" s="39">
        <v>23.7</v>
      </c>
      <c r="F2508" s="39">
        <v>96.15</v>
      </c>
      <c r="G2508" s="34">
        <f t="shared" si="39"/>
        <v>9</v>
      </c>
    </row>
    <row r="2509" spans="1:7" ht="30" x14ac:dyDescent="0.25">
      <c r="A2509" s="36" t="s">
        <v>8457</v>
      </c>
      <c r="B2509" s="37" t="s">
        <v>7255</v>
      </c>
      <c r="C2509" s="38" t="s">
        <v>23</v>
      </c>
      <c r="D2509" s="39">
        <v>263.81</v>
      </c>
      <c r="E2509" s="39">
        <v>26.34</v>
      </c>
      <c r="F2509" s="39">
        <v>290.14999999999998</v>
      </c>
      <c r="G2509" s="34">
        <f t="shared" si="39"/>
        <v>9</v>
      </c>
    </row>
    <row r="2510" spans="1:7" ht="30" x14ac:dyDescent="0.25">
      <c r="A2510" s="36" t="s">
        <v>8458</v>
      </c>
      <c r="B2510" s="37" t="s">
        <v>7256</v>
      </c>
      <c r="C2510" s="38" t="s">
        <v>23</v>
      </c>
      <c r="D2510" s="39">
        <v>444.98</v>
      </c>
      <c r="E2510" s="39">
        <v>26.34</v>
      </c>
      <c r="F2510" s="39">
        <v>471.32</v>
      </c>
      <c r="G2510" s="34">
        <f t="shared" si="39"/>
        <v>9</v>
      </c>
    </row>
    <row r="2511" spans="1:7" ht="30" x14ac:dyDescent="0.25">
      <c r="A2511" s="36" t="s">
        <v>8459</v>
      </c>
      <c r="B2511" s="37" t="s">
        <v>7257</v>
      </c>
      <c r="C2511" s="38" t="s">
        <v>23</v>
      </c>
      <c r="D2511" s="39">
        <v>334.3</v>
      </c>
      <c r="E2511" s="39">
        <v>26.34</v>
      </c>
      <c r="F2511" s="39">
        <v>360.64</v>
      </c>
      <c r="G2511" s="34">
        <f t="shared" si="39"/>
        <v>9</v>
      </c>
    </row>
    <row r="2512" spans="1:7" x14ac:dyDescent="0.25">
      <c r="A2512" s="36" t="s">
        <v>8460</v>
      </c>
      <c r="B2512" s="37" t="s">
        <v>5380</v>
      </c>
      <c r="C2512" s="38" t="s">
        <v>23</v>
      </c>
      <c r="D2512" s="39">
        <v>93.59</v>
      </c>
      <c r="E2512" s="39">
        <v>52.67</v>
      </c>
      <c r="F2512" s="39">
        <v>146.26</v>
      </c>
      <c r="G2512" s="34">
        <f t="shared" si="39"/>
        <v>9</v>
      </c>
    </row>
    <row r="2513" spans="1:7" ht="30" x14ac:dyDescent="0.25">
      <c r="A2513" s="36" t="s">
        <v>8461</v>
      </c>
      <c r="B2513" s="37" t="s">
        <v>7258</v>
      </c>
      <c r="C2513" s="38" t="s">
        <v>23</v>
      </c>
      <c r="D2513" s="39">
        <v>3965.38</v>
      </c>
      <c r="E2513" s="39">
        <v>52.67</v>
      </c>
      <c r="F2513" s="39">
        <v>4018.05</v>
      </c>
      <c r="G2513" s="34">
        <f t="shared" si="39"/>
        <v>9</v>
      </c>
    </row>
    <row r="2514" spans="1:7" ht="30" x14ac:dyDescent="0.25">
      <c r="A2514" s="36" t="s">
        <v>8462</v>
      </c>
      <c r="B2514" s="37" t="s">
        <v>11731</v>
      </c>
      <c r="C2514" s="38" t="s">
        <v>23</v>
      </c>
      <c r="D2514" s="39">
        <v>89.05</v>
      </c>
      <c r="E2514" s="39">
        <v>52.67</v>
      </c>
      <c r="F2514" s="39">
        <v>141.72</v>
      </c>
      <c r="G2514" s="34">
        <f t="shared" si="39"/>
        <v>9</v>
      </c>
    </row>
    <row r="2515" spans="1:7" ht="30" x14ac:dyDescent="0.25">
      <c r="A2515" s="36" t="s">
        <v>8463</v>
      </c>
      <c r="B2515" s="37" t="s">
        <v>7259</v>
      </c>
      <c r="C2515" s="38" t="s">
        <v>23</v>
      </c>
      <c r="D2515" s="39">
        <v>2978.6</v>
      </c>
      <c r="E2515" s="39">
        <v>26.34</v>
      </c>
      <c r="F2515" s="39">
        <v>3004.94</v>
      </c>
      <c r="G2515" s="34">
        <f t="shared" si="39"/>
        <v>9</v>
      </c>
    </row>
    <row r="2516" spans="1:7" x14ac:dyDescent="0.25">
      <c r="A2516" s="36" t="s">
        <v>8464</v>
      </c>
      <c r="B2516" s="37" t="s">
        <v>5381</v>
      </c>
      <c r="C2516" s="38" t="s">
        <v>23</v>
      </c>
      <c r="D2516" s="39">
        <v>118.8</v>
      </c>
      <c r="E2516" s="39">
        <v>52.67</v>
      </c>
      <c r="F2516" s="39">
        <v>171.47</v>
      </c>
      <c r="G2516" s="34">
        <f t="shared" si="39"/>
        <v>9</v>
      </c>
    </row>
    <row r="2517" spans="1:7" x14ac:dyDescent="0.25">
      <c r="A2517" s="36" t="s">
        <v>8465</v>
      </c>
      <c r="B2517" s="37" t="s">
        <v>5382</v>
      </c>
      <c r="C2517" s="38" t="s">
        <v>23</v>
      </c>
      <c r="D2517" s="39">
        <v>269.70999999999998</v>
      </c>
      <c r="E2517" s="39">
        <v>31.6</v>
      </c>
      <c r="F2517" s="39">
        <v>301.31</v>
      </c>
      <c r="G2517" s="34">
        <f t="shared" si="39"/>
        <v>9</v>
      </c>
    </row>
    <row r="2518" spans="1:7" x14ac:dyDescent="0.25">
      <c r="A2518" s="36" t="s">
        <v>11225</v>
      </c>
      <c r="B2518" s="37" t="s">
        <v>5383</v>
      </c>
      <c r="C2518" s="38"/>
      <c r="D2518" s="39"/>
      <c r="E2518" s="39"/>
      <c r="F2518" s="39"/>
      <c r="G2518" s="34">
        <f t="shared" si="39"/>
        <v>5</v>
      </c>
    </row>
    <row r="2519" spans="1:7" x14ac:dyDescent="0.25">
      <c r="A2519" s="36" t="s">
        <v>8466</v>
      </c>
      <c r="B2519" s="37" t="s">
        <v>5384</v>
      </c>
      <c r="C2519" s="38" t="s">
        <v>23</v>
      </c>
      <c r="D2519" s="39">
        <v>627.33000000000004</v>
      </c>
      <c r="E2519" s="39">
        <v>21.07</v>
      </c>
      <c r="F2519" s="39">
        <v>648.4</v>
      </c>
      <c r="G2519" s="34">
        <f t="shared" si="39"/>
        <v>9</v>
      </c>
    </row>
    <row r="2520" spans="1:7" x14ac:dyDescent="0.25">
      <c r="A2520" s="36" t="s">
        <v>8467</v>
      </c>
      <c r="B2520" s="37" t="s">
        <v>5385</v>
      </c>
      <c r="C2520" s="38" t="s">
        <v>23</v>
      </c>
      <c r="D2520" s="39">
        <v>317.75</v>
      </c>
      <c r="E2520" s="39">
        <v>21.07</v>
      </c>
      <c r="F2520" s="39">
        <v>338.82</v>
      </c>
      <c r="G2520" s="34">
        <f t="shared" si="39"/>
        <v>9</v>
      </c>
    </row>
    <row r="2521" spans="1:7" x14ac:dyDescent="0.25">
      <c r="A2521" s="36" t="s">
        <v>8468</v>
      </c>
      <c r="B2521" s="37" t="s">
        <v>5386</v>
      </c>
      <c r="C2521" s="38" t="s">
        <v>23</v>
      </c>
      <c r="D2521" s="39">
        <v>167.79</v>
      </c>
      <c r="E2521" s="39">
        <v>21.07</v>
      </c>
      <c r="F2521" s="39">
        <v>188.86</v>
      </c>
      <c r="G2521" s="34">
        <f t="shared" si="39"/>
        <v>9</v>
      </c>
    </row>
    <row r="2522" spans="1:7" x14ac:dyDescent="0.25">
      <c r="A2522" s="36" t="s">
        <v>8469</v>
      </c>
      <c r="B2522" s="37" t="s">
        <v>5387</v>
      </c>
      <c r="C2522" s="38" t="s">
        <v>23</v>
      </c>
      <c r="D2522" s="39">
        <v>441.52</v>
      </c>
      <c r="E2522" s="39">
        <v>21.07</v>
      </c>
      <c r="F2522" s="39">
        <v>462.59</v>
      </c>
      <c r="G2522" s="34">
        <f t="shared" si="39"/>
        <v>9</v>
      </c>
    </row>
    <row r="2523" spans="1:7" x14ac:dyDescent="0.25">
      <c r="A2523" s="36" t="s">
        <v>11226</v>
      </c>
      <c r="B2523" s="37" t="s">
        <v>5388</v>
      </c>
      <c r="C2523" s="38"/>
      <c r="D2523" s="39"/>
      <c r="E2523" s="39"/>
      <c r="F2523" s="39"/>
      <c r="G2523" s="34">
        <f t="shared" si="39"/>
        <v>5</v>
      </c>
    </row>
    <row r="2524" spans="1:7" x14ac:dyDescent="0.25">
      <c r="A2524" s="36" t="s">
        <v>8470</v>
      </c>
      <c r="B2524" s="37" t="s">
        <v>5389</v>
      </c>
      <c r="C2524" s="38" t="s">
        <v>23</v>
      </c>
      <c r="D2524" s="39">
        <v>152</v>
      </c>
      <c r="E2524" s="39">
        <v>21.07</v>
      </c>
      <c r="F2524" s="39">
        <v>173.07</v>
      </c>
      <c r="G2524" s="34">
        <f t="shared" si="39"/>
        <v>9</v>
      </c>
    </row>
    <row r="2525" spans="1:7" ht="30" x14ac:dyDescent="0.25">
      <c r="A2525" s="36" t="s">
        <v>8471</v>
      </c>
      <c r="B2525" s="37" t="s">
        <v>7254</v>
      </c>
      <c r="C2525" s="38" t="s">
        <v>23</v>
      </c>
      <c r="D2525" s="39">
        <v>358.64</v>
      </c>
      <c r="E2525" s="39">
        <v>13.17</v>
      </c>
      <c r="F2525" s="39">
        <v>371.81</v>
      </c>
      <c r="G2525" s="34">
        <f t="shared" si="39"/>
        <v>9</v>
      </c>
    </row>
    <row r="2526" spans="1:7" x14ac:dyDescent="0.25">
      <c r="A2526" s="36" t="s">
        <v>11227</v>
      </c>
      <c r="B2526" s="37" t="s">
        <v>5390</v>
      </c>
      <c r="C2526" s="38"/>
      <c r="D2526" s="39"/>
      <c r="E2526" s="39"/>
      <c r="F2526" s="39"/>
      <c r="G2526" s="34">
        <f t="shared" si="39"/>
        <v>5</v>
      </c>
    </row>
    <row r="2527" spans="1:7" x14ac:dyDescent="0.25">
      <c r="A2527" s="36" t="s">
        <v>8472</v>
      </c>
      <c r="B2527" s="37" t="s">
        <v>5391</v>
      </c>
      <c r="C2527" s="38" t="s">
        <v>23</v>
      </c>
      <c r="D2527" s="39">
        <v>120.98</v>
      </c>
      <c r="E2527" s="39">
        <v>21.07</v>
      </c>
      <c r="F2527" s="39">
        <v>142.05000000000001</v>
      </c>
      <c r="G2527" s="34">
        <f t="shared" si="39"/>
        <v>9</v>
      </c>
    </row>
    <row r="2528" spans="1:7" ht="30" x14ac:dyDescent="0.25">
      <c r="A2528" s="36" t="s">
        <v>8473</v>
      </c>
      <c r="B2528" s="37" t="s">
        <v>7253</v>
      </c>
      <c r="C2528" s="38" t="s">
        <v>23</v>
      </c>
      <c r="D2528" s="39">
        <v>127.9</v>
      </c>
      <c r="E2528" s="39">
        <v>26.34</v>
      </c>
      <c r="F2528" s="39">
        <v>154.24</v>
      </c>
      <c r="G2528" s="34">
        <f t="shared" si="39"/>
        <v>9</v>
      </c>
    </row>
    <row r="2529" spans="1:7" x14ac:dyDescent="0.25">
      <c r="A2529" s="36" t="s">
        <v>11228</v>
      </c>
      <c r="B2529" s="37" t="s">
        <v>5392</v>
      </c>
      <c r="C2529" s="38"/>
      <c r="D2529" s="39"/>
      <c r="E2529" s="39"/>
      <c r="F2529" s="39"/>
      <c r="G2529" s="34">
        <f t="shared" si="39"/>
        <v>5</v>
      </c>
    </row>
    <row r="2530" spans="1:7" x14ac:dyDescent="0.25">
      <c r="A2530" s="36" t="s">
        <v>8474</v>
      </c>
      <c r="B2530" s="37" t="s">
        <v>5393</v>
      </c>
      <c r="C2530" s="38" t="s">
        <v>23</v>
      </c>
      <c r="D2530" s="39">
        <v>65.16</v>
      </c>
      <c r="E2530" s="39">
        <v>42.13</v>
      </c>
      <c r="F2530" s="39">
        <v>107.29</v>
      </c>
      <c r="G2530" s="34">
        <f t="shared" si="39"/>
        <v>9</v>
      </c>
    </row>
    <row r="2531" spans="1:7" x14ac:dyDescent="0.25">
      <c r="A2531" s="36" t="s">
        <v>8475</v>
      </c>
      <c r="B2531" s="37" t="s">
        <v>5394</v>
      </c>
      <c r="C2531" s="38" t="s">
        <v>23</v>
      </c>
      <c r="D2531" s="39">
        <v>52.17</v>
      </c>
      <c r="E2531" s="39">
        <v>42.13</v>
      </c>
      <c r="F2531" s="39">
        <v>94.3</v>
      </c>
      <c r="G2531" s="34">
        <f t="shared" si="39"/>
        <v>9</v>
      </c>
    </row>
    <row r="2532" spans="1:7" x14ac:dyDescent="0.25">
      <c r="A2532" s="36" t="s">
        <v>8476</v>
      </c>
      <c r="B2532" s="37" t="s">
        <v>5395</v>
      </c>
      <c r="C2532" s="38" t="s">
        <v>23</v>
      </c>
      <c r="D2532" s="39">
        <v>37.619999999999997</v>
      </c>
      <c r="E2532" s="39">
        <v>15.8</v>
      </c>
      <c r="F2532" s="39">
        <v>53.42</v>
      </c>
      <c r="G2532" s="34">
        <f t="shared" si="39"/>
        <v>9</v>
      </c>
    </row>
    <row r="2533" spans="1:7" x14ac:dyDescent="0.25">
      <c r="A2533" s="36" t="s">
        <v>8477</v>
      </c>
      <c r="B2533" s="37" t="s">
        <v>5396</v>
      </c>
      <c r="C2533" s="38" t="s">
        <v>23</v>
      </c>
      <c r="D2533" s="39">
        <v>132.81</v>
      </c>
      <c r="E2533" s="39">
        <v>15.8</v>
      </c>
      <c r="F2533" s="39">
        <v>148.61000000000001</v>
      </c>
      <c r="G2533" s="34">
        <f t="shared" si="39"/>
        <v>9</v>
      </c>
    </row>
    <row r="2534" spans="1:7" x14ac:dyDescent="0.25">
      <c r="A2534" s="36" t="s">
        <v>8478</v>
      </c>
      <c r="B2534" s="37" t="s">
        <v>5397</v>
      </c>
      <c r="C2534" s="38" t="s">
        <v>23</v>
      </c>
      <c r="D2534" s="39">
        <v>460.28</v>
      </c>
      <c r="E2534" s="39">
        <v>15.8</v>
      </c>
      <c r="F2534" s="39">
        <v>476.08</v>
      </c>
      <c r="G2534" s="34">
        <f t="shared" si="39"/>
        <v>9</v>
      </c>
    </row>
    <row r="2535" spans="1:7" x14ac:dyDescent="0.25">
      <c r="A2535" s="36" t="s">
        <v>8479</v>
      </c>
      <c r="B2535" s="37" t="s">
        <v>5398</v>
      </c>
      <c r="C2535" s="38" t="s">
        <v>23</v>
      </c>
      <c r="D2535" s="39">
        <v>4.2699999999999996</v>
      </c>
      <c r="E2535" s="39">
        <v>1.71</v>
      </c>
      <c r="F2535" s="39">
        <v>5.98</v>
      </c>
      <c r="G2535" s="34">
        <f t="shared" si="39"/>
        <v>9</v>
      </c>
    </row>
    <row r="2536" spans="1:7" x14ac:dyDescent="0.25">
      <c r="A2536" s="36" t="s">
        <v>8480</v>
      </c>
      <c r="B2536" s="37" t="s">
        <v>5399</v>
      </c>
      <c r="C2536" s="38" t="s">
        <v>23</v>
      </c>
      <c r="D2536" s="39">
        <v>9.77</v>
      </c>
      <c r="E2536" s="39">
        <v>1.71</v>
      </c>
      <c r="F2536" s="39">
        <v>11.48</v>
      </c>
      <c r="G2536" s="34">
        <f t="shared" si="39"/>
        <v>9</v>
      </c>
    </row>
    <row r="2537" spans="1:7" x14ac:dyDescent="0.25">
      <c r="A2537" s="36" t="s">
        <v>8481</v>
      </c>
      <c r="B2537" s="37" t="s">
        <v>5400</v>
      </c>
      <c r="C2537" s="38" t="s">
        <v>23</v>
      </c>
      <c r="D2537" s="39">
        <v>46.41</v>
      </c>
      <c r="E2537" s="39">
        <v>21.07</v>
      </c>
      <c r="F2537" s="39">
        <v>67.48</v>
      </c>
      <c r="G2537" s="34">
        <f t="shared" si="39"/>
        <v>9</v>
      </c>
    </row>
    <row r="2538" spans="1:7" x14ac:dyDescent="0.25">
      <c r="A2538" s="36" t="s">
        <v>8482</v>
      </c>
      <c r="B2538" s="37" t="s">
        <v>5401</v>
      </c>
      <c r="C2538" s="38" t="s">
        <v>23</v>
      </c>
      <c r="D2538" s="39">
        <v>8.84</v>
      </c>
      <c r="E2538" s="39">
        <v>10.54</v>
      </c>
      <c r="F2538" s="39">
        <v>19.38</v>
      </c>
      <c r="G2538" s="34">
        <f t="shared" si="39"/>
        <v>9</v>
      </c>
    </row>
    <row r="2539" spans="1:7" x14ac:dyDescent="0.25">
      <c r="A2539" s="36" t="s">
        <v>8483</v>
      </c>
      <c r="B2539" s="37" t="s">
        <v>5402</v>
      </c>
      <c r="C2539" s="38" t="s">
        <v>23</v>
      </c>
      <c r="D2539" s="39">
        <v>11.44</v>
      </c>
      <c r="E2539" s="39">
        <v>10.54</v>
      </c>
      <c r="F2539" s="39">
        <v>21.98</v>
      </c>
      <c r="G2539" s="34">
        <f t="shared" si="39"/>
        <v>9</v>
      </c>
    </row>
    <row r="2540" spans="1:7" ht="30" x14ac:dyDescent="0.25">
      <c r="A2540" s="36" t="s">
        <v>8484</v>
      </c>
      <c r="B2540" s="37" t="s">
        <v>5403</v>
      </c>
      <c r="C2540" s="38" t="s">
        <v>23</v>
      </c>
      <c r="D2540" s="39">
        <v>465.48</v>
      </c>
      <c r="E2540" s="39">
        <v>52.67</v>
      </c>
      <c r="F2540" s="39">
        <v>518.15</v>
      </c>
      <c r="G2540" s="34">
        <f t="shared" si="39"/>
        <v>9</v>
      </c>
    </row>
    <row r="2541" spans="1:7" ht="30" x14ac:dyDescent="0.25">
      <c r="A2541" s="36" t="s">
        <v>11732</v>
      </c>
      <c r="B2541" s="37" t="s">
        <v>11733</v>
      </c>
      <c r="C2541" s="38" t="s">
        <v>23</v>
      </c>
      <c r="D2541" s="39">
        <v>90.86</v>
      </c>
      <c r="E2541" s="39">
        <v>15.8</v>
      </c>
      <c r="F2541" s="39">
        <v>106.66</v>
      </c>
      <c r="G2541" s="34">
        <f t="shared" si="39"/>
        <v>9</v>
      </c>
    </row>
    <row r="2542" spans="1:7" ht="30" x14ac:dyDescent="0.25">
      <c r="A2542" s="36" t="s">
        <v>8485</v>
      </c>
      <c r="B2542" s="37" t="s">
        <v>5404</v>
      </c>
      <c r="C2542" s="38" t="s">
        <v>23</v>
      </c>
      <c r="D2542" s="39">
        <v>50.87</v>
      </c>
      <c r="E2542" s="39">
        <v>23.93</v>
      </c>
      <c r="F2542" s="39">
        <v>74.8</v>
      </c>
      <c r="G2542" s="34">
        <f t="shared" si="39"/>
        <v>9</v>
      </c>
    </row>
    <row r="2543" spans="1:7" ht="30" x14ac:dyDescent="0.25">
      <c r="A2543" s="36" t="s">
        <v>8486</v>
      </c>
      <c r="B2543" s="37" t="s">
        <v>5405</v>
      </c>
      <c r="C2543" s="38" t="s">
        <v>23</v>
      </c>
      <c r="D2543" s="39">
        <v>44.29</v>
      </c>
      <c r="E2543" s="39">
        <v>23.93</v>
      </c>
      <c r="F2543" s="39">
        <v>68.22</v>
      </c>
      <c r="G2543" s="34">
        <f t="shared" si="39"/>
        <v>9</v>
      </c>
    </row>
    <row r="2544" spans="1:7" x14ac:dyDescent="0.25">
      <c r="A2544" s="36" t="s">
        <v>11229</v>
      </c>
      <c r="B2544" s="37" t="s">
        <v>5406</v>
      </c>
      <c r="C2544" s="38"/>
      <c r="D2544" s="39"/>
      <c r="E2544" s="39"/>
      <c r="F2544" s="39"/>
      <c r="G2544" s="34">
        <f t="shared" si="39"/>
        <v>2</v>
      </c>
    </row>
    <row r="2545" spans="1:7" x14ac:dyDescent="0.25">
      <c r="A2545" s="36" t="s">
        <v>11230</v>
      </c>
      <c r="B2545" s="37" t="s">
        <v>5407</v>
      </c>
      <c r="C2545" s="38"/>
      <c r="D2545" s="39"/>
      <c r="E2545" s="39"/>
      <c r="F2545" s="39"/>
      <c r="G2545" s="34">
        <f t="shared" si="39"/>
        <v>5</v>
      </c>
    </row>
    <row r="2546" spans="1:7" ht="30" x14ac:dyDescent="0.25">
      <c r="A2546" s="36" t="s">
        <v>8487</v>
      </c>
      <c r="B2546" s="37" t="s">
        <v>11459</v>
      </c>
      <c r="C2546" s="38" t="s">
        <v>23</v>
      </c>
      <c r="D2546" s="39">
        <v>18.14</v>
      </c>
      <c r="E2546" s="39">
        <v>4.29</v>
      </c>
      <c r="F2546" s="39">
        <v>22.43</v>
      </c>
      <c r="G2546" s="34">
        <f t="shared" si="39"/>
        <v>9</v>
      </c>
    </row>
    <row r="2547" spans="1:7" ht="30" x14ac:dyDescent="0.25">
      <c r="A2547" s="36" t="s">
        <v>8488</v>
      </c>
      <c r="B2547" s="37" t="s">
        <v>11460</v>
      </c>
      <c r="C2547" s="38" t="s">
        <v>23</v>
      </c>
      <c r="D2547" s="39">
        <v>20.84</v>
      </c>
      <c r="E2547" s="39">
        <v>4.29</v>
      </c>
      <c r="F2547" s="39">
        <v>25.13</v>
      </c>
      <c r="G2547" s="34">
        <f t="shared" si="39"/>
        <v>9</v>
      </c>
    </row>
    <row r="2548" spans="1:7" ht="30" x14ac:dyDescent="0.25">
      <c r="A2548" s="36" t="s">
        <v>8489</v>
      </c>
      <c r="B2548" s="37" t="s">
        <v>11461</v>
      </c>
      <c r="C2548" s="38" t="s">
        <v>23</v>
      </c>
      <c r="D2548" s="39">
        <v>59.36</v>
      </c>
      <c r="E2548" s="39">
        <v>4.29</v>
      </c>
      <c r="F2548" s="39">
        <v>63.65</v>
      </c>
      <c r="G2548" s="34">
        <f t="shared" si="39"/>
        <v>9</v>
      </c>
    </row>
    <row r="2549" spans="1:7" x14ac:dyDescent="0.25">
      <c r="A2549" s="36" t="s">
        <v>8490</v>
      </c>
      <c r="B2549" s="37" t="s">
        <v>11734</v>
      </c>
      <c r="C2549" s="38" t="s">
        <v>23</v>
      </c>
      <c r="D2549" s="39">
        <v>18.43</v>
      </c>
      <c r="E2549" s="39">
        <v>4.29</v>
      </c>
      <c r="F2549" s="39">
        <v>22.72</v>
      </c>
      <c r="G2549" s="34">
        <f t="shared" si="39"/>
        <v>9</v>
      </c>
    </row>
    <row r="2550" spans="1:7" x14ac:dyDescent="0.25">
      <c r="A2550" s="36" t="s">
        <v>11231</v>
      </c>
      <c r="B2550" s="37" t="s">
        <v>5408</v>
      </c>
      <c r="C2550" s="38"/>
      <c r="D2550" s="39"/>
      <c r="E2550" s="39"/>
      <c r="F2550" s="39"/>
      <c r="G2550" s="34">
        <f t="shared" si="39"/>
        <v>5</v>
      </c>
    </row>
    <row r="2551" spans="1:7" ht="30" x14ac:dyDescent="0.25">
      <c r="A2551" s="36" t="s">
        <v>8491</v>
      </c>
      <c r="B2551" s="37" t="s">
        <v>5409</v>
      </c>
      <c r="C2551" s="38" t="s">
        <v>23</v>
      </c>
      <c r="D2551" s="39">
        <v>7.26</v>
      </c>
      <c r="E2551" s="39">
        <v>4.1900000000000004</v>
      </c>
      <c r="F2551" s="39">
        <v>11.45</v>
      </c>
      <c r="G2551" s="34">
        <f t="shared" si="39"/>
        <v>9</v>
      </c>
    </row>
    <row r="2552" spans="1:7" ht="30" x14ac:dyDescent="0.25">
      <c r="A2552" s="36" t="s">
        <v>8492</v>
      </c>
      <c r="B2552" s="37" t="s">
        <v>7252</v>
      </c>
      <c r="C2552" s="38" t="s">
        <v>7</v>
      </c>
      <c r="D2552" s="39">
        <v>95.61</v>
      </c>
      <c r="E2552" s="39">
        <v>21.07</v>
      </c>
      <c r="F2552" s="39">
        <v>116.68</v>
      </c>
      <c r="G2552" s="34">
        <f t="shared" si="39"/>
        <v>9</v>
      </c>
    </row>
    <row r="2553" spans="1:7" x14ac:dyDescent="0.25">
      <c r="A2553" s="36" t="s">
        <v>11232</v>
      </c>
      <c r="B2553" s="37" t="s">
        <v>5410</v>
      </c>
      <c r="C2553" s="38"/>
      <c r="D2553" s="39"/>
      <c r="E2553" s="39"/>
      <c r="F2553" s="39"/>
      <c r="G2553" s="34">
        <f t="shared" si="39"/>
        <v>5</v>
      </c>
    </row>
    <row r="2554" spans="1:7" x14ac:dyDescent="0.25">
      <c r="A2554" s="36" t="s">
        <v>8493</v>
      </c>
      <c r="B2554" s="37" t="s">
        <v>5411</v>
      </c>
      <c r="C2554" s="38" t="s">
        <v>23</v>
      </c>
      <c r="D2554" s="39">
        <v>102.82</v>
      </c>
      <c r="E2554" s="39">
        <v>4.29</v>
      </c>
      <c r="F2554" s="39">
        <v>107.11</v>
      </c>
      <c r="G2554" s="34">
        <f t="shared" si="39"/>
        <v>9</v>
      </c>
    </row>
    <row r="2555" spans="1:7" x14ac:dyDescent="0.25">
      <c r="A2555" s="36" t="s">
        <v>11233</v>
      </c>
      <c r="B2555" s="37" t="s">
        <v>5412</v>
      </c>
      <c r="C2555" s="38"/>
      <c r="D2555" s="39"/>
      <c r="E2555" s="39"/>
      <c r="F2555" s="39"/>
      <c r="G2555" s="34">
        <f t="shared" si="39"/>
        <v>5</v>
      </c>
    </row>
    <row r="2556" spans="1:7" x14ac:dyDescent="0.25">
      <c r="A2556" s="36" t="s">
        <v>8494</v>
      </c>
      <c r="B2556" s="37" t="s">
        <v>5413</v>
      </c>
      <c r="C2556" s="38" t="s">
        <v>23</v>
      </c>
      <c r="D2556" s="39">
        <v>23.26</v>
      </c>
      <c r="E2556" s="39">
        <v>4.29</v>
      </c>
      <c r="F2556" s="39">
        <v>27.55</v>
      </c>
      <c r="G2556" s="34">
        <f t="shared" si="39"/>
        <v>9</v>
      </c>
    </row>
    <row r="2557" spans="1:7" x14ac:dyDescent="0.25">
      <c r="A2557" s="36" t="s">
        <v>8495</v>
      </c>
      <c r="B2557" s="37" t="s">
        <v>5414</v>
      </c>
      <c r="C2557" s="38" t="s">
        <v>23</v>
      </c>
      <c r="D2557" s="39">
        <v>10.1</v>
      </c>
      <c r="E2557" s="39">
        <v>4.29</v>
      </c>
      <c r="F2557" s="39">
        <v>14.39</v>
      </c>
      <c r="G2557" s="34">
        <f t="shared" si="39"/>
        <v>9</v>
      </c>
    </row>
    <row r="2558" spans="1:7" ht="30" x14ac:dyDescent="0.25">
      <c r="A2558" s="36" t="s">
        <v>8496</v>
      </c>
      <c r="B2558" s="37" t="s">
        <v>5415</v>
      </c>
      <c r="C2558" s="38" t="s">
        <v>23</v>
      </c>
      <c r="D2558" s="39">
        <v>10.28</v>
      </c>
      <c r="E2558" s="39">
        <v>4.29</v>
      </c>
      <c r="F2558" s="39">
        <v>14.57</v>
      </c>
      <c r="G2558" s="34">
        <f t="shared" si="39"/>
        <v>9</v>
      </c>
    </row>
    <row r="2559" spans="1:7" x14ac:dyDescent="0.25">
      <c r="A2559" s="36" t="s">
        <v>11234</v>
      </c>
      <c r="B2559" s="37" t="s">
        <v>5416</v>
      </c>
      <c r="C2559" s="38"/>
      <c r="D2559" s="39"/>
      <c r="E2559" s="39"/>
      <c r="F2559" s="39"/>
      <c r="G2559" s="34">
        <f t="shared" si="39"/>
        <v>5</v>
      </c>
    </row>
    <row r="2560" spans="1:7" x14ac:dyDescent="0.25">
      <c r="A2560" s="36" t="s">
        <v>8497</v>
      </c>
      <c r="B2560" s="37" t="s">
        <v>5417</v>
      </c>
      <c r="C2560" s="38" t="s">
        <v>23</v>
      </c>
      <c r="D2560" s="39">
        <v>20.52</v>
      </c>
      <c r="E2560" s="39">
        <v>4.29</v>
      </c>
      <c r="F2560" s="39">
        <v>24.81</v>
      </c>
      <c r="G2560" s="34">
        <f t="shared" si="39"/>
        <v>9</v>
      </c>
    </row>
    <row r="2561" spans="1:7" x14ac:dyDescent="0.25">
      <c r="A2561" s="36" t="s">
        <v>8498</v>
      </c>
      <c r="B2561" s="37" t="s">
        <v>5418</v>
      </c>
      <c r="C2561" s="38" t="s">
        <v>23</v>
      </c>
      <c r="D2561" s="39">
        <v>14.84</v>
      </c>
      <c r="E2561" s="39">
        <v>4.29</v>
      </c>
      <c r="F2561" s="39">
        <v>19.13</v>
      </c>
      <c r="G2561" s="34">
        <f t="shared" si="39"/>
        <v>9</v>
      </c>
    </row>
    <row r="2562" spans="1:7" x14ac:dyDescent="0.25">
      <c r="A2562" s="36" t="s">
        <v>8499</v>
      </c>
      <c r="B2562" s="37" t="s">
        <v>5419</v>
      </c>
      <c r="C2562" s="38" t="s">
        <v>23</v>
      </c>
      <c r="D2562" s="39">
        <v>10.75</v>
      </c>
      <c r="E2562" s="39">
        <v>4.29</v>
      </c>
      <c r="F2562" s="39">
        <v>15.04</v>
      </c>
      <c r="G2562" s="34">
        <f t="shared" si="39"/>
        <v>9</v>
      </c>
    </row>
    <row r="2563" spans="1:7" x14ac:dyDescent="0.25">
      <c r="A2563" s="36" t="s">
        <v>8500</v>
      </c>
      <c r="B2563" s="37" t="s">
        <v>5420</v>
      </c>
      <c r="C2563" s="38" t="s">
        <v>23</v>
      </c>
      <c r="D2563" s="39">
        <v>19.489999999999998</v>
      </c>
      <c r="E2563" s="39">
        <v>4.29</v>
      </c>
      <c r="F2563" s="39">
        <v>23.78</v>
      </c>
      <c r="G2563" s="34">
        <f t="shared" ref="G2563:G2626" si="40">LEN(A2563)</f>
        <v>9</v>
      </c>
    </row>
    <row r="2564" spans="1:7" x14ac:dyDescent="0.25">
      <c r="A2564" s="36" t="s">
        <v>8501</v>
      </c>
      <c r="B2564" s="37" t="s">
        <v>5421</v>
      </c>
      <c r="C2564" s="38" t="s">
        <v>23</v>
      </c>
      <c r="D2564" s="39">
        <v>18.87</v>
      </c>
      <c r="E2564" s="39">
        <v>4.29</v>
      </c>
      <c r="F2564" s="39">
        <v>23.16</v>
      </c>
      <c r="G2564" s="34">
        <f t="shared" si="40"/>
        <v>9</v>
      </c>
    </row>
    <row r="2565" spans="1:7" ht="30" x14ac:dyDescent="0.25">
      <c r="A2565" s="36" t="s">
        <v>8502</v>
      </c>
      <c r="B2565" s="37" t="s">
        <v>7249</v>
      </c>
      <c r="C2565" s="38" t="s">
        <v>23</v>
      </c>
      <c r="D2565" s="39">
        <v>28.87</v>
      </c>
      <c r="E2565" s="39">
        <v>4.29</v>
      </c>
      <c r="F2565" s="39">
        <v>33.159999999999997</v>
      </c>
      <c r="G2565" s="34">
        <f t="shared" si="40"/>
        <v>9</v>
      </c>
    </row>
    <row r="2566" spans="1:7" ht="30" x14ac:dyDescent="0.25">
      <c r="A2566" s="36" t="s">
        <v>8503</v>
      </c>
      <c r="B2566" s="37" t="s">
        <v>7250</v>
      </c>
      <c r="C2566" s="38" t="s">
        <v>23</v>
      </c>
      <c r="D2566" s="39">
        <v>13.42</v>
      </c>
      <c r="E2566" s="39">
        <v>4.29</v>
      </c>
      <c r="F2566" s="39">
        <v>17.71</v>
      </c>
      <c r="G2566" s="34">
        <f t="shared" si="40"/>
        <v>9</v>
      </c>
    </row>
    <row r="2567" spans="1:7" ht="30" x14ac:dyDescent="0.25">
      <c r="A2567" s="36" t="s">
        <v>8504</v>
      </c>
      <c r="B2567" s="37" t="s">
        <v>7251</v>
      </c>
      <c r="C2567" s="38" t="s">
        <v>23</v>
      </c>
      <c r="D2567" s="39">
        <v>14.75</v>
      </c>
      <c r="E2567" s="39">
        <v>4.29</v>
      </c>
      <c r="F2567" s="39">
        <v>19.04</v>
      </c>
      <c r="G2567" s="34">
        <f t="shared" si="40"/>
        <v>9</v>
      </c>
    </row>
    <row r="2568" spans="1:7" x14ac:dyDescent="0.25">
      <c r="A2568" s="36" t="s">
        <v>8505</v>
      </c>
      <c r="B2568" s="37" t="s">
        <v>5422</v>
      </c>
      <c r="C2568" s="38" t="s">
        <v>23</v>
      </c>
      <c r="D2568" s="39">
        <v>23.97</v>
      </c>
      <c r="E2568" s="39">
        <v>4.29</v>
      </c>
      <c r="F2568" s="39">
        <v>28.26</v>
      </c>
      <c r="G2568" s="34">
        <f t="shared" si="40"/>
        <v>9</v>
      </c>
    </row>
    <row r="2569" spans="1:7" x14ac:dyDescent="0.25">
      <c r="A2569" s="36" t="s">
        <v>8506</v>
      </c>
      <c r="B2569" s="37" t="s">
        <v>5423</v>
      </c>
      <c r="C2569" s="38" t="s">
        <v>23</v>
      </c>
      <c r="D2569" s="39">
        <v>16.399999999999999</v>
      </c>
      <c r="E2569" s="39">
        <v>4.29</v>
      </c>
      <c r="F2569" s="39">
        <v>20.69</v>
      </c>
      <c r="G2569" s="34">
        <f t="shared" si="40"/>
        <v>9</v>
      </c>
    </row>
    <row r="2570" spans="1:7" x14ac:dyDescent="0.25">
      <c r="A2570" s="36" t="s">
        <v>8507</v>
      </c>
      <c r="B2570" s="37" t="s">
        <v>5424</v>
      </c>
      <c r="C2570" s="38" t="s">
        <v>23</v>
      </c>
      <c r="D2570" s="39">
        <v>16</v>
      </c>
      <c r="E2570" s="39">
        <v>4.29</v>
      </c>
      <c r="F2570" s="39">
        <v>20.29</v>
      </c>
      <c r="G2570" s="34">
        <f t="shared" si="40"/>
        <v>9</v>
      </c>
    </row>
    <row r="2571" spans="1:7" x14ac:dyDescent="0.25">
      <c r="A2571" s="36" t="s">
        <v>8508</v>
      </c>
      <c r="B2571" s="37" t="s">
        <v>13401</v>
      </c>
      <c r="C2571" s="38" t="s">
        <v>23</v>
      </c>
      <c r="D2571" s="39">
        <v>12.62</v>
      </c>
      <c r="E2571" s="39">
        <v>4.29</v>
      </c>
      <c r="F2571" s="39">
        <v>16.91</v>
      </c>
      <c r="G2571" s="34">
        <f t="shared" si="40"/>
        <v>9</v>
      </c>
    </row>
    <row r="2572" spans="1:7" ht="30" x14ac:dyDescent="0.25">
      <c r="A2572" s="36" t="s">
        <v>11235</v>
      </c>
      <c r="B2572" s="37" t="s">
        <v>5425</v>
      </c>
      <c r="C2572" s="38"/>
      <c r="D2572" s="39"/>
      <c r="E2572" s="39"/>
      <c r="F2572" s="39"/>
      <c r="G2572" s="34">
        <f t="shared" si="40"/>
        <v>5</v>
      </c>
    </row>
    <row r="2573" spans="1:7" ht="30" x14ac:dyDescent="0.25">
      <c r="A2573" s="36" t="s">
        <v>8509</v>
      </c>
      <c r="B2573" s="37" t="s">
        <v>5426</v>
      </c>
      <c r="C2573" s="38" t="s">
        <v>23</v>
      </c>
      <c r="D2573" s="39">
        <v>31.44</v>
      </c>
      <c r="E2573" s="39">
        <v>10.54</v>
      </c>
      <c r="F2573" s="39">
        <v>41.98</v>
      </c>
      <c r="G2573" s="34">
        <f t="shared" si="40"/>
        <v>9</v>
      </c>
    </row>
    <row r="2574" spans="1:7" ht="30" x14ac:dyDescent="0.25">
      <c r="A2574" s="36" t="s">
        <v>8510</v>
      </c>
      <c r="B2574" s="37" t="s">
        <v>7247</v>
      </c>
      <c r="C2574" s="38" t="s">
        <v>23</v>
      </c>
      <c r="D2574" s="39">
        <v>90.26</v>
      </c>
      <c r="E2574" s="39">
        <v>10.54</v>
      </c>
      <c r="F2574" s="39">
        <v>100.8</v>
      </c>
      <c r="G2574" s="34">
        <f t="shared" si="40"/>
        <v>9</v>
      </c>
    </row>
    <row r="2575" spans="1:7" ht="30" x14ac:dyDescent="0.25">
      <c r="A2575" s="36" t="s">
        <v>8511</v>
      </c>
      <c r="B2575" s="37" t="s">
        <v>7246</v>
      </c>
      <c r="C2575" s="38" t="s">
        <v>23</v>
      </c>
      <c r="D2575" s="39">
        <v>132.85</v>
      </c>
      <c r="E2575" s="39">
        <v>10.54</v>
      </c>
      <c r="F2575" s="39">
        <v>143.38999999999999</v>
      </c>
      <c r="G2575" s="34">
        <f t="shared" si="40"/>
        <v>9</v>
      </c>
    </row>
    <row r="2576" spans="1:7" ht="30" x14ac:dyDescent="0.25">
      <c r="A2576" s="36" t="s">
        <v>8512</v>
      </c>
      <c r="B2576" s="37" t="s">
        <v>5427</v>
      </c>
      <c r="C2576" s="38" t="s">
        <v>23</v>
      </c>
      <c r="D2576" s="39">
        <v>159.36000000000001</v>
      </c>
      <c r="E2576" s="39">
        <v>10.54</v>
      </c>
      <c r="F2576" s="39">
        <v>169.9</v>
      </c>
      <c r="G2576" s="34">
        <f t="shared" si="40"/>
        <v>9</v>
      </c>
    </row>
    <row r="2577" spans="1:7" ht="30" x14ac:dyDescent="0.25">
      <c r="A2577" s="36" t="s">
        <v>8513</v>
      </c>
      <c r="B2577" s="37" t="s">
        <v>7248</v>
      </c>
      <c r="C2577" s="38" t="s">
        <v>23</v>
      </c>
      <c r="D2577" s="39">
        <v>241.35</v>
      </c>
      <c r="E2577" s="39">
        <v>10.54</v>
      </c>
      <c r="F2577" s="39">
        <v>251.89</v>
      </c>
      <c r="G2577" s="34">
        <f t="shared" si="40"/>
        <v>9</v>
      </c>
    </row>
    <row r="2578" spans="1:7" ht="30" x14ac:dyDescent="0.25">
      <c r="A2578" s="36" t="s">
        <v>8514</v>
      </c>
      <c r="B2578" s="37" t="s">
        <v>7244</v>
      </c>
      <c r="C2578" s="38" t="s">
        <v>23</v>
      </c>
      <c r="D2578" s="39">
        <v>87.13</v>
      </c>
      <c r="E2578" s="39">
        <v>10.54</v>
      </c>
      <c r="F2578" s="39">
        <v>97.67</v>
      </c>
      <c r="G2578" s="34">
        <f t="shared" si="40"/>
        <v>9</v>
      </c>
    </row>
    <row r="2579" spans="1:7" ht="30" x14ac:dyDescent="0.25">
      <c r="A2579" s="36" t="s">
        <v>8515</v>
      </c>
      <c r="B2579" s="37" t="s">
        <v>7245</v>
      </c>
      <c r="C2579" s="38" t="s">
        <v>23</v>
      </c>
      <c r="D2579" s="39">
        <v>145.63</v>
      </c>
      <c r="E2579" s="39">
        <v>10.54</v>
      </c>
      <c r="F2579" s="39">
        <v>156.16999999999999</v>
      </c>
      <c r="G2579" s="34">
        <f t="shared" si="40"/>
        <v>9</v>
      </c>
    </row>
    <row r="2580" spans="1:7" ht="30" x14ac:dyDescent="0.25">
      <c r="A2580" s="36" t="s">
        <v>8516</v>
      </c>
      <c r="B2580" s="37" t="s">
        <v>5428</v>
      </c>
      <c r="C2580" s="38" t="s">
        <v>23</v>
      </c>
      <c r="D2580" s="39">
        <v>167.56</v>
      </c>
      <c r="E2580" s="39">
        <v>10.54</v>
      </c>
      <c r="F2580" s="39">
        <v>178.1</v>
      </c>
      <c r="G2580" s="34">
        <f t="shared" si="40"/>
        <v>9</v>
      </c>
    </row>
    <row r="2581" spans="1:7" x14ac:dyDescent="0.25">
      <c r="A2581" s="36" t="s">
        <v>11236</v>
      </c>
      <c r="B2581" s="37" t="s">
        <v>5429</v>
      </c>
      <c r="C2581" s="38"/>
      <c r="D2581" s="39"/>
      <c r="E2581" s="39"/>
      <c r="F2581" s="39"/>
      <c r="G2581" s="34">
        <f t="shared" si="40"/>
        <v>5</v>
      </c>
    </row>
    <row r="2582" spans="1:7" ht="45" x14ac:dyDescent="0.25">
      <c r="A2582" s="36" t="s">
        <v>8517</v>
      </c>
      <c r="B2582" s="37" t="s">
        <v>11735</v>
      </c>
      <c r="C2582" s="38" t="s">
        <v>23</v>
      </c>
      <c r="D2582" s="39">
        <v>45.19</v>
      </c>
      <c r="E2582" s="39">
        <v>21.07</v>
      </c>
      <c r="F2582" s="39">
        <v>66.260000000000005</v>
      </c>
      <c r="G2582" s="34">
        <f t="shared" si="40"/>
        <v>9</v>
      </c>
    </row>
    <row r="2583" spans="1:7" ht="45" x14ac:dyDescent="0.25">
      <c r="A2583" s="36" t="s">
        <v>8518</v>
      </c>
      <c r="B2583" s="37" t="s">
        <v>11736</v>
      </c>
      <c r="C2583" s="38" t="s">
        <v>23</v>
      </c>
      <c r="D2583" s="39">
        <v>97.16</v>
      </c>
      <c r="E2583" s="39">
        <v>10.54</v>
      </c>
      <c r="F2583" s="39">
        <v>107.7</v>
      </c>
      <c r="G2583" s="34">
        <f t="shared" si="40"/>
        <v>9</v>
      </c>
    </row>
    <row r="2584" spans="1:7" ht="45" x14ac:dyDescent="0.25">
      <c r="A2584" s="36" t="s">
        <v>8519</v>
      </c>
      <c r="B2584" s="37" t="s">
        <v>11737</v>
      </c>
      <c r="C2584" s="38" t="s">
        <v>23</v>
      </c>
      <c r="D2584" s="39">
        <v>56.18</v>
      </c>
      <c r="E2584" s="39">
        <v>21.07</v>
      </c>
      <c r="F2584" s="39">
        <v>77.25</v>
      </c>
      <c r="G2584" s="34">
        <f t="shared" si="40"/>
        <v>9</v>
      </c>
    </row>
    <row r="2585" spans="1:7" ht="45" x14ac:dyDescent="0.25">
      <c r="A2585" s="36" t="s">
        <v>8520</v>
      </c>
      <c r="B2585" s="37" t="s">
        <v>11738</v>
      </c>
      <c r="C2585" s="38" t="s">
        <v>23</v>
      </c>
      <c r="D2585" s="39">
        <v>86.45</v>
      </c>
      <c r="E2585" s="39">
        <v>21.07</v>
      </c>
      <c r="F2585" s="39">
        <v>107.52</v>
      </c>
      <c r="G2585" s="34">
        <f t="shared" si="40"/>
        <v>9</v>
      </c>
    </row>
    <row r="2586" spans="1:7" ht="45" x14ac:dyDescent="0.25">
      <c r="A2586" s="36" t="s">
        <v>8521</v>
      </c>
      <c r="B2586" s="37" t="s">
        <v>7243</v>
      </c>
      <c r="C2586" s="38" t="s">
        <v>23</v>
      </c>
      <c r="D2586" s="39">
        <v>50.27</v>
      </c>
      <c r="E2586" s="39">
        <v>10.54</v>
      </c>
      <c r="F2586" s="39">
        <v>60.81</v>
      </c>
      <c r="G2586" s="34">
        <f t="shared" si="40"/>
        <v>9</v>
      </c>
    </row>
    <row r="2587" spans="1:7" ht="45" x14ac:dyDescent="0.25">
      <c r="A2587" s="36" t="s">
        <v>8522</v>
      </c>
      <c r="B2587" s="37" t="s">
        <v>11739</v>
      </c>
      <c r="C2587" s="38" t="s">
        <v>23</v>
      </c>
      <c r="D2587" s="39">
        <v>57.36</v>
      </c>
      <c r="E2587" s="39">
        <v>21.07</v>
      </c>
      <c r="F2587" s="39">
        <v>78.430000000000007</v>
      </c>
      <c r="G2587" s="34">
        <f t="shared" si="40"/>
        <v>9</v>
      </c>
    </row>
    <row r="2588" spans="1:7" x14ac:dyDescent="0.25">
      <c r="A2588" s="36" t="s">
        <v>11237</v>
      </c>
      <c r="B2588" s="37" t="s">
        <v>5430</v>
      </c>
      <c r="C2588" s="38"/>
      <c r="D2588" s="39"/>
      <c r="E2588" s="39"/>
      <c r="F2588" s="39"/>
      <c r="G2588" s="34">
        <f t="shared" si="40"/>
        <v>5</v>
      </c>
    </row>
    <row r="2589" spans="1:7" ht="30" x14ac:dyDescent="0.25">
      <c r="A2589" s="36" t="s">
        <v>8523</v>
      </c>
      <c r="B2589" s="37" t="s">
        <v>11462</v>
      </c>
      <c r="C2589" s="38" t="s">
        <v>23</v>
      </c>
      <c r="D2589" s="39">
        <v>48.11</v>
      </c>
      <c r="E2589" s="39">
        <v>74.099999999999994</v>
      </c>
      <c r="F2589" s="39">
        <v>122.21</v>
      </c>
      <c r="G2589" s="34">
        <f t="shared" si="40"/>
        <v>9</v>
      </c>
    </row>
    <row r="2590" spans="1:7" ht="30" x14ac:dyDescent="0.25">
      <c r="A2590" s="36" t="s">
        <v>8524</v>
      </c>
      <c r="B2590" s="37" t="s">
        <v>5431</v>
      </c>
      <c r="C2590" s="38" t="s">
        <v>23</v>
      </c>
      <c r="D2590" s="39">
        <v>728.57</v>
      </c>
      <c r="E2590" s="39">
        <v>74.099999999999994</v>
      </c>
      <c r="F2590" s="39">
        <v>802.67</v>
      </c>
      <c r="G2590" s="34">
        <f t="shared" si="40"/>
        <v>9</v>
      </c>
    </row>
    <row r="2591" spans="1:7" ht="30" x14ac:dyDescent="0.25">
      <c r="A2591" s="36" t="s">
        <v>8525</v>
      </c>
      <c r="B2591" s="37" t="s">
        <v>5432</v>
      </c>
      <c r="C2591" s="38" t="s">
        <v>23</v>
      </c>
      <c r="D2591" s="39">
        <v>503.75</v>
      </c>
      <c r="E2591" s="39">
        <v>74.099999999999994</v>
      </c>
      <c r="F2591" s="39">
        <v>577.85</v>
      </c>
      <c r="G2591" s="34">
        <f t="shared" si="40"/>
        <v>9</v>
      </c>
    </row>
    <row r="2592" spans="1:7" ht="30" x14ac:dyDescent="0.25">
      <c r="A2592" s="36" t="s">
        <v>8526</v>
      </c>
      <c r="B2592" s="37" t="s">
        <v>7235</v>
      </c>
      <c r="C2592" s="38" t="s">
        <v>23</v>
      </c>
      <c r="D2592" s="39">
        <v>1981.98</v>
      </c>
      <c r="E2592" s="39">
        <v>321.8</v>
      </c>
      <c r="F2592" s="39">
        <v>2303.7800000000002</v>
      </c>
      <c r="G2592" s="34">
        <f t="shared" si="40"/>
        <v>9</v>
      </c>
    </row>
    <row r="2593" spans="1:7" ht="30" x14ac:dyDescent="0.25">
      <c r="A2593" s="36" t="s">
        <v>8527</v>
      </c>
      <c r="B2593" s="37" t="s">
        <v>7236</v>
      </c>
      <c r="C2593" s="38" t="s">
        <v>23</v>
      </c>
      <c r="D2593" s="39">
        <v>2388.4299999999998</v>
      </c>
      <c r="E2593" s="39">
        <v>119.05</v>
      </c>
      <c r="F2593" s="39">
        <v>2507.48</v>
      </c>
      <c r="G2593" s="34">
        <f t="shared" si="40"/>
        <v>9</v>
      </c>
    </row>
    <row r="2594" spans="1:7" ht="30" x14ac:dyDescent="0.25">
      <c r="A2594" s="36" t="s">
        <v>8528</v>
      </c>
      <c r="B2594" s="37" t="s">
        <v>7237</v>
      </c>
      <c r="C2594" s="38" t="s">
        <v>23</v>
      </c>
      <c r="D2594" s="39">
        <v>2031.43</v>
      </c>
      <c r="E2594" s="39">
        <v>119.05</v>
      </c>
      <c r="F2594" s="39">
        <v>2150.48</v>
      </c>
      <c r="G2594" s="34">
        <f t="shared" si="40"/>
        <v>9</v>
      </c>
    </row>
    <row r="2595" spans="1:7" ht="30" x14ac:dyDescent="0.25">
      <c r="A2595" s="36" t="s">
        <v>8529</v>
      </c>
      <c r="B2595" s="37" t="s">
        <v>7238</v>
      </c>
      <c r="C2595" s="38" t="s">
        <v>23</v>
      </c>
      <c r="D2595" s="39">
        <v>610.52</v>
      </c>
      <c r="E2595" s="39">
        <v>76.760000000000005</v>
      </c>
      <c r="F2595" s="39">
        <v>687.28</v>
      </c>
      <c r="G2595" s="34">
        <f t="shared" si="40"/>
        <v>9</v>
      </c>
    </row>
    <row r="2596" spans="1:7" ht="30" x14ac:dyDescent="0.25">
      <c r="A2596" s="36" t="s">
        <v>8530</v>
      </c>
      <c r="B2596" s="37" t="s">
        <v>7239</v>
      </c>
      <c r="C2596" s="38" t="s">
        <v>23</v>
      </c>
      <c r="D2596" s="39">
        <v>666.31</v>
      </c>
      <c r="E2596" s="39">
        <v>76.760000000000005</v>
      </c>
      <c r="F2596" s="39">
        <v>743.07</v>
      </c>
      <c r="G2596" s="34">
        <f t="shared" si="40"/>
        <v>9</v>
      </c>
    </row>
    <row r="2597" spans="1:7" ht="30" x14ac:dyDescent="0.25">
      <c r="A2597" s="36" t="s">
        <v>8531</v>
      </c>
      <c r="B2597" s="37" t="s">
        <v>7240</v>
      </c>
      <c r="C2597" s="38" t="s">
        <v>23</v>
      </c>
      <c r="D2597" s="39">
        <v>1542.45</v>
      </c>
      <c r="E2597" s="39">
        <v>119.05</v>
      </c>
      <c r="F2597" s="39">
        <v>1661.5</v>
      </c>
      <c r="G2597" s="34">
        <f t="shared" si="40"/>
        <v>9</v>
      </c>
    </row>
    <row r="2598" spans="1:7" ht="30" x14ac:dyDescent="0.25">
      <c r="A2598" s="36" t="s">
        <v>8532</v>
      </c>
      <c r="B2598" s="37" t="s">
        <v>7241</v>
      </c>
      <c r="C2598" s="38" t="s">
        <v>23</v>
      </c>
      <c r="D2598" s="39">
        <v>1370.97</v>
      </c>
      <c r="E2598" s="39">
        <v>532.66999999999996</v>
      </c>
      <c r="F2598" s="39">
        <v>1903.64</v>
      </c>
      <c r="G2598" s="34">
        <f t="shared" si="40"/>
        <v>9</v>
      </c>
    </row>
    <row r="2599" spans="1:7" ht="30" x14ac:dyDescent="0.25">
      <c r="A2599" s="36" t="s">
        <v>8533</v>
      </c>
      <c r="B2599" s="37" t="s">
        <v>7242</v>
      </c>
      <c r="C2599" s="38" t="s">
        <v>23</v>
      </c>
      <c r="D2599" s="39">
        <v>1024.02</v>
      </c>
      <c r="E2599" s="39">
        <v>119.05</v>
      </c>
      <c r="F2599" s="39">
        <v>1143.07</v>
      </c>
      <c r="G2599" s="34">
        <f t="shared" si="40"/>
        <v>9</v>
      </c>
    </row>
    <row r="2600" spans="1:7" x14ac:dyDescent="0.25">
      <c r="A2600" s="36" t="s">
        <v>11238</v>
      </c>
      <c r="B2600" s="37" t="s">
        <v>5433</v>
      </c>
      <c r="C2600" s="38"/>
      <c r="D2600" s="39"/>
      <c r="E2600" s="39"/>
      <c r="F2600" s="39"/>
      <c r="G2600" s="34">
        <f t="shared" si="40"/>
        <v>5</v>
      </c>
    </row>
    <row r="2601" spans="1:7" ht="30" x14ac:dyDescent="0.25">
      <c r="A2601" s="36" t="s">
        <v>8534</v>
      </c>
      <c r="B2601" s="37" t="s">
        <v>5434</v>
      </c>
      <c r="C2601" s="38" t="s">
        <v>23</v>
      </c>
      <c r="D2601" s="39">
        <v>485.54</v>
      </c>
      <c r="E2601" s="39">
        <v>37.049999999999997</v>
      </c>
      <c r="F2601" s="39">
        <v>522.59</v>
      </c>
      <c r="G2601" s="34">
        <f t="shared" si="40"/>
        <v>9</v>
      </c>
    </row>
    <row r="2602" spans="1:7" ht="30" x14ac:dyDescent="0.25">
      <c r="A2602" s="36" t="s">
        <v>11740</v>
      </c>
      <c r="B2602" s="37" t="s">
        <v>11741</v>
      </c>
      <c r="C2602" s="38" t="s">
        <v>23</v>
      </c>
      <c r="D2602" s="39">
        <v>94.97</v>
      </c>
      <c r="E2602" s="39">
        <v>15.8</v>
      </c>
      <c r="F2602" s="39">
        <v>110.77</v>
      </c>
      <c r="G2602" s="34">
        <f t="shared" si="40"/>
        <v>9</v>
      </c>
    </row>
    <row r="2603" spans="1:7" ht="30" x14ac:dyDescent="0.25">
      <c r="A2603" s="36" t="s">
        <v>11239</v>
      </c>
      <c r="B2603" s="37" t="s">
        <v>11463</v>
      </c>
      <c r="C2603" s="38" t="s">
        <v>23</v>
      </c>
      <c r="D2603" s="39">
        <v>53.43</v>
      </c>
      <c r="E2603" s="39">
        <v>15.8</v>
      </c>
      <c r="F2603" s="39">
        <v>69.23</v>
      </c>
      <c r="G2603" s="34">
        <f t="shared" si="40"/>
        <v>9</v>
      </c>
    </row>
    <row r="2604" spans="1:7" ht="30" x14ac:dyDescent="0.25">
      <c r="A2604" s="36" t="s">
        <v>8535</v>
      </c>
      <c r="B2604" s="37" t="s">
        <v>7229</v>
      </c>
      <c r="C2604" s="38" t="s">
        <v>23</v>
      </c>
      <c r="D2604" s="39">
        <v>479.85</v>
      </c>
      <c r="E2604" s="39">
        <v>37.049999999999997</v>
      </c>
      <c r="F2604" s="39">
        <v>516.9</v>
      </c>
      <c r="G2604" s="34">
        <f t="shared" si="40"/>
        <v>9</v>
      </c>
    </row>
    <row r="2605" spans="1:7" ht="30" x14ac:dyDescent="0.25">
      <c r="A2605" s="36" t="s">
        <v>8536</v>
      </c>
      <c r="B2605" s="37" t="s">
        <v>7230</v>
      </c>
      <c r="C2605" s="38" t="s">
        <v>23</v>
      </c>
      <c r="D2605" s="39">
        <v>456.54</v>
      </c>
      <c r="E2605" s="39">
        <v>37.049999999999997</v>
      </c>
      <c r="F2605" s="39">
        <v>493.59</v>
      </c>
      <c r="G2605" s="34">
        <f t="shared" si="40"/>
        <v>9</v>
      </c>
    </row>
    <row r="2606" spans="1:7" ht="30" x14ac:dyDescent="0.25">
      <c r="A2606" s="36" t="s">
        <v>11464</v>
      </c>
      <c r="B2606" s="37" t="s">
        <v>11465</v>
      </c>
      <c r="C2606" s="38" t="s">
        <v>23</v>
      </c>
      <c r="D2606" s="39">
        <v>104.84</v>
      </c>
      <c r="E2606" s="39">
        <v>26.34</v>
      </c>
      <c r="F2606" s="39">
        <v>131.18</v>
      </c>
      <c r="G2606" s="34">
        <f t="shared" si="40"/>
        <v>9</v>
      </c>
    </row>
    <row r="2607" spans="1:7" ht="30" x14ac:dyDescent="0.25">
      <c r="A2607" s="36" t="s">
        <v>11823</v>
      </c>
      <c r="B2607" s="37" t="s">
        <v>11824</v>
      </c>
      <c r="C2607" s="38" t="s">
        <v>23</v>
      </c>
      <c r="D2607" s="39">
        <v>238.22</v>
      </c>
      <c r="E2607" s="39">
        <v>37.049999999999997</v>
      </c>
      <c r="F2607" s="39">
        <v>275.27</v>
      </c>
      <c r="G2607" s="34">
        <f t="shared" si="40"/>
        <v>9</v>
      </c>
    </row>
    <row r="2608" spans="1:7" ht="30" x14ac:dyDescent="0.25">
      <c r="A2608" s="36" t="s">
        <v>8537</v>
      </c>
      <c r="B2608" s="37" t="s">
        <v>5435</v>
      </c>
      <c r="C2608" s="38" t="s">
        <v>23</v>
      </c>
      <c r="D2608" s="39">
        <v>79.44</v>
      </c>
      <c r="E2608" s="39">
        <v>15.8</v>
      </c>
      <c r="F2608" s="39">
        <v>95.24</v>
      </c>
      <c r="G2608" s="34">
        <f t="shared" si="40"/>
        <v>9</v>
      </c>
    </row>
    <row r="2609" spans="1:7" ht="30" x14ac:dyDescent="0.25">
      <c r="A2609" s="36" t="s">
        <v>8538</v>
      </c>
      <c r="B2609" s="37" t="s">
        <v>5436</v>
      </c>
      <c r="C2609" s="38" t="s">
        <v>23</v>
      </c>
      <c r="D2609" s="39">
        <v>106.81</v>
      </c>
      <c r="E2609" s="39">
        <v>15.8</v>
      </c>
      <c r="F2609" s="39">
        <v>122.61</v>
      </c>
      <c r="G2609" s="34">
        <f t="shared" si="40"/>
        <v>9</v>
      </c>
    </row>
    <row r="2610" spans="1:7" ht="30" x14ac:dyDescent="0.25">
      <c r="A2610" s="36" t="s">
        <v>8539</v>
      </c>
      <c r="B2610" s="37" t="s">
        <v>11466</v>
      </c>
      <c r="C2610" s="38" t="s">
        <v>23</v>
      </c>
      <c r="D2610" s="39">
        <v>9013.9</v>
      </c>
      <c r="E2610" s="39">
        <v>37.049999999999997</v>
      </c>
      <c r="F2610" s="39">
        <v>9050.9500000000007</v>
      </c>
      <c r="G2610" s="34">
        <f t="shared" si="40"/>
        <v>9</v>
      </c>
    </row>
    <row r="2611" spans="1:7" ht="45" x14ac:dyDescent="0.25">
      <c r="A2611" s="36" t="s">
        <v>8540</v>
      </c>
      <c r="B2611" s="37" t="s">
        <v>13473</v>
      </c>
      <c r="C2611" s="38" t="s">
        <v>23</v>
      </c>
      <c r="D2611" s="39">
        <v>704.04</v>
      </c>
      <c r="E2611" s="39">
        <v>37.049999999999997</v>
      </c>
      <c r="F2611" s="39">
        <v>741.09</v>
      </c>
      <c r="G2611" s="34">
        <f t="shared" si="40"/>
        <v>9</v>
      </c>
    </row>
    <row r="2612" spans="1:7" ht="30" x14ac:dyDescent="0.25">
      <c r="A2612" s="36" t="s">
        <v>11467</v>
      </c>
      <c r="B2612" s="37" t="s">
        <v>11468</v>
      </c>
      <c r="C2612" s="38" t="s">
        <v>23</v>
      </c>
      <c r="D2612" s="39">
        <v>940.7</v>
      </c>
      <c r="E2612" s="39">
        <v>37.049999999999997</v>
      </c>
      <c r="F2612" s="39">
        <v>977.75</v>
      </c>
      <c r="G2612" s="34">
        <f t="shared" si="40"/>
        <v>9</v>
      </c>
    </row>
    <row r="2613" spans="1:7" ht="30" x14ac:dyDescent="0.25">
      <c r="A2613" s="36" t="s">
        <v>11469</v>
      </c>
      <c r="B2613" s="37" t="s">
        <v>11470</v>
      </c>
      <c r="C2613" s="38" t="s">
        <v>23</v>
      </c>
      <c r="D2613" s="39">
        <v>1378.49</v>
      </c>
      <c r="E2613" s="39">
        <v>37.049999999999997</v>
      </c>
      <c r="F2613" s="39">
        <v>1415.54</v>
      </c>
      <c r="G2613" s="34">
        <f t="shared" si="40"/>
        <v>9</v>
      </c>
    </row>
    <row r="2614" spans="1:7" ht="45" x14ac:dyDescent="0.25">
      <c r="A2614" s="36" t="s">
        <v>8541</v>
      </c>
      <c r="B2614" s="37" t="s">
        <v>11471</v>
      </c>
      <c r="C2614" s="38" t="s">
        <v>23</v>
      </c>
      <c r="D2614" s="39">
        <v>522.66</v>
      </c>
      <c r="E2614" s="39">
        <v>37.049999999999997</v>
      </c>
      <c r="F2614" s="39">
        <v>559.71</v>
      </c>
      <c r="G2614" s="34">
        <f t="shared" si="40"/>
        <v>9</v>
      </c>
    </row>
    <row r="2615" spans="1:7" ht="30" x14ac:dyDescent="0.25">
      <c r="A2615" s="36" t="s">
        <v>8542</v>
      </c>
      <c r="B2615" s="37" t="s">
        <v>11742</v>
      </c>
      <c r="C2615" s="38" t="s">
        <v>23</v>
      </c>
      <c r="D2615" s="39">
        <v>82.29</v>
      </c>
      <c r="E2615" s="39">
        <v>37.049999999999997</v>
      </c>
      <c r="F2615" s="39">
        <v>119.34</v>
      </c>
      <c r="G2615" s="34">
        <f t="shared" si="40"/>
        <v>9</v>
      </c>
    </row>
    <row r="2616" spans="1:7" ht="45" x14ac:dyDescent="0.25">
      <c r="A2616" s="36" t="s">
        <v>8543</v>
      </c>
      <c r="B2616" s="37" t="s">
        <v>13474</v>
      </c>
      <c r="C2616" s="38" t="s">
        <v>23</v>
      </c>
      <c r="D2616" s="39">
        <v>472.63</v>
      </c>
      <c r="E2616" s="39">
        <v>37.049999999999997</v>
      </c>
      <c r="F2616" s="39">
        <v>509.68</v>
      </c>
      <c r="G2616" s="34">
        <f t="shared" si="40"/>
        <v>9</v>
      </c>
    </row>
    <row r="2617" spans="1:7" x14ac:dyDescent="0.25">
      <c r="A2617" s="36" t="s">
        <v>11240</v>
      </c>
      <c r="B2617" s="37" t="s">
        <v>5437</v>
      </c>
      <c r="C2617" s="38"/>
      <c r="D2617" s="39"/>
      <c r="E2617" s="39"/>
      <c r="F2617" s="39"/>
      <c r="G2617" s="34">
        <f t="shared" si="40"/>
        <v>5</v>
      </c>
    </row>
    <row r="2618" spans="1:7" ht="30" x14ac:dyDescent="0.25">
      <c r="A2618" s="36" t="s">
        <v>8544</v>
      </c>
      <c r="B2618" s="37" t="s">
        <v>7231</v>
      </c>
      <c r="C2618" s="38" t="s">
        <v>23</v>
      </c>
      <c r="D2618" s="39">
        <v>1535.64</v>
      </c>
      <c r="E2618" s="39">
        <v>26.34</v>
      </c>
      <c r="F2618" s="39">
        <v>1561.98</v>
      </c>
      <c r="G2618" s="34">
        <f t="shared" si="40"/>
        <v>9</v>
      </c>
    </row>
    <row r="2619" spans="1:7" ht="30" x14ac:dyDescent="0.25">
      <c r="A2619" s="36" t="s">
        <v>8545</v>
      </c>
      <c r="B2619" s="37" t="s">
        <v>7232</v>
      </c>
      <c r="C2619" s="38" t="s">
        <v>23</v>
      </c>
      <c r="D2619" s="39">
        <v>679.53</v>
      </c>
      <c r="E2619" s="39">
        <v>26.34</v>
      </c>
      <c r="F2619" s="39">
        <v>705.87</v>
      </c>
      <c r="G2619" s="34">
        <f t="shared" si="40"/>
        <v>9</v>
      </c>
    </row>
    <row r="2620" spans="1:7" ht="30" x14ac:dyDescent="0.25">
      <c r="A2620" s="36" t="s">
        <v>8546</v>
      </c>
      <c r="B2620" s="37" t="s">
        <v>7233</v>
      </c>
      <c r="C2620" s="38" t="s">
        <v>23</v>
      </c>
      <c r="D2620" s="39">
        <v>660.76</v>
      </c>
      <c r="E2620" s="39">
        <v>26.34</v>
      </c>
      <c r="F2620" s="39">
        <v>687.1</v>
      </c>
      <c r="G2620" s="34">
        <f t="shared" si="40"/>
        <v>9</v>
      </c>
    </row>
    <row r="2621" spans="1:7" ht="30" x14ac:dyDescent="0.25">
      <c r="A2621" s="36" t="s">
        <v>8547</v>
      </c>
      <c r="B2621" s="37" t="s">
        <v>7234</v>
      </c>
      <c r="C2621" s="38" t="s">
        <v>23</v>
      </c>
      <c r="D2621" s="39">
        <v>367.56</v>
      </c>
      <c r="E2621" s="39">
        <v>26.34</v>
      </c>
      <c r="F2621" s="39">
        <v>393.9</v>
      </c>
      <c r="G2621" s="34">
        <f t="shared" si="40"/>
        <v>9</v>
      </c>
    </row>
    <row r="2622" spans="1:7" ht="30" x14ac:dyDescent="0.25">
      <c r="A2622" s="36" t="s">
        <v>8548</v>
      </c>
      <c r="B2622" s="37" t="s">
        <v>11472</v>
      </c>
      <c r="C2622" s="38" t="s">
        <v>23</v>
      </c>
      <c r="D2622" s="39">
        <v>847.82</v>
      </c>
      <c r="E2622" s="39">
        <v>26.34</v>
      </c>
      <c r="F2622" s="39">
        <v>874.16</v>
      </c>
      <c r="G2622" s="34">
        <f t="shared" si="40"/>
        <v>9</v>
      </c>
    </row>
    <row r="2623" spans="1:7" x14ac:dyDescent="0.25">
      <c r="A2623" s="36" t="s">
        <v>11241</v>
      </c>
      <c r="B2623" s="37" t="s">
        <v>5438</v>
      </c>
      <c r="C2623" s="38"/>
      <c r="D2623" s="39"/>
      <c r="E2623" s="39"/>
      <c r="F2623" s="39"/>
      <c r="G2623" s="34">
        <f t="shared" si="40"/>
        <v>5</v>
      </c>
    </row>
    <row r="2624" spans="1:7" ht="30" x14ac:dyDescent="0.25">
      <c r="A2624" s="36" t="s">
        <v>8549</v>
      </c>
      <c r="B2624" s="37" t="s">
        <v>7225</v>
      </c>
      <c r="C2624" s="38" t="s">
        <v>23</v>
      </c>
      <c r="D2624" s="39">
        <v>232.1</v>
      </c>
      <c r="E2624" s="39">
        <v>21.07</v>
      </c>
      <c r="F2624" s="39">
        <v>253.17</v>
      </c>
      <c r="G2624" s="34">
        <f t="shared" si="40"/>
        <v>9</v>
      </c>
    </row>
    <row r="2625" spans="1:7" ht="30" x14ac:dyDescent="0.25">
      <c r="A2625" s="36" t="s">
        <v>8550</v>
      </c>
      <c r="B2625" s="37" t="s">
        <v>5439</v>
      </c>
      <c r="C2625" s="38" t="s">
        <v>23</v>
      </c>
      <c r="D2625" s="39">
        <v>246.9</v>
      </c>
      <c r="E2625" s="39">
        <v>21.07</v>
      </c>
      <c r="F2625" s="39">
        <v>267.97000000000003</v>
      </c>
      <c r="G2625" s="34">
        <f t="shared" si="40"/>
        <v>9</v>
      </c>
    </row>
    <row r="2626" spans="1:7" ht="30" x14ac:dyDescent="0.25">
      <c r="A2626" s="36" t="s">
        <v>8551</v>
      </c>
      <c r="B2626" s="37" t="s">
        <v>7226</v>
      </c>
      <c r="C2626" s="38" t="s">
        <v>23</v>
      </c>
      <c r="D2626" s="39">
        <v>128.85</v>
      </c>
      <c r="E2626" s="39">
        <v>21.07</v>
      </c>
      <c r="F2626" s="39">
        <v>149.91999999999999</v>
      </c>
      <c r="G2626" s="34">
        <f t="shared" si="40"/>
        <v>9</v>
      </c>
    </row>
    <row r="2627" spans="1:7" x14ac:dyDescent="0.25">
      <c r="A2627" s="36" t="s">
        <v>11242</v>
      </c>
      <c r="B2627" s="37" t="s">
        <v>5440</v>
      </c>
      <c r="C2627" s="38"/>
      <c r="D2627" s="39"/>
      <c r="E2627" s="39"/>
      <c r="F2627" s="39"/>
      <c r="G2627" s="34">
        <f t="shared" ref="G2627:G2690" si="41">LEN(A2627)</f>
        <v>5</v>
      </c>
    </row>
    <row r="2628" spans="1:7" ht="45" x14ac:dyDescent="0.25">
      <c r="A2628" s="36" t="s">
        <v>8552</v>
      </c>
      <c r="B2628" s="37" t="s">
        <v>5441</v>
      </c>
      <c r="C2628" s="38" t="s">
        <v>23</v>
      </c>
      <c r="D2628" s="39">
        <v>158.24</v>
      </c>
      <c r="E2628" s="39">
        <v>21.07</v>
      </c>
      <c r="F2628" s="39">
        <v>179.31</v>
      </c>
      <c r="G2628" s="34">
        <f t="shared" si="41"/>
        <v>9</v>
      </c>
    </row>
    <row r="2629" spans="1:7" ht="30" x14ac:dyDescent="0.25">
      <c r="A2629" s="36" t="s">
        <v>8553</v>
      </c>
      <c r="B2629" s="37" t="s">
        <v>7227</v>
      </c>
      <c r="C2629" s="38" t="s">
        <v>23</v>
      </c>
      <c r="D2629" s="39">
        <v>49.07</v>
      </c>
      <c r="E2629" s="39">
        <v>21.07</v>
      </c>
      <c r="F2629" s="39">
        <v>70.14</v>
      </c>
      <c r="G2629" s="34">
        <f t="shared" si="41"/>
        <v>9</v>
      </c>
    </row>
    <row r="2630" spans="1:7" ht="45" x14ac:dyDescent="0.25">
      <c r="A2630" s="36" t="s">
        <v>8554</v>
      </c>
      <c r="B2630" s="37" t="s">
        <v>5442</v>
      </c>
      <c r="C2630" s="38" t="s">
        <v>23</v>
      </c>
      <c r="D2630" s="39">
        <v>144.43</v>
      </c>
      <c r="E2630" s="39">
        <v>21.07</v>
      </c>
      <c r="F2630" s="39">
        <v>165.5</v>
      </c>
      <c r="G2630" s="34">
        <f t="shared" si="41"/>
        <v>9</v>
      </c>
    </row>
    <row r="2631" spans="1:7" ht="45" x14ac:dyDescent="0.25">
      <c r="A2631" s="36" t="s">
        <v>8555</v>
      </c>
      <c r="B2631" s="37" t="s">
        <v>7228</v>
      </c>
      <c r="C2631" s="38" t="s">
        <v>23</v>
      </c>
      <c r="D2631" s="39">
        <v>77.12</v>
      </c>
      <c r="E2631" s="39">
        <v>26.34</v>
      </c>
      <c r="F2631" s="39">
        <v>103.46</v>
      </c>
      <c r="G2631" s="34">
        <f t="shared" si="41"/>
        <v>9</v>
      </c>
    </row>
    <row r="2632" spans="1:7" ht="45" x14ac:dyDescent="0.25">
      <c r="A2632" s="36" t="s">
        <v>8556</v>
      </c>
      <c r="B2632" s="37" t="s">
        <v>5443</v>
      </c>
      <c r="C2632" s="38" t="s">
        <v>23</v>
      </c>
      <c r="D2632" s="39">
        <v>80.64</v>
      </c>
      <c r="E2632" s="39">
        <v>21.07</v>
      </c>
      <c r="F2632" s="39">
        <v>101.71</v>
      </c>
      <c r="G2632" s="34">
        <f t="shared" si="41"/>
        <v>9</v>
      </c>
    </row>
    <row r="2633" spans="1:7" ht="45" x14ac:dyDescent="0.25">
      <c r="A2633" s="36" t="s">
        <v>8557</v>
      </c>
      <c r="B2633" s="37" t="s">
        <v>13475</v>
      </c>
      <c r="C2633" s="38" t="s">
        <v>23</v>
      </c>
      <c r="D2633" s="39">
        <v>114.76</v>
      </c>
      <c r="E2633" s="39">
        <v>21.07</v>
      </c>
      <c r="F2633" s="39">
        <v>135.83000000000001</v>
      </c>
      <c r="G2633" s="34">
        <f t="shared" si="41"/>
        <v>9</v>
      </c>
    </row>
    <row r="2634" spans="1:7" ht="45" x14ac:dyDescent="0.25">
      <c r="A2634" s="36" t="s">
        <v>8558</v>
      </c>
      <c r="B2634" s="37" t="s">
        <v>7224</v>
      </c>
      <c r="C2634" s="38" t="s">
        <v>23</v>
      </c>
      <c r="D2634" s="39">
        <v>179</v>
      </c>
      <c r="E2634" s="39">
        <v>21.07</v>
      </c>
      <c r="F2634" s="39">
        <v>200.07</v>
      </c>
      <c r="G2634" s="34">
        <f t="shared" si="41"/>
        <v>9</v>
      </c>
    </row>
    <row r="2635" spans="1:7" ht="45" x14ac:dyDescent="0.25">
      <c r="A2635" s="36" t="s">
        <v>8559</v>
      </c>
      <c r="B2635" s="37" t="s">
        <v>11473</v>
      </c>
      <c r="C2635" s="38" t="s">
        <v>23</v>
      </c>
      <c r="D2635" s="39">
        <v>258.16000000000003</v>
      </c>
      <c r="E2635" s="39">
        <v>15.8</v>
      </c>
      <c r="F2635" s="39">
        <v>273.95999999999998</v>
      </c>
      <c r="G2635" s="34">
        <f t="shared" si="41"/>
        <v>9</v>
      </c>
    </row>
    <row r="2636" spans="1:7" ht="45" x14ac:dyDescent="0.25">
      <c r="A2636" s="36" t="s">
        <v>8560</v>
      </c>
      <c r="B2636" s="37" t="s">
        <v>11474</v>
      </c>
      <c r="C2636" s="38" t="s">
        <v>23</v>
      </c>
      <c r="D2636" s="39">
        <v>108.61</v>
      </c>
      <c r="E2636" s="39">
        <v>15.8</v>
      </c>
      <c r="F2636" s="39">
        <v>124.41</v>
      </c>
      <c r="G2636" s="34">
        <f t="shared" si="41"/>
        <v>9</v>
      </c>
    </row>
    <row r="2637" spans="1:7" ht="45" x14ac:dyDescent="0.25">
      <c r="A2637" s="36" t="s">
        <v>8561</v>
      </c>
      <c r="B2637" s="37" t="s">
        <v>11475</v>
      </c>
      <c r="C2637" s="38" t="s">
        <v>23</v>
      </c>
      <c r="D2637" s="39">
        <v>144.29</v>
      </c>
      <c r="E2637" s="39">
        <v>21.07</v>
      </c>
      <c r="F2637" s="39">
        <v>165.36</v>
      </c>
      <c r="G2637" s="34">
        <f t="shared" si="41"/>
        <v>9</v>
      </c>
    </row>
    <row r="2638" spans="1:7" ht="30" x14ac:dyDescent="0.25">
      <c r="A2638" s="36" t="s">
        <v>8562</v>
      </c>
      <c r="B2638" s="37" t="s">
        <v>11476</v>
      </c>
      <c r="C2638" s="38" t="s">
        <v>23</v>
      </c>
      <c r="D2638" s="39">
        <v>71.14</v>
      </c>
      <c r="E2638" s="39">
        <v>26.34</v>
      </c>
      <c r="F2638" s="39">
        <v>97.48</v>
      </c>
      <c r="G2638" s="34">
        <f t="shared" si="41"/>
        <v>9</v>
      </c>
    </row>
    <row r="2639" spans="1:7" ht="30" x14ac:dyDescent="0.25">
      <c r="A2639" s="36" t="s">
        <v>8563</v>
      </c>
      <c r="B2639" s="37" t="s">
        <v>13476</v>
      </c>
      <c r="C2639" s="38" t="s">
        <v>23</v>
      </c>
      <c r="D2639" s="39">
        <v>132.91</v>
      </c>
      <c r="E2639" s="39">
        <v>26.34</v>
      </c>
      <c r="F2639" s="39">
        <v>159.25</v>
      </c>
      <c r="G2639" s="34">
        <f t="shared" si="41"/>
        <v>9</v>
      </c>
    </row>
    <row r="2640" spans="1:7" ht="45" x14ac:dyDescent="0.25">
      <c r="A2640" s="36" t="s">
        <v>8564</v>
      </c>
      <c r="B2640" s="37" t="s">
        <v>11477</v>
      </c>
      <c r="C2640" s="38" t="s">
        <v>23</v>
      </c>
      <c r="D2640" s="39">
        <v>182.36</v>
      </c>
      <c r="E2640" s="39">
        <v>26.34</v>
      </c>
      <c r="F2640" s="39">
        <v>208.7</v>
      </c>
      <c r="G2640" s="34">
        <f t="shared" si="41"/>
        <v>9</v>
      </c>
    </row>
    <row r="2641" spans="1:7" ht="45" x14ac:dyDescent="0.25">
      <c r="A2641" s="36" t="s">
        <v>8565</v>
      </c>
      <c r="B2641" s="37" t="s">
        <v>13477</v>
      </c>
      <c r="C2641" s="38" t="s">
        <v>23</v>
      </c>
      <c r="D2641" s="39">
        <v>143.07</v>
      </c>
      <c r="E2641" s="39">
        <v>26.34</v>
      </c>
      <c r="F2641" s="39">
        <v>169.41</v>
      </c>
      <c r="G2641" s="34">
        <f t="shared" si="41"/>
        <v>9</v>
      </c>
    </row>
    <row r="2642" spans="1:7" ht="30" x14ac:dyDescent="0.25">
      <c r="A2642" s="36" t="s">
        <v>8566</v>
      </c>
      <c r="B2642" s="37" t="s">
        <v>11478</v>
      </c>
      <c r="C2642" s="38" t="s">
        <v>23</v>
      </c>
      <c r="D2642" s="39">
        <v>57.4</v>
      </c>
      <c r="E2642" s="39">
        <v>26.34</v>
      </c>
      <c r="F2642" s="39">
        <v>83.74</v>
      </c>
      <c r="G2642" s="34">
        <f t="shared" si="41"/>
        <v>9</v>
      </c>
    </row>
    <row r="2643" spans="1:7" ht="45" x14ac:dyDescent="0.25">
      <c r="A2643" s="36" t="s">
        <v>8567</v>
      </c>
      <c r="B2643" s="37" t="s">
        <v>11479</v>
      </c>
      <c r="C2643" s="38" t="s">
        <v>23</v>
      </c>
      <c r="D2643" s="39">
        <v>56.94</v>
      </c>
      <c r="E2643" s="39">
        <v>21.07</v>
      </c>
      <c r="F2643" s="39">
        <v>78.010000000000005</v>
      </c>
      <c r="G2643" s="34">
        <f t="shared" si="41"/>
        <v>9</v>
      </c>
    </row>
    <row r="2644" spans="1:7" ht="30" x14ac:dyDescent="0.25">
      <c r="A2644" s="36" t="s">
        <v>8568</v>
      </c>
      <c r="B2644" s="37" t="s">
        <v>11480</v>
      </c>
      <c r="C2644" s="38" t="s">
        <v>23</v>
      </c>
      <c r="D2644" s="39">
        <v>108.84</v>
      </c>
      <c r="E2644" s="39">
        <v>21.07</v>
      </c>
      <c r="F2644" s="39">
        <v>129.91</v>
      </c>
      <c r="G2644" s="34">
        <f t="shared" si="41"/>
        <v>9</v>
      </c>
    </row>
    <row r="2645" spans="1:7" ht="45" x14ac:dyDescent="0.25">
      <c r="A2645" s="36" t="s">
        <v>8569</v>
      </c>
      <c r="B2645" s="37" t="s">
        <v>11481</v>
      </c>
      <c r="C2645" s="38" t="s">
        <v>23</v>
      </c>
      <c r="D2645" s="39">
        <v>461.35</v>
      </c>
      <c r="E2645" s="39">
        <v>21.07</v>
      </c>
      <c r="F2645" s="39">
        <v>482.42</v>
      </c>
      <c r="G2645" s="34">
        <f t="shared" si="41"/>
        <v>9</v>
      </c>
    </row>
    <row r="2646" spans="1:7" ht="30" x14ac:dyDescent="0.25">
      <c r="A2646" s="36" t="s">
        <v>8570</v>
      </c>
      <c r="B2646" s="37" t="s">
        <v>13478</v>
      </c>
      <c r="C2646" s="38" t="s">
        <v>23</v>
      </c>
      <c r="D2646" s="39">
        <v>256.72000000000003</v>
      </c>
      <c r="E2646" s="39">
        <v>21.07</v>
      </c>
      <c r="F2646" s="39">
        <v>277.79000000000002</v>
      </c>
      <c r="G2646" s="34">
        <f t="shared" si="41"/>
        <v>9</v>
      </c>
    </row>
    <row r="2647" spans="1:7" ht="45" x14ac:dyDescent="0.25">
      <c r="A2647" s="36" t="s">
        <v>8571</v>
      </c>
      <c r="B2647" s="37" t="s">
        <v>13479</v>
      </c>
      <c r="C2647" s="38" t="s">
        <v>23</v>
      </c>
      <c r="D2647" s="39">
        <v>153.26</v>
      </c>
      <c r="E2647" s="39">
        <v>21.07</v>
      </c>
      <c r="F2647" s="39">
        <v>174.33</v>
      </c>
      <c r="G2647" s="34">
        <f t="shared" si="41"/>
        <v>9</v>
      </c>
    </row>
    <row r="2648" spans="1:7" ht="30" x14ac:dyDescent="0.25">
      <c r="A2648" s="36" t="s">
        <v>11743</v>
      </c>
      <c r="B2648" s="37" t="s">
        <v>11825</v>
      </c>
      <c r="C2648" s="38" t="s">
        <v>23</v>
      </c>
      <c r="D2648" s="39">
        <v>113.64</v>
      </c>
      <c r="E2648" s="39">
        <v>21.07</v>
      </c>
      <c r="F2648" s="39">
        <v>134.71</v>
      </c>
      <c r="G2648" s="34">
        <f t="shared" si="41"/>
        <v>9</v>
      </c>
    </row>
    <row r="2649" spans="1:7" x14ac:dyDescent="0.25">
      <c r="A2649" s="36" t="s">
        <v>11243</v>
      </c>
      <c r="B2649" s="37" t="s">
        <v>5444</v>
      </c>
      <c r="C2649" s="38"/>
      <c r="D2649" s="39"/>
      <c r="E2649" s="39"/>
      <c r="F2649" s="39"/>
      <c r="G2649" s="34">
        <f t="shared" si="41"/>
        <v>5</v>
      </c>
    </row>
    <row r="2650" spans="1:7" ht="30" x14ac:dyDescent="0.25">
      <c r="A2650" s="36" t="s">
        <v>8572</v>
      </c>
      <c r="B2650" s="37" t="s">
        <v>7223</v>
      </c>
      <c r="C2650" s="38" t="s">
        <v>23</v>
      </c>
      <c r="D2650" s="39">
        <v>39.869999999999997</v>
      </c>
      <c r="E2650" s="39">
        <v>15.8</v>
      </c>
      <c r="F2650" s="39">
        <v>55.67</v>
      </c>
      <c r="G2650" s="34">
        <f t="shared" si="41"/>
        <v>9</v>
      </c>
    </row>
    <row r="2651" spans="1:7" x14ac:dyDescent="0.25">
      <c r="A2651" s="36" t="s">
        <v>11244</v>
      </c>
      <c r="B2651" s="37" t="s">
        <v>5445</v>
      </c>
      <c r="C2651" s="38"/>
      <c r="D2651" s="39"/>
      <c r="E2651" s="39"/>
      <c r="F2651" s="39"/>
      <c r="G2651" s="34">
        <f t="shared" si="41"/>
        <v>5</v>
      </c>
    </row>
    <row r="2652" spans="1:7" ht="30" x14ac:dyDescent="0.25">
      <c r="A2652" s="36" t="s">
        <v>8573</v>
      </c>
      <c r="B2652" s="37" t="s">
        <v>7221</v>
      </c>
      <c r="C2652" s="38" t="s">
        <v>23</v>
      </c>
      <c r="D2652" s="39">
        <v>0.46</v>
      </c>
      <c r="E2652" s="39">
        <v>21.07</v>
      </c>
      <c r="F2652" s="39">
        <v>21.53</v>
      </c>
      <c r="G2652" s="34">
        <f t="shared" si="41"/>
        <v>9</v>
      </c>
    </row>
    <row r="2653" spans="1:7" ht="30" x14ac:dyDescent="0.25">
      <c r="A2653" s="36" t="s">
        <v>8574</v>
      </c>
      <c r="B2653" s="37" t="s">
        <v>7222</v>
      </c>
      <c r="C2653" s="38" t="s">
        <v>23</v>
      </c>
      <c r="D2653" s="39">
        <v>6.23</v>
      </c>
      <c r="E2653" s="39">
        <v>4.29</v>
      </c>
      <c r="F2653" s="39">
        <v>10.52</v>
      </c>
      <c r="G2653" s="34">
        <f t="shared" si="41"/>
        <v>9</v>
      </c>
    </row>
    <row r="2654" spans="1:7" x14ac:dyDescent="0.25">
      <c r="A2654" s="36" t="s">
        <v>8575</v>
      </c>
      <c r="B2654" s="37" t="s">
        <v>5446</v>
      </c>
      <c r="C2654" s="38" t="s">
        <v>23</v>
      </c>
      <c r="D2654" s="39"/>
      <c r="E2654" s="39">
        <v>21.07</v>
      </c>
      <c r="F2654" s="39">
        <v>21.07</v>
      </c>
      <c r="G2654" s="34">
        <f t="shared" si="41"/>
        <v>9</v>
      </c>
    </row>
    <row r="2655" spans="1:7" x14ac:dyDescent="0.25">
      <c r="A2655" s="36" t="s">
        <v>8576</v>
      </c>
      <c r="B2655" s="37" t="s">
        <v>5447</v>
      </c>
      <c r="C2655" s="38" t="s">
        <v>23</v>
      </c>
      <c r="D2655" s="39"/>
      <c r="E2655" s="39">
        <v>4.29</v>
      </c>
      <c r="F2655" s="39">
        <v>4.29</v>
      </c>
      <c r="G2655" s="34">
        <f t="shared" si="41"/>
        <v>9</v>
      </c>
    </row>
    <row r="2656" spans="1:7" x14ac:dyDescent="0.25">
      <c r="A2656" s="36" t="s">
        <v>11245</v>
      </c>
      <c r="B2656" s="37" t="s">
        <v>11482</v>
      </c>
      <c r="C2656" s="38"/>
      <c r="D2656" s="39"/>
      <c r="E2656" s="39"/>
      <c r="F2656" s="39"/>
      <c r="G2656" s="34">
        <f t="shared" si="41"/>
        <v>5</v>
      </c>
    </row>
    <row r="2657" spans="1:7" ht="45" x14ac:dyDescent="0.25">
      <c r="A2657" s="36" t="s">
        <v>8577</v>
      </c>
      <c r="B2657" s="37" t="s">
        <v>13402</v>
      </c>
      <c r="C2657" s="38" t="s">
        <v>23</v>
      </c>
      <c r="D2657" s="39">
        <v>312.06</v>
      </c>
      <c r="E2657" s="39">
        <v>21.07</v>
      </c>
      <c r="F2657" s="39">
        <v>333.13</v>
      </c>
      <c r="G2657" s="34">
        <f t="shared" si="41"/>
        <v>9</v>
      </c>
    </row>
    <row r="2658" spans="1:7" ht="45" x14ac:dyDescent="0.25">
      <c r="A2658" s="36" t="s">
        <v>8578</v>
      </c>
      <c r="B2658" s="37" t="s">
        <v>11483</v>
      </c>
      <c r="C2658" s="38" t="s">
        <v>23</v>
      </c>
      <c r="D2658" s="39">
        <v>283.64</v>
      </c>
      <c r="E2658" s="39">
        <v>15.8</v>
      </c>
      <c r="F2658" s="39">
        <v>299.44</v>
      </c>
      <c r="G2658" s="34">
        <f t="shared" si="41"/>
        <v>9</v>
      </c>
    </row>
    <row r="2659" spans="1:7" ht="45" x14ac:dyDescent="0.25">
      <c r="A2659" s="36" t="s">
        <v>8579</v>
      </c>
      <c r="B2659" s="37" t="s">
        <v>11484</v>
      </c>
      <c r="C2659" s="38" t="s">
        <v>23</v>
      </c>
      <c r="D2659" s="39">
        <v>138.34</v>
      </c>
      <c r="E2659" s="39">
        <v>21.07</v>
      </c>
      <c r="F2659" s="39">
        <v>159.41</v>
      </c>
      <c r="G2659" s="34">
        <f t="shared" si="41"/>
        <v>9</v>
      </c>
    </row>
    <row r="2660" spans="1:7" ht="45" x14ac:dyDescent="0.25">
      <c r="A2660" s="36" t="s">
        <v>8580</v>
      </c>
      <c r="B2660" s="37" t="s">
        <v>13480</v>
      </c>
      <c r="C2660" s="38" t="s">
        <v>23</v>
      </c>
      <c r="D2660" s="39">
        <v>259.68</v>
      </c>
      <c r="E2660" s="39">
        <v>15.8</v>
      </c>
      <c r="F2660" s="39">
        <v>275.48</v>
      </c>
      <c r="G2660" s="34">
        <f t="shared" si="41"/>
        <v>9</v>
      </c>
    </row>
    <row r="2661" spans="1:7" ht="30" x14ac:dyDescent="0.25">
      <c r="A2661" s="36" t="s">
        <v>11485</v>
      </c>
      <c r="B2661" s="37" t="s">
        <v>11486</v>
      </c>
      <c r="C2661" s="38" t="s">
        <v>23</v>
      </c>
      <c r="D2661" s="39">
        <v>63.39</v>
      </c>
      <c r="E2661" s="39">
        <v>26.34</v>
      </c>
      <c r="F2661" s="39">
        <v>89.73</v>
      </c>
      <c r="G2661" s="34">
        <f t="shared" si="41"/>
        <v>9</v>
      </c>
    </row>
    <row r="2662" spans="1:7" x14ac:dyDescent="0.25">
      <c r="A2662" s="36" t="s">
        <v>11246</v>
      </c>
      <c r="B2662" s="37" t="s">
        <v>5448</v>
      </c>
      <c r="C2662" s="38"/>
      <c r="D2662" s="39"/>
      <c r="E2662" s="39"/>
      <c r="F2662" s="39"/>
      <c r="G2662" s="34">
        <f t="shared" si="41"/>
        <v>2</v>
      </c>
    </row>
    <row r="2663" spans="1:7" x14ac:dyDescent="0.25">
      <c r="A2663" s="36" t="s">
        <v>11247</v>
      </c>
      <c r="B2663" s="37" t="s">
        <v>5449</v>
      </c>
      <c r="C2663" s="38"/>
      <c r="D2663" s="39"/>
      <c r="E2663" s="39"/>
      <c r="F2663" s="39"/>
      <c r="G2663" s="34">
        <f t="shared" si="41"/>
        <v>5</v>
      </c>
    </row>
    <row r="2664" spans="1:7" ht="30" x14ac:dyDescent="0.25">
      <c r="A2664" s="36" t="s">
        <v>8581</v>
      </c>
      <c r="B2664" s="37" t="s">
        <v>7220</v>
      </c>
      <c r="C2664" s="38" t="s">
        <v>23</v>
      </c>
      <c r="D2664" s="39">
        <v>74.47</v>
      </c>
      <c r="E2664" s="39">
        <v>13.17</v>
      </c>
      <c r="F2664" s="39">
        <v>87.64</v>
      </c>
      <c r="G2664" s="34">
        <f t="shared" si="41"/>
        <v>9</v>
      </c>
    </row>
    <row r="2665" spans="1:7" ht="30" x14ac:dyDescent="0.25">
      <c r="A2665" s="36" t="s">
        <v>8582</v>
      </c>
      <c r="B2665" s="37" t="s">
        <v>7219</v>
      </c>
      <c r="C2665" s="38" t="s">
        <v>23</v>
      </c>
      <c r="D2665" s="39">
        <v>121.04</v>
      </c>
      <c r="E2665" s="39">
        <v>13.17</v>
      </c>
      <c r="F2665" s="39">
        <v>134.21</v>
      </c>
      <c r="G2665" s="34">
        <f t="shared" si="41"/>
        <v>9</v>
      </c>
    </row>
    <row r="2666" spans="1:7" x14ac:dyDescent="0.25">
      <c r="A2666" s="36" t="s">
        <v>8583</v>
      </c>
      <c r="B2666" s="37" t="s">
        <v>5450</v>
      </c>
      <c r="C2666" s="38" t="s">
        <v>23</v>
      </c>
      <c r="D2666" s="39">
        <v>72.09</v>
      </c>
      <c r="E2666" s="39">
        <v>13.17</v>
      </c>
      <c r="F2666" s="39">
        <v>85.26</v>
      </c>
      <c r="G2666" s="34">
        <f t="shared" si="41"/>
        <v>9</v>
      </c>
    </row>
    <row r="2667" spans="1:7" x14ac:dyDescent="0.25">
      <c r="A2667" s="36" t="s">
        <v>8584</v>
      </c>
      <c r="B2667" s="37" t="s">
        <v>5451</v>
      </c>
      <c r="C2667" s="38" t="s">
        <v>23</v>
      </c>
      <c r="D2667" s="39">
        <v>50.03</v>
      </c>
      <c r="E2667" s="39">
        <v>13.17</v>
      </c>
      <c r="F2667" s="39">
        <v>63.2</v>
      </c>
      <c r="G2667" s="34">
        <f t="shared" si="41"/>
        <v>9</v>
      </c>
    </row>
    <row r="2668" spans="1:7" x14ac:dyDescent="0.25">
      <c r="A2668" s="36" t="s">
        <v>8585</v>
      </c>
      <c r="B2668" s="37" t="s">
        <v>5452</v>
      </c>
      <c r="C2668" s="38" t="s">
        <v>23</v>
      </c>
      <c r="D2668" s="39">
        <v>4.2300000000000004</v>
      </c>
      <c r="E2668" s="39">
        <v>13.17</v>
      </c>
      <c r="F2668" s="39">
        <v>17.399999999999999</v>
      </c>
      <c r="G2668" s="34">
        <f t="shared" si="41"/>
        <v>9</v>
      </c>
    </row>
    <row r="2669" spans="1:7" ht="30" x14ac:dyDescent="0.25">
      <c r="A2669" s="36" t="s">
        <v>8586</v>
      </c>
      <c r="B2669" s="37" t="s">
        <v>5453</v>
      </c>
      <c r="C2669" s="38" t="s">
        <v>23</v>
      </c>
      <c r="D2669" s="39">
        <v>28.33</v>
      </c>
      <c r="E2669" s="39">
        <v>13.17</v>
      </c>
      <c r="F2669" s="39">
        <v>41.5</v>
      </c>
      <c r="G2669" s="34">
        <f t="shared" si="41"/>
        <v>9</v>
      </c>
    </row>
    <row r="2670" spans="1:7" ht="30" x14ac:dyDescent="0.25">
      <c r="A2670" s="36" t="s">
        <v>8587</v>
      </c>
      <c r="B2670" s="37" t="s">
        <v>7217</v>
      </c>
      <c r="C2670" s="38" t="s">
        <v>23</v>
      </c>
      <c r="D2670" s="39">
        <v>10.29</v>
      </c>
      <c r="E2670" s="39">
        <v>13.17</v>
      </c>
      <c r="F2670" s="39">
        <v>23.46</v>
      </c>
      <c r="G2670" s="34">
        <f t="shared" si="41"/>
        <v>9</v>
      </c>
    </row>
    <row r="2671" spans="1:7" ht="30" x14ac:dyDescent="0.25">
      <c r="A2671" s="36" t="s">
        <v>8588</v>
      </c>
      <c r="B2671" s="37" t="s">
        <v>7218</v>
      </c>
      <c r="C2671" s="38" t="s">
        <v>23</v>
      </c>
      <c r="D2671" s="39">
        <v>12.65</v>
      </c>
      <c r="E2671" s="39">
        <v>13.17</v>
      </c>
      <c r="F2671" s="39">
        <v>25.82</v>
      </c>
      <c r="G2671" s="34">
        <f t="shared" si="41"/>
        <v>9</v>
      </c>
    </row>
    <row r="2672" spans="1:7" x14ac:dyDescent="0.25">
      <c r="A2672" s="36" t="s">
        <v>11248</v>
      </c>
      <c r="B2672" s="37" t="s">
        <v>5454</v>
      </c>
      <c r="C2672" s="38"/>
      <c r="D2672" s="39"/>
      <c r="E2672" s="39"/>
      <c r="F2672" s="39"/>
      <c r="G2672" s="34">
        <f t="shared" si="41"/>
        <v>5</v>
      </c>
    </row>
    <row r="2673" spans="1:7" x14ac:dyDescent="0.25">
      <c r="A2673" s="36" t="s">
        <v>8589</v>
      </c>
      <c r="B2673" s="37" t="s">
        <v>5455</v>
      </c>
      <c r="C2673" s="38" t="s">
        <v>23</v>
      </c>
      <c r="D2673" s="39">
        <v>5.58</v>
      </c>
      <c r="E2673" s="39">
        <v>13.17</v>
      </c>
      <c r="F2673" s="39">
        <v>18.75</v>
      </c>
      <c r="G2673" s="34">
        <f t="shared" si="41"/>
        <v>9</v>
      </c>
    </row>
    <row r="2674" spans="1:7" x14ac:dyDescent="0.25">
      <c r="A2674" s="36" t="s">
        <v>8590</v>
      </c>
      <c r="B2674" s="37" t="s">
        <v>5456</v>
      </c>
      <c r="C2674" s="38" t="s">
        <v>23</v>
      </c>
      <c r="D2674" s="39">
        <v>16.46</v>
      </c>
      <c r="E2674" s="39">
        <v>13.17</v>
      </c>
      <c r="F2674" s="39">
        <v>29.63</v>
      </c>
      <c r="G2674" s="34">
        <f t="shared" si="41"/>
        <v>9</v>
      </c>
    </row>
    <row r="2675" spans="1:7" x14ac:dyDescent="0.25">
      <c r="A2675" s="36" t="s">
        <v>8591</v>
      </c>
      <c r="B2675" s="37" t="s">
        <v>5457</v>
      </c>
      <c r="C2675" s="38" t="s">
        <v>23</v>
      </c>
      <c r="D2675" s="39">
        <v>5.72</v>
      </c>
      <c r="E2675" s="39">
        <v>13.17</v>
      </c>
      <c r="F2675" s="39">
        <v>18.89</v>
      </c>
      <c r="G2675" s="34">
        <f t="shared" si="41"/>
        <v>9</v>
      </c>
    </row>
    <row r="2676" spans="1:7" ht="30" x14ac:dyDescent="0.25">
      <c r="A2676" s="36" t="s">
        <v>8592</v>
      </c>
      <c r="B2676" s="37" t="s">
        <v>5458</v>
      </c>
      <c r="C2676" s="38" t="s">
        <v>23</v>
      </c>
      <c r="D2676" s="39">
        <v>8.07</v>
      </c>
      <c r="E2676" s="39">
        <v>13.17</v>
      </c>
      <c r="F2676" s="39">
        <v>21.24</v>
      </c>
      <c r="G2676" s="34">
        <f t="shared" si="41"/>
        <v>9</v>
      </c>
    </row>
    <row r="2677" spans="1:7" ht="30" x14ac:dyDescent="0.25">
      <c r="A2677" s="36" t="s">
        <v>8593</v>
      </c>
      <c r="B2677" s="37" t="s">
        <v>5459</v>
      </c>
      <c r="C2677" s="38" t="s">
        <v>23</v>
      </c>
      <c r="D2677" s="39">
        <v>13.9</v>
      </c>
      <c r="E2677" s="39">
        <v>13.17</v>
      </c>
      <c r="F2677" s="39">
        <v>27.07</v>
      </c>
      <c r="G2677" s="34">
        <f t="shared" si="41"/>
        <v>9</v>
      </c>
    </row>
    <row r="2678" spans="1:7" ht="30" x14ac:dyDescent="0.25">
      <c r="A2678" s="36" t="s">
        <v>8594</v>
      </c>
      <c r="B2678" s="37" t="s">
        <v>5460</v>
      </c>
      <c r="C2678" s="38" t="s">
        <v>23</v>
      </c>
      <c r="D2678" s="39">
        <v>16.71</v>
      </c>
      <c r="E2678" s="39">
        <v>13.17</v>
      </c>
      <c r="F2678" s="39">
        <v>29.88</v>
      </c>
      <c r="G2678" s="34">
        <f t="shared" si="41"/>
        <v>9</v>
      </c>
    </row>
    <row r="2679" spans="1:7" x14ac:dyDescent="0.25">
      <c r="A2679" s="36" t="s">
        <v>11249</v>
      </c>
      <c r="B2679" s="37" t="s">
        <v>5461</v>
      </c>
      <c r="C2679" s="38"/>
      <c r="D2679" s="39"/>
      <c r="E2679" s="39"/>
      <c r="F2679" s="39"/>
      <c r="G2679" s="34">
        <f t="shared" si="41"/>
        <v>5</v>
      </c>
    </row>
    <row r="2680" spans="1:7" ht="30" x14ac:dyDescent="0.25">
      <c r="A2680" s="36" t="s">
        <v>8595</v>
      </c>
      <c r="B2680" s="37" t="s">
        <v>5462</v>
      </c>
      <c r="C2680" s="38" t="s">
        <v>23</v>
      </c>
      <c r="D2680" s="39">
        <v>10.26</v>
      </c>
      <c r="E2680" s="39">
        <v>13.17</v>
      </c>
      <c r="F2680" s="39">
        <v>23.43</v>
      </c>
      <c r="G2680" s="34">
        <f t="shared" si="41"/>
        <v>9</v>
      </c>
    </row>
    <row r="2681" spans="1:7" ht="30" x14ac:dyDescent="0.25">
      <c r="A2681" s="36" t="s">
        <v>8596</v>
      </c>
      <c r="B2681" s="37" t="s">
        <v>5463</v>
      </c>
      <c r="C2681" s="38" t="s">
        <v>23</v>
      </c>
      <c r="D2681" s="39">
        <v>15.11</v>
      </c>
      <c r="E2681" s="39">
        <v>13.17</v>
      </c>
      <c r="F2681" s="39">
        <v>28.28</v>
      </c>
      <c r="G2681" s="34">
        <f t="shared" si="41"/>
        <v>9</v>
      </c>
    </row>
    <row r="2682" spans="1:7" ht="30" x14ac:dyDescent="0.25">
      <c r="A2682" s="36" t="s">
        <v>8597</v>
      </c>
      <c r="B2682" s="37" t="s">
        <v>7215</v>
      </c>
      <c r="C2682" s="38" t="s">
        <v>23</v>
      </c>
      <c r="D2682" s="39">
        <v>13.44</v>
      </c>
      <c r="E2682" s="39">
        <v>13.17</v>
      </c>
      <c r="F2682" s="39">
        <v>26.61</v>
      </c>
      <c r="G2682" s="34">
        <f t="shared" si="41"/>
        <v>9</v>
      </c>
    </row>
    <row r="2683" spans="1:7" ht="30" x14ac:dyDescent="0.25">
      <c r="A2683" s="36" t="s">
        <v>8598</v>
      </c>
      <c r="B2683" s="37" t="s">
        <v>7216</v>
      </c>
      <c r="C2683" s="38" t="s">
        <v>23</v>
      </c>
      <c r="D2683" s="39">
        <v>17.760000000000002</v>
      </c>
      <c r="E2683" s="39">
        <v>13.17</v>
      </c>
      <c r="F2683" s="39">
        <v>30.93</v>
      </c>
      <c r="G2683" s="34">
        <f t="shared" si="41"/>
        <v>9</v>
      </c>
    </row>
    <row r="2684" spans="1:7" x14ac:dyDescent="0.25">
      <c r="A2684" s="36" t="s">
        <v>11250</v>
      </c>
      <c r="B2684" s="37" t="s">
        <v>5464</v>
      </c>
      <c r="C2684" s="38"/>
      <c r="D2684" s="39"/>
      <c r="E2684" s="39"/>
      <c r="F2684" s="39"/>
      <c r="G2684" s="34">
        <f t="shared" si="41"/>
        <v>5</v>
      </c>
    </row>
    <row r="2685" spans="1:7" x14ac:dyDescent="0.25">
      <c r="A2685" s="36" t="s">
        <v>8599</v>
      </c>
      <c r="B2685" s="37" t="s">
        <v>5465</v>
      </c>
      <c r="C2685" s="38" t="s">
        <v>23</v>
      </c>
      <c r="D2685" s="39">
        <v>11.31</v>
      </c>
      <c r="E2685" s="39">
        <v>13.17</v>
      </c>
      <c r="F2685" s="39">
        <v>24.48</v>
      </c>
      <c r="G2685" s="34">
        <f t="shared" si="41"/>
        <v>9</v>
      </c>
    </row>
    <row r="2686" spans="1:7" x14ac:dyDescent="0.25">
      <c r="A2686" s="36" t="s">
        <v>8600</v>
      </c>
      <c r="B2686" s="37" t="s">
        <v>5466</v>
      </c>
      <c r="C2686" s="38" t="s">
        <v>23</v>
      </c>
      <c r="D2686" s="39">
        <v>10.15</v>
      </c>
      <c r="E2686" s="39">
        <v>13.17</v>
      </c>
      <c r="F2686" s="39">
        <v>23.32</v>
      </c>
      <c r="G2686" s="34">
        <f t="shared" si="41"/>
        <v>9</v>
      </c>
    </row>
    <row r="2687" spans="1:7" x14ac:dyDescent="0.25">
      <c r="A2687" s="36" t="s">
        <v>8601</v>
      </c>
      <c r="B2687" s="37" t="s">
        <v>5467</v>
      </c>
      <c r="C2687" s="38" t="s">
        <v>23</v>
      </c>
      <c r="D2687" s="39">
        <v>54.11</v>
      </c>
      <c r="E2687" s="39">
        <v>13.17</v>
      </c>
      <c r="F2687" s="39">
        <v>67.28</v>
      </c>
      <c r="G2687" s="34">
        <f t="shared" si="41"/>
        <v>9</v>
      </c>
    </row>
    <row r="2688" spans="1:7" x14ac:dyDescent="0.25">
      <c r="A2688" s="36" t="s">
        <v>8602</v>
      </c>
      <c r="B2688" s="37" t="s">
        <v>5468</v>
      </c>
      <c r="C2688" s="38" t="s">
        <v>23</v>
      </c>
      <c r="D2688" s="39">
        <v>127.11</v>
      </c>
      <c r="E2688" s="39">
        <v>15.8</v>
      </c>
      <c r="F2688" s="39">
        <v>142.91</v>
      </c>
      <c r="G2688" s="34">
        <f t="shared" si="41"/>
        <v>9</v>
      </c>
    </row>
    <row r="2689" spans="1:7" x14ac:dyDescent="0.25">
      <c r="A2689" s="36" t="s">
        <v>8603</v>
      </c>
      <c r="B2689" s="37" t="s">
        <v>5469</v>
      </c>
      <c r="C2689" s="38" t="s">
        <v>7</v>
      </c>
      <c r="D2689" s="39">
        <v>75.81</v>
      </c>
      <c r="E2689" s="39">
        <v>15.8</v>
      </c>
      <c r="F2689" s="39">
        <v>91.61</v>
      </c>
      <c r="G2689" s="34">
        <f t="shared" si="41"/>
        <v>9</v>
      </c>
    </row>
    <row r="2690" spans="1:7" x14ac:dyDescent="0.25">
      <c r="A2690" s="36" t="s">
        <v>8604</v>
      </c>
      <c r="B2690" s="37" t="s">
        <v>5470</v>
      </c>
      <c r="C2690" s="38" t="s">
        <v>23</v>
      </c>
      <c r="D2690" s="39">
        <v>10.86</v>
      </c>
      <c r="E2690" s="39">
        <v>13.17</v>
      </c>
      <c r="F2690" s="39">
        <v>24.03</v>
      </c>
      <c r="G2690" s="34">
        <f t="shared" si="41"/>
        <v>9</v>
      </c>
    </row>
    <row r="2691" spans="1:7" x14ac:dyDescent="0.25">
      <c r="A2691" s="36" t="s">
        <v>8605</v>
      </c>
      <c r="B2691" s="37" t="s">
        <v>5471</v>
      </c>
      <c r="C2691" s="38" t="s">
        <v>23</v>
      </c>
      <c r="D2691" s="39">
        <v>38.64</v>
      </c>
      <c r="E2691" s="39">
        <v>13.17</v>
      </c>
      <c r="F2691" s="39">
        <v>51.81</v>
      </c>
      <c r="G2691" s="34">
        <f t="shared" ref="G2691:G2754" si="42">LEN(A2691)</f>
        <v>9</v>
      </c>
    </row>
    <row r="2692" spans="1:7" x14ac:dyDescent="0.25">
      <c r="A2692" s="36" t="s">
        <v>11251</v>
      </c>
      <c r="B2692" s="37" t="s">
        <v>5472</v>
      </c>
      <c r="C2692" s="38"/>
      <c r="D2692" s="39"/>
      <c r="E2692" s="39"/>
      <c r="F2692" s="39"/>
      <c r="G2692" s="34">
        <f t="shared" si="42"/>
        <v>5</v>
      </c>
    </row>
    <row r="2693" spans="1:7" x14ac:dyDescent="0.25">
      <c r="A2693" s="36" t="s">
        <v>8606</v>
      </c>
      <c r="B2693" s="37" t="s">
        <v>5473</v>
      </c>
      <c r="C2693" s="38" t="s">
        <v>23</v>
      </c>
      <c r="D2693" s="39">
        <v>32.299999999999997</v>
      </c>
      <c r="E2693" s="39">
        <v>13.17</v>
      </c>
      <c r="F2693" s="39">
        <v>45.47</v>
      </c>
      <c r="G2693" s="34">
        <f t="shared" si="42"/>
        <v>9</v>
      </c>
    </row>
    <row r="2694" spans="1:7" ht="30" x14ac:dyDescent="0.25">
      <c r="A2694" s="36" t="s">
        <v>8607</v>
      </c>
      <c r="B2694" s="37" t="s">
        <v>7214</v>
      </c>
      <c r="C2694" s="38" t="s">
        <v>23</v>
      </c>
      <c r="D2694" s="39">
        <v>13.88</v>
      </c>
      <c r="E2694" s="39">
        <v>13.17</v>
      </c>
      <c r="F2694" s="39">
        <v>27.05</v>
      </c>
      <c r="G2694" s="34">
        <f t="shared" si="42"/>
        <v>9</v>
      </c>
    </row>
    <row r="2695" spans="1:7" x14ac:dyDescent="0.25">
      <c r="A2695" s="36" t="s">
        <v>8608</v>
      </c>
      <c r="B2695" s="37" t="s">
        <v>5474</v>
      </c>
      <c r="C2695" s="38" t="s">
        <v>23</v>
      </c>
      <c r="D2695" s="39">
        <v>84.81</v>
      </c>
      <c r="E2695" s="39">
        <v>13.17</v>
      </c>
      <c r="F2695" s="39">
        <v>97.98</v>
      </c>
      <c r="G2695" s="34">
        <f t="shared" si="42"/>
        <v>9</v>
      </c>
    </row>
    <row r="2696" spans="1:7" x14ac:dyDescent="0.25">
      <c r="A2696" s="36" t="s">
        <v>8609</v>
      </c>
      <c r="B2696" s="37" t="s">
        <v>5475</v>
      </c>
      <c r="C2696" s="38" t="s">
        <v>23</v>
      </c>
      <c r="D2696" s="39">
        <v>42.07</v>
      </c>
      <c r="E2696" s="39">
        <v>13.17</v>
      </c>
      <c r="F2696" s="39">
        <v>55.24</v>
      </c>
      <c r="G2696" s="34">
        <f t="shared" si="42"/>
        <v>9</v>
      </c>
    </row>
    <row r="2697" spans="1:7" x14ac:dyDescent="0.25">
      <c r="A2697" s="36" t="s">
        <v>8610</v>
      </c>
      <c r="B2697" s="37" t="s">
        <v>5476</v>
      </c>
      <c r="C2697" s="38" t="s">
        <v>23</v>
      </c>
      <c r="D2697" s="39">
        <v>132.62</v>
      </c>
      <c r="E2697" s="39">
        <v>13.17</v>
      </c>
      <c r="F2697" s="39">
        <v>145.79</v>
      </c>
      <c r="G2697" s="34">
        <f t="shared" si="42"/>
        <v>9</v>
      </c>
    </row>
    <row r="2698" spans="1:7" x14ac:dyDescent="0.25">
      <c r="A2698" s="36" t="s">
        <v>8611</v>
      </c>
      <c r="B2698" s="37" t="s">
        <v>5477</v>
      </c>
      <c r="C2698" s="38" t="s">
        <v>23</v>
      </c>
      <c r="D2698" s="39">
        <v>16.100000000000001</v>
      </c>
      <c r="E2698" s="39">
        <v>52.67</v>
      </c>
      <c r="F2698" s="39">
        <v>68.77</v>
      </c>
      <c r="G2698" s="34">
        <f t="shared" si="42"/>
        <v>9</v>
      </c>
    </row>
    <row r="2699" spans="1:7" x14ac:dyDescent="0.25">
      <c r="A2699" s="36" t="s">
        <v>8612</v>
      </c>
      <c r="B2699" s="37" t="s">
        <v>5478</v>
      </c>
      <c r="C2699" s="38" t="s">
        <v>23</v>
      </c>
      <c r="D2699" s="39">
        <v>17.399999999999999</v>
      </c>
      <c r="E2699" s="39">
        <v>5.26</v>
      </c>
      <c r="F2699" s="39">
        <v>22.66</v>
      </c>
      <c r="G2699" s="34">
        <f t="shared" si="42"/>
        <v>9</v>
      </c>
    </row>
    <row r="2700" spans="1:7" ht="30" x14ac:dyDescent="0.25">
      <c r="A2700" s="36" t="s">
        <v>8613</v>
      </c>
      <c r="B2700" s="37" t="s">
        <v>5479</v>
      </c>
      <c r="C2700" s="38" t="s">
        <v>23</v>
      </c>
      <c r="D2700" s="39">
        <v>22.15</v>
      </c>
      <c r="E2700" s="39">
        <v>5.26</v>
      </c>
      <c r="F2700" s="39">
        <v>27.41</v>
      </c>
      <c r="G2700" s="34">
        <f t="shared" si="42"/>
        <v>9</v>
      </c>
    </row>
    <row r="2701" spans="1:7" x14ac:dyDescent="0.25">
      <c r="A2701" s="36" t="s">
        <v>8614</v>
      </c>
      <c r="B2701" s="37" t="s">
        <v>5480</v>
      </c>
      <c r="C2701" s="38" t="s">
        <v>23</v>
      </c>
      <c r="D2701" s="39">
        <v>17.39</v>
      </c>
      <c r="E2701" s="39">
        <v>5.26</v>
      </c>
      <c r="F2701" s="39">
        <v>22.65</v>
      </c>
      <c r="G2701" s="34">
        <f t="shared" si="42"/>
        <v>9</v>
      </c>
    </row>
    <row r="2702" spans="1:7" x14ac:dyDescent="0.25">
      <c r="A2702" s="36" t="s">
        <v>8615</v>
      </c>
      <c r="B2702" s="37" t="s">
        <v>5481</v>
      </c>
      <c r="C2702" s="38" t="s">
        <v>23</v>
      </c>
      <c r="D2702" s="39">
        <v>4.0599999999999996</v>
      </c>
      <c r="E2702" s="39">
        <v>5.26</v>
      </c>
      <c r="F2702" s="39">
        <v>9.32</v>
      </c>
      <c r="G2702" s="34">
        <f t="shared" si="42"/>
        <v>9</v>
      </c>
    </row>
    <row r="2703" spans="1:7" x14ac:dyDescent="0.25">
      <c r="A2703" s="36" t="s">
        <v>8616</v>
      </c>
      <c r="B2703" s="37" t="s">
        <v>5482</v>
      </c>
      <c r="C2703" s="38" t="s">
        <v>7</v>
      </c>
      <c r="D2703" s="39">
        <v>13.84</v>
      </c>
      <c r="E2703" s="39">
        <v>21.07</v>
      </c>
      <c r="F2703" s="39">
        <v>34.909999999999997</v>
      </c>
      <c r="G2703" s="34">
        <f t="shared" si="42"/>
        <v>9</v>
      </c>
    </row>
    <row r="2704" spans="1:7" x14ac:dyDescent="0.25">
      <c r="A2704" s="36" t="s">
        <v>8617</v>
      </c>
      <c r="B2704" s="37" t="s">
        <v>5483</v>
      </c>
      <c r="C2704" s="38" t="s">
        <v>23</v>
      </c>
      <c r="D2704" s="39">
        <v>18.72</v>
      </c>
      <c r="E2704" s="39">
        <v>13.17</v>
      </c>
      <c r="F2704" s="39">
        <v>31.89</v>
      </c>
      <c r="G2704" s="34">
        <f t="shared" si="42"/>
        <v>9</v>
      </c>
    </row>
    <row r="2705" spans="1:7" x14ac:dyDescent="0.25">
      <c r="A2705" s="36" t="s">
        <v>8618</v>
      </c>
      <c r="B2705" s="37" t="s">
        <v>11744</v>
      </c>
      <c r="C2705" s="38" t="s">
        <v>23</v>
      </c>
      <c r="D2705" s="39">
        <v>251.75</v>
      </c>
      <c r="E2705" s="39">
        <v>26.34</v>
      </c>
      <c r="F2705" s="39">
        <v>278.08999999999997</v>
      </c>
      <c r="G2705" s="34">
        <f t="shared" si="42"/>
        <v>9</v>
      </c>
    </row>
    <row r="2706" spans="1:7" x14ac:dyDescent="0.25">
      <c r="A2706" s="36" t="s">
        <v>8619</v>
      </c>
      <c r="B2706" s="37" t="s">
        <v>13403</v>
      </c>
      <c r="C2706" s="38" t="s">
        <v>23</v>
      </c>
      <c r="D2706" s="39">
        <v>175.5</v>
      </c>
      <c r="E2706" s="39">
        <v>26.34</v>
      </c>
      <c r="F2706" s="39">
        <v>201.84</v>
      </c>
      <c r="G2706" s="34">
        <f t="shared" si="42"/>
        <v>9</v>
      </c>
    </row>
    <row r="2707" spans="1:7" x14ac:dyDescent="0.25">
      <c r="A2707" s="36" t="s">
        <v>8620</v>
      </c>
      <c r="B2707" s="37" t="s">
        <v>11745</v>
      </c>
      <c r="C2707" s="38" t="s">
        <v>23</v>
      </c>
      <c r="D2707" s="39">
        <v>162.37</v>
      </c>
      <c r="E2707" s="39">
        <v>26.34</v>
      </c>
      <c r="F2707" s="39">
        <v>188.71</v>
      </c>
      <c r="G2707" s="34">
        <f t="shared" si="42"/>
        <v>9</v>
      </c>
    </row>
    <row r="2708" spans="1:7" x14ac:dyDescent="0.25">
      <c r="A2708" s="36" t="s">
        <v>8621</v>
      </c>
      <c r="B2708" s="37" t="s">
        <v>11746</v>
      </c>
      <c r="C2708" s="38" t="s">
        <v>23</v>
      </c>
      <c r="D2708" s="39">
        <v>44.79</v>
      </c>
      <c r="E2708" s="39">
        <v>13.17</v>
      </c>
      <c r="F2708" s="39">
        <v>57.96</v>
      </c>
      <c r="G2708" s="34">
        <f t="shared" si="42"/>
        <v>9</v>
      </c>
    </row>
    <row r="2709" spans="1:7" x14ac:dyDescent="0.25">
      <c r="A2709" s="36" t="s">
        <v>8622</v>
      </c>
      <c r="B2709" s="37" t="s">
        <v>5484</v>
      </c>
      <c r="C2709" s="38" t="s">
        <v>23</v>
      </c>
      <c r="D2709" s="39">
        <v>2.81</v>
      </c>
      <c r="E2709" s="39">
        <v>10.54</v>
      </c>
      <c r="F2709" s="39">
        <v>13.35</v>
      </c>
      <c r="G2709" s="34">
        <f t="shared" si="42"/>
        <v>9</v>
      </c>
    </row>
    <row r="2710" spans="1:7" ht="30" x14ac:dyDescent="0.25">
      <c r="A2710" s="36" t="s">
        <v>8623</v>
      </c>
      <c r="B2710" s="37" t="s">
        <v>5485</v>
      </c>
      <c r="C2710" s="38" t="s">
        <v>23</v>
      </c>
      <c r="D2710" s="39">
        <v>9.77</v>
      </c>
      <c r="E2710" s="39">
        <v>13.17</v>
      </c>
      <c r="F2710" s="39">
        <v>22.94</v>
      </c>
      <c r="G2710" s="34">
        <f t="shared" si="42"/>
        <v>9</v>
      </c>
    </row>
    <row r="2711" spans="1:7" ht="30" x14ac:dyDescent="0.25">
      <c r="A2711" s="36" t="s">
        <v>8624</v>
      </c>
      <c r="B2711" s="37" t="s">
        <v>7204</v>
      </c>
      <c r="C2711" s="38" t="s">
        <v>7</v>
      </c>
      <c r="D2711" s="39">
        <v>15.76</v>
      </c>
      <c r="E2711" s="39">
        <v>26.34</v>
      </c>
      <c r="F2711" s="39">
        <v>42.1</v>
      </c>
      <c r="G2711" s="34">
        <f t="shared" si="42"/>
        <v>9</v>
      </c>
    </row>
    <row r="2712" spans="1:7" ht="30" x14ac:dyDescent="0.25">
      <c r="A2712" s="36" t="s">
        <v>8625</v>
      </c>
      <c r="B2712" s="37" t="s">
        <v>5486</v>
      </c>
      <c r="C2712" s="38" t="s">
        <v>23</v>
      </c>
      <c r="D2712" s="39">
        <v>9.91</v>
      </c>
      <c r="E2712" s="39">
        <v>13.17</v>
      </c>
      <c r="F2712" s="39">
        <v>23.08</v>
      </c>
      <c r="G2712" s="34">
        <f t="shared" si="42"/>
        <v>9</v>
      </c>
    </row>
    <row r="2713" spans="1:7" ht="30" x14ac:dyDescent="0.25">
      <c r="A2713" s="36" t="s">
        <v>8626</v>
      </c>
      <c r="B2713" s="37" t="s">
        <v>11747</v>
      </c>
      <c r="C2713" s="38" t="s">
        <v>23</v>
      </c>
      <c r="D2713" s="39">
        <v>47.96</v>
      </c>
      <c r="E2713" s="39">
        <v>10.54</v>
      </c>
      <c r="F2713" s="39">
        <v>58.5</v>
      </c>
      <c r="G2713" s="34">
        <f t="shared" si="42"/>
        <v>9</v>
      </c>
    </row>
    <row r="2714" spans="1:7" ht="30" x14ac:dyDescent="0.25">
      <c r="A2714" s="36" t="s">
        <v>8627</v>
      </c>
      <c r="B2714" s="37" t="s">
        <v>7205</v>
      </c>
      <c r="C2714" s="38" t="s">
        <v>23</v>
      </c>
      <c r="D2714" s="39">
        <v>5.19</v>
      </c>
      <c r="E2714" s="39">
        <v>13.17</v>
      </c>
      <c r="F2714" s="39">
        <v>18.36</v>
      </c>
      <c r="G2714" s="34">
        <f t="shared" si="42"/>
        <v>9</v>
      </c>
    </row>
    <row r="2715" spans="1:7" x14ac:dyDescent="0.25">
      <c r="A2715" s="36" t="s">
        <v>8628</v>
      </c>
      <c r="B2715" s="37" t="s">
        <v>5487</v>
      </c>
      <c r="C2715" s="38" t="s">
        <v>23</v>
      </c>
      <c r="D2715" s="39">
        <v>44.94</v>
      </c>
      <c r="E2715" s="39">
        <v>2.63</v>
      </c>
      <c r="F2715" s="39">
        <v>47.57</v>
      </c>
      <c r="G2715" s="34">
        <f t="shared" si="42"/>
        <v>9</v>
      </c>
    </row>
    <row r="2716" spans="1:7" ht="30" x14ac:dyDescent="0.25">
      <c r="A2716" s="36" t="s">
        <v>8629</v>
      </c>
      <c r="B2716" s="37" t="s">
        <v>7206</v>
      </c>
      <c r="C2716" s="38" t="s">
        <v>23</v>
      </c>
      <c r="D2716" s="39">
        <v>17.23</v>
      </c>
      <c r="E2716" s="39">
        <v>13.17</v>
      </c>
      <c r="F2716" s="39">
        <v>30.4</v>
      </c>
      <c r="G2716" s="34">
        <f t="shared" si="42"/>
        <v>9</v>
      </c>
    </row>
    <row r="2717" spans="1:7" ht="30" x14ac:dyDescent="0.25">
      <c r="A2717" s="36" t="s">
        <v>8630</v>
      </c>
      <c r="B2717" s="37" t="s">
        <v>7207</v>
      </c>
      <c r="C2717" s="38" t="s">
        <v>23</v>
      </c>
      <c r="D2717" s="39">
        <v>25.92</v>
      </c>
      <c r="E2717" s="39">
        <v>13.17</v>
      </c>
      <c r="F2717" s="39">
        <v>39.090000000000003</v>
      </c>
      <c r="G2717" s="34">
        <f t="shared" si="42"/>
        <v>9</v>
      </c>
    </row>
    <row r="2718" spans="1:7" ht="30" x14ac:dyDescent="0.25">
      <c r="A2718" s="36" t="s">
        <v>8631</v>
      </c>
      <c r="B2718" s="37" t="s">
        <v>7208</v>
      </c>
      <c r="C2718" s="38" t="s">
        <v>23</v>
      </c>
      <c r="D2718" s="39">
        <v>45.65</v>
      </c>
      <c r="E2718" s="39">
        <v>13.17</v>
      </c>
      <c r="F2718" s="39">
        <v>58.82</v>
      </c>
      <c r="G2718" s="34">
        <f t="shared" si="42"/>
        <v>9</v>
      </c>
    </row>
    <row r="2719" spans="1:7" ht="30" x14ac:dyDescent="0.25">
      <c r="A2719" s="36" t="s">
        <v>8632</v>
      </c>
      <c r="B2719" s="37" t="s">
        <v>7209</v>
      </c>
      <c r="C2719" s="38" t="s">
        <v>7</v>
      </c>
      <c r="D2719" s="39">
        <v>179.57</v>
      </c>
      <c r="E2719" s="39">
        <v>26.34</v>
      </c>
      <c r="F2719" s="39">
        <v>205.91</v>
      </c>
      <c r="G2719" s="34">
        <f t="shared" si="42"/>
        <v>9</v>
      </c>
    </row>
    <row r="2720" spans="1:7" ht="30" x14ac:dyDescent="0.25">
      <c r="A2720" s="36" t="s">
        <v>8633</v>
      </c>
      <c r="B2720" s="37" t="s">
        <v>7210</v>
      </c>
      <c r="C2720" s="38" t="s">
        <v>23</v>
      </c>
      <c r="D2720" s="39">
        <v>436.35</v>
      </c>
      <c r="E2720" s="39">
        <v>52.67</v>
      </c>
      <c r="F2720" s="39">
        <v>489.02</v>
      </c>
      <c r="G2720" s="34">
        <f t="shared" si="42"/>
        <v>9</v>
      </c>
    </row>
    <row r="2721" spans="1:7" ht="30" x14ac:dyDescent="0.25">
      <c r="A2721" s="36" t="s">
        <v>8634</v>
      </c>
      <c r="B2721" s="37" t="s">
        <v>7211</v>
      </c>
      <c r="C2721" s="38" t="s">
        <v>23</v>
      </c>
      <c r="D2721" s="39">
        <v>295.89999999999998</v>
      </c>
      <c r="E2721" s="39">
        <v>52.67</v>
      </c>
      <c r="F2721" s="39">
        <v>348.57</v>
      </c>
      <c r="G2721" s="34">
        <f t="shared" si="42"/>
        <v>9</v>
      </c>
    </row>
    <row r="2722" spans="1:7" x14ac:dyDescent="0.25">
      <c r="A2722" s="36" t="s">
        <v>8635</v>
      </c>
      <c r="B2722" s="37" t="s">
        <v>5488</v>
      </c>
      <c r="C2722" s="38" t="s">
        <v>23</v>
      </c>
      <c r="D2722" s="39">
        <v>1.0900000000000001</v>
      </c>
      <c r="E2722" s="39">
        <v>2.14</v>
      </c>
      <c r="F2722" s="39">
        <v>3.23</v>
      </c>
      <c r="G2722" s="34">
        <f t="shared" si="42"/>
        <v>9</v>
      </c>
    </row>
    <row r="2723" spans="1:7" ht="30" x14ac:dyDescent="0.25">
      <c r="A2723" s="36" t="s">
        <v>8636</v>
      </c>
      <c r="B2723" s="37" t="s">
        <v>7212</v>
      </c>
      <c r="C2723" s="38" t="s">
        <v>23</v>
      </c>
      <c r="D2723" s="39">
        <v>7.47</v>
      </c>
      <c r="E2723" s="39">
        <v>13.17</v>
      </c>
      <c r="F2723" s="39">
        <v>20.64</v>
      </c>
      <c r="G2723" s="34">
        <f t="shared" si="42"/>
        <v>9</v>
      </c>
    </row>
    <row r="2724" spans="1:7" ht="30" x14ac:dyDescent="0.25">
      <c r="A2724" s="36" t="s">
        <v>8637</v>
      </c>
      <c r="B2724" s="37" t="s">
        <v>7213</v>
      </c>
      <c r="C2724" s="38" t="s">
        <v>7</v>
      </c>
      <c r="D2724" s="39">
        <v>8.6</v>
      </c>
      <c r="E2724" s="39">
        <v>26.34</v>
      </c>
      <c r="F2724" s="39">
        <v>34.94</v>
      </c>
      <c r="G2724" s="34">
        <f t="shared" si="42"/>
        <v>9</v>
      </c>
    </row>
    <row r="2725" spans="1:7" ht="30" x14ac:dyDescent="0.25">
      <c r="A2725" s="36" t="s">
        <v>8638</v>
      </c>
      <c r="B2725" s="37" t="s">
        <v>5489</v>
      </c>
      <c r="C2725" s="38" t="s">
        <v>23</v>
      </c>
      <c r="D2725" s="39">
        <v>16.649999999999999</v>
      </c>
      <c r="E2725" s="39">
        <v>5.26</v>
      </c>
      <c r="F2725" s="39">
        <v>21.91</v>
      </c>
      <c r="G2725" s="34">
        <f t="shared" si="42"/>
        <v>9</v>
      </c>
    </row>
    <row r="2726" spans="1:7" ht="30" x14ac:dyDescent="0.25">
      <c r="A2726" s="36" t="s">
        <v>8639</v>
      </c>
      <c r="B2726" s="37" t="s">
        <v>11748</v>
      </c>
      <c r="C2726" s="38" t="s">
        <v>23</v>
      </c>
      <c r="D2726" s="39">
        <v>7.47</v>
      </c>
      <c r="E2726" s="39">
        <v>13.17</v>
      </c>
      <c r="F2726" s="39">
        <v>20.64</v>
      </c>
      <c r="G2726" s="34">
        <f t="shared" si="42"/>
        <v>9</v>
      </c>
    </row>
    <row r="2727" spans="1:7" ht="30" x14ac:dyDescent="0.25">
      <c r="A2727" s="36" t="s">
        <v>8640</v>
      </c>
      <c r="B2727" s="37" t="s">
        <v>11749</v>
      </c>
      <c r="C2727" s="38" t="s">
        <v>23</v>
      </c>
      <c r="D2727" s="39">
        <v>6.74</v>
      </c>
      <c r="E2727" s="39">
        <v>13.17</v>
      </c>
      <c r="F2727" s="39">
        <v>19.91</v>
      </c>
      <c r="G2727" s="34">
        <f t="shared" si="42"/>
        <v>9</v>
      </c>
    </row>
    <row r="2728" spans="1:7" ht="30" x14ac:dyDescent="0.25">
      <c r="A2728" s="36" t="s">
        <v>8641</v>
      </c>
      <c r="B2728" s="37" t="s">
        <v>5490</v>
      </c>
      <c r="C2728" s="38" t="s">
        <v>7</v>
      </c>
      <c r="D2728" s="39">
        <v>62.23</v>
      </c>
      <c r="E2728" s="39">
        <v>13.17</v>
      </c>
      <c r="F2728" s="39">
        <v>75.400000000000006</v>
      </c>
      <c r="G2728" s="34">
        <f t="shared" si="42"/>
        <v>9</v>
      </c>
    </row>
    <row r="2729" spans="1:7" ht="30" x14ac:dyDescent="0.25">
      <c r="A2729" s="36" t="s">
        <v>8642</v>
      </c>
      <c r="B2729" s="37" t="s">
        <v>5491</v>
      </c>
      <c r="C2729" s="38" t="s">
        <v>23</v>
      </c>
      <c r="D2729" s="39">
        <v>51.11</v>
      </c>
      <c r="E2729" s="39">
        <v>13.17</v>
      </c>
      <c r="F2729" s="39">
        <v>64.28</v>
      </c>
      <c r="G2729" s="34">
        <f t="shared" si="42"/>
        <v>9</v>
      </c>
    </row>
    <row r="2730" spans="1:7" ht="30" x14ac:dyDescent="0.25">
      <c r="A2730" s="36" t="s">
        <v>8643</v>
      </c>
      <c r="B2730" s="37" t="s">
        <v>5492</v>
      </c>
      <c r="C2730" s="38" t="s">
        <v>23</v>
      </c>
      <c r="D2730" s="39">
        <v>56.3</v>
      </c>
      <c r="E2730" s="39">
        <v>13.17</v>
      </c>
      <c r="F2730" s="39">
        <v>69.47</v>
      </c>
      <c r="G2730" s="34">
        <f t="shared" si="42"/>
        <v>9</v>
      </c>
    </row>
    <row r="2731" spans="1:7" x14ac:dyDescent="0.25">
      <c r="A2731" s="36" t="s">
        <v>8644</v>
      </c>
      <c r="B2731" s="37" t="s">
        <v>5493</v>
      </c>
      <c r="C2731" s="38" t="s">
        <v>23</v>
      </c>
      <c r="D2731" s="39">
        <v>4.6500000000000004</v>
      </c>
      <c r="E2731" s="39">
        <v>13.17</v>
      </c>
      <c r="F2731" s="39">
        <v>17.82</v>
      </c>
      <c r="G2731" s="34">
        <f t="shared" si="42"/>
        <v>9</v>
      </c>
    </row>
    <row r="2732" spans="1:7" x14ac:dyDescent="0.25">
      <c r="A2732" s="36" t="s">
        <v>8645</v>
      </c>
      <c r="B2732" s="37" t="s">
        <v>5494</v>
      </c>
      <c r="C2732" s="38" t="s">
        <v>23</v>
      </c>
      <c r="D2732" s="39">
        <v>7.07</v>
      </c>
      <c r="E2732" s="39">
        <v>13.17</v>
      </c>
      <c r="F2732" s="39">
        <v>20.239999999999998</v>
      </c>
      <c r="G2732" s="34">
        <f t="shared" si="42"/>
        <v>9</v>
      </c>
    </row>
    <row r="2733" spans="1:7" x14ac:dyDescent="0.25">
      <c r="A2733" s="36" t="s">
        <v>8646</v>
      </c>
      <c r="B2733" s="37" t="s">
        <v>5495</v>
      </c>
      <c r="C2733" s="38" t="s">
        <v>23</v>
      </c>
      <c r="D2733" s="39">
        <v>9.9499999999999993</v>
      </c>
      <c r="E2733" s="39">
        <v>13.17</v>
      </c>
      <c r="F2733" s="39">
        <v>23.12</v>
      </c>
      <c r="G2733" s="34">
        <f t="shared" si="42"/>
        <v>9</v>
      </c>
    </row>
    <row r="2734" spans="1:7" x14ac:dyDescent="0.25">
      <c r="A2734" s="36" t="s">
        <v>8647</v>
      </c>
      <c r="B2734" s="37" t="s">
        <v>5496</v>
      </c>
      <c r="C2734" s="38" t="s">
        <v>23</v>
      </c>
      <c r="D2734" s="39">
        <v>12.85</v>
      </c>
      <c r="E2734" s="39">
        <v>13.17</v>
      </c>
      <c r="F2734" s="39">
        <v>26.02</v>
      </c>
      <c r="G2734" s="34">
        <f t="shared" si="42"/>
        <v>9</v>
      </c>
    </row>
    <row r="2735" spans="1:7" ht="30" x14ac:dyDescent="0.25">
      <c r="A2735" s="36" t="s">
        <v>8648</v>
      </c>
      <c r="B2735" s="37" t="s">
        <v>5497</v>
      </c>
      <c r="C2735" s="38" t="s">
        <v>23</v>
      </c>
      <c r="D2735" s="39">
        <v>116.62</v>
      </c>
      <c r="E2735" s="39">
        <v>13.17</v>
      </c>
      <c r="F2735" s="39">
        <v>129.79</v>
      </c>
      <c r="G2735" s="34">
        <f t="shared" si="42"/>
        <v>9</v>
      </c>
    </row>
    <row r="2736" spans="1:7" ht="30" x14ac:dyDescent="0.25">
      <c r="A2736" s="36" t="s">
        <v>8649</v>
      </c>
      <c r="B2736" s="37" t="s">
        <v>7203</v>
      </c>
      <c r="C2736" s="38" t="s">
        <v>129</v>
      </c>
      <c r="D2736" s="39">
        <v>218.48</v>
      </c>
      <c r="E2736" s="39">
        <v>5.36</v>
      </c>
      <c r="F2736" s="39">
        <v>223.84</v>
      </c>
      <c r="G2736" s="34">
        <f t="shared" si="42"/>
        <v>9</v>
      </c>
    </row>
    <row r="2737" spans="1:7" x14ac:dyDescent="0.25">
      <c r="A2737" s="36" t="s">
        <v>11252</v>
      </c>
      <c r="B2737" s="37" t="s">
        <v>5498</v>
      </c>
      <c r="C2737" s="38"/>
      <c r="D2737" s="39"/>
      <c r="E2737" s="39"/>
      <c r="F2737" s="39"/>
      <c r="G2737" s="34">
        <f t="shared" si="42"/>
        <v>5</v>
      </c>
    </row>
    <row r="2738" spans="1:7" ht="30" x14ac:dyDescent="0.25">
      <c r="A2738" s="36" t="s">
        <v>8650</v>
      </c>
      <c r="B2738" s="37" t="s">
        <v>7189</v>
      </c>
      <c r="C2738" s="38" t="s">
        <v>23</v>
      </c>
      <c r="D2738" s="39">
        <v>10.43</v>
      </c>
      <c r="E2738" s="39">
        <v>26.34</v>
      </c>
      <c r="F2738" s="39">
        <v>36.770000000000003</v>
      </c>
      <c r="G2738" s="34">
        <f t="shared" si="42"/>
        <v>9</v>
      </c>
    </row>
    <row r="2739" spans="1:7" ht="30" x14ac:dyDescent="0.25">
      <c r="A2739" s="36" t="s">
        <v>8651</v>
      </c>
      <c r="B2739" s="37" t="s">
        <v>7190</v>
      </c>
      <c r="C2739" s="38" t="s">
        <v>23</v>
      </c>
      <c r="D2739" s="39">
        <v>20.11</v>
      </c>
      <c r="E2739" s="39">
        <v>26.34</v>
      </c>
      <c r="F2739" s="39">
        <v>46.45</v>
      </c>
      <c r="G2739" s="34">
        <f t="shared" si="42"/>
        <v>9</v>
      </c>
    </row>
    <row r="2740" spans="1:7" ht="30" x14ac:dyDescent="0.25">
      <c r="A2740" s="36" t="s">
        <v>8652</v>
      </c>
      <c r="B2740" s="37" t="s">
        <v>7191</v>
      </c>
      <c r="C2740" s="38" t="s">
        <v>23</v>
      </c>
      <c r="D2740" s="39">
        <v>20.29</v>
      </c>
      <c r="E2740" s="39">
        <v>26.34</v>
      </c>
      <c r="F2740" s="39">
        <v>46.63</v>
      </c>
      <c r="G2740" s="34">
        <f t="shared" si="42"/>
        <v>9</v>
      </c>
    </row>
    <row r="2741" spans="1:7" ht="30" x14ac:dyDescent="0.25">
      <c r="A2741" s="36" t="s">
        <v>8653</v>
      </c>
      <c r="B2741" s="37" t="s">
        <v>7192</v>
      </c>
      <c r="C2741" s="38" t="s">
        <v>23</v>
      </c>
      <c r="D2741" s="39">
        <v>39.21</v>
      </c>
      <c r="E2741" s="39">
        <v>26.34</v>
      </c>
      <c r="F2741" s="39">
        <v>65.55</v>
      </c>
      <c r="G2741" s="34">
        <f t="shared" si="42"/>
        <v>9</v>
      </c>
    </row>
    <row r="2742" spans="1:7" ht="30" x14ac:dyDescent="0.25">
      <c r="A2742" s="36" t="s">
        <v>8654</v>
      </c>
      <c r="B2742" s="37" t="s">
        <v>7193</v>
      </c>
      <c r="C2742" s="38" t="s">
        <v>23</v>
      </c>
      <c r="D2742" s="39">
        <v>10.53</v>
      </c>
      <c r="E2742" s="39">
        <v>26.34</v>
      </c>
      <c r="F2742" s="39">
        <v>36.869999999999997</v>
      </c>
      <c r="G2742" s="34">
        <f t="shared" si="42"/>
        <v>9</v>
      </c>
    </row>
    <row r="2743" spans="1:7" ht="30" x14ac:dyDescent="0.25">
      <c r="A2743" s="36" t="s">
        <v>8655</v>
      </c>
      <c r="B2743" s="37" t="s">
        <v>7194</v>
      </c>
      <c r="C2743" s="38" t="s">
        <v>23</v>
      </c>
      <c r="D2743" s="39">
        <v>19.82</v>
      </c>
      <c r="E2743" s="39">
        <v>26.34</v>
      </c>
      <c r="F2743" s="39">
        <v>46.16</v>
      </c>
      <c r="G2743" s="34">
        <f t="shared" si="42"/>
        <v>9</v>
      </c>
    </row>
    <row r="2744" spans="1:7" ht="30" x14ac:dyDescent="0.25">
      <c r="A2744" s="36" t="s">
        <v>8656</v>
      </c>
      <c r="B2744" s="37" t="s">
        <v>5499</v>
      </c>
      <c r="C2744" s="38" t="s">
        <v>23</v>
      </c>
      <c r="D2744" s="39">
        <v>10.44</v>
      </c>
      <c r="E2744" s="39">
        <v>26.34</v>
      </c>
      <c r="F2744" s="39">
        <v>36.78</v>
      </c>
      <c r="G2744" s="34">
        <f t="shared" si="42"/>
        <v>9</v>
      </c>
    </row>
    <row r="2745" spans="1:7" ht="30" x14ac:dyDescent="0.25">
      <c r="A2745" s="36" t="s">
        <v>8657</v>
      </c>
      <c r="B2745" s="37" t="s">
        <v>7195</v>
      </c>
      <c r="C2745" s="38" t="s">
        <v>23</v>
      </c>
      <c r="D2745" s="39">
        <v>39.479999999999997</v>
      </c>
      <c r="E2745" s="39">
        <v>26.34</v>
      </c>
      <c r="F2745" s="39">
        <v>65.819999999999993</v>
      </c>
      <c r="G2745" s="34">
        <f t="shared" si="42"/>
        <v>9</v>
      </c>
    </row>
    <row r="2746" spans="1:7" ht="30" x14ac:dyDescent="0.25">
      <c r="A2746" s="36" t="s">
        <v>8658</v>
      </c>
      <c r="B2746" s="37" t="s">
        <v>7196</v>
      </c>
      <c r="C2746" s="38" t="s">
        <v>23</v>
      </c>
      <c r="D2746" s="39">
        <v>20.6</v>
      </c>
      <c r="E2746" s="39">
        <v>26.34</v>
      </c>
      <c r="F2746" s="39">
        <v>46.94</v>
      </c>
      <c r="G2746" s="34">
        <f t="shared" si="42"/>
        <v>9</v>
      </c>
    </row>
    <row r="2747" spans="1:7" ht="30" x14ac:dyDescent="0.25">
      <c r="A2747" s="36" t="s">
        <v>8659</v>
      </c>
      <c r="B2747" s="37" t="s">
        <v>5500</v>
      </c>
      <c r="C2747" s="38" t="s">
        <v>23</v>
      </c>
      <c r="D2747" s="39">
        <v>39.53</v>
      </c>
      <c r="E2747" s="39">
        <v>26.34</v>
      </c>
      <c r="F2747" s="39">
        <v>65.87</v>
      </c>
      <c r="G2747" s="34">
        <f t="shared" si="42"/>
        <v>9</v>
      </c>
    </row>
    <row r="2748" spans="1:7" ht="30" x14ac:dyDescent="0.25">
      <c r="A2748" s="36" t="s">
        <v>8660</v>
      </c>
      <c r="B2748" s="37" t="s">
        <v>7197</v>
      </c>
      <c r="C2748" s="38" t="s">
        <v>23</v>
      </c>
      <c r="D2748" s="39">
        <v>20.66</v>
      </c>
      <c r="E2748" s="39">
        <v>26.34</v>
      </c>
      <c r="F2748" s="39">
        <v>47</v>
      </c>
      <c r="G2748" s="34">
        <f t="shared" si="42"/>
        <v>9</v>
      </c>
    </row>
    <row r="2749" spans="1:7" ht="30" x14ac:dyDescent="0.25">
      <c r="A2749" s="36" t="s">
        <v>8661</v>
      </c>
      <c r="B2749" s="37" t="s">
        <v>7198</v>
      </c>
      <c r="C2749" s="38" t="s">
        <v>23</v>
      </c>
      <c r="D2749" s="39">
        <v>19.829999999999998</v>
      </c>
      <c r="E2749" s="39">
        <v>26.34</v>
      </c>
      <c r="F2749" s="39">
        <v>46.17</v>
      </c>
      <c r="G2749" s="34">
        <f t="shared" si="42"/>
        <v>9</v>
      </c>
    </row>
    <row r="2750" spans="1:7" ht="30" x14ac:dyDescent="0.25">
      <c r="A2750" s="36" t="s">
        <v>8662</v>
      </c>
      <c r="B2750" s="37" t="s">
        <v>7199</v>
      </c>
      <c r="C2750" s="38" t="s">
        <v>23</v>
      </c>
      <c r="D2750" s="39">
        <v>19.850000000000001</v>
      </c>
      <c r="E2750" s="39">
        <v>26.34</v>
      </c>
      <c r="F2750" s="39">
        <v>46.19</v>
      </c>
      <c r="G2750" s="34">
        <f t="shared" si="42"/>
        <v>9</v>
      </c>
    </row>
    <row r="2751" spans="1:7" ht="30" x14ac:dyDescent="0.25">
      <c r="A2751" s="36" t="s">
        <v>8663</v>
      </c>
      <c r="B2751" s="37" t="s">
        <v>7200</v>
      </c>
      <c r="C2751" s="38" t="s">
        <v>23</v>
      </c>
      <c r="D2751" s="39">
        <v>10.11</v>
      </c>
      <c r="E2751" s="39">
        <v>26.34</v>
      </c>
      <c r="F2751" s="39">
        <v>36.450000000000003</v>
      </c>
      <c r="G2751" s="34">
        <f t="shared" si="42"/>
        <v>9</v>
      </c>
    </row>
    <row r="2752" spans="1:7" ht="45" x14ac:dyDescent="0.25">
      <c r="A2752" s="36" t="s">
        <v>8664</v>
      </c>
      <c r="B2752" s="37" t="s">
        <v>5501</v>
      </c>
      <c r="C2752" s="38" t="s">
        <v>23</v>
      </c>
      <c r="D2752" s="39">
        <v>21.86</v>
      </c>
      <c r="E2752" s="39">
        <v>26.34</v>
      </c>
      <c r="F2752" s="39">
        <v>48.2</v>
      </c>
      <c r="G2752" s="34">
        <f t="shared" si="42"/>
        <v>9</v>
      </c>
    </row>
    <row r="2753" spans="1:7" ht="45" x14ac:dyDescent="0.25">
      <c r="A2753" s="36" t="s">
        <v>8665</v>
      </c>
      <c r="B2753" s="37" t="s">
        <v>5502</v>
      </c>
      <c r="C2753" s="38" t="s">
        <v>23</v>
      </c>
      <c r="D2753" s="39">
        <v>20.100000000000001</v>
      </c>
      <c r="E2753" s="39">
        <v>26.34</v>
      </c>
      <c r="F2753" s="39">
        <v>46.44</v>
      </c>
      <c r="G2753" s="34">
        <f t="shared" si="42"/>
        <v>9</v>
      </c>
    </row>
    <row r="2754" spans="1:7" ht="45" x14ac:dyDescent="0.25">
      <c r="A2754" s="36" t="s">
        <v>8666</v>
      </c>
      <c r="B2754" s="37" t="s">
        <v>5503</v>
      </c>
      <c r="C2754" s="38" t="s">
        <v>23</v>
      </c>
      <c r="D2754" s="39">
        <v>20.07</v>
      </c>
      <c r="E2754" s="39">
        <v>26.34</v>
      </c>
      <c r="F2754" s="39">
        <v>46.41</v>
      </c>
      <c r="G2754" s="34">
        <f t="shared" si="42"/>
        <v>9</v>
      </c>
    </row>
    <row r="2755" spans="1:7" ht="30" x14ac:dyDescent="0.25">
      <c r="A2755" s="36" t="s">
        <v>8667</v>
      </c>
      <c r="B2755" s="37" t="s">
        <v>5504</v>
      </c>
      <c r="C2755" s="38" t="s">
        <v>23</v>
      </c>
      <c r="D2755" s="39">
        <v>10.38</v>
      </c>
      <c r="E2755" s="39">
        <v>26.34</v>
      </c>
      <c r="F2755" s="39">
        <v>36.72</v>
      </c>
      <c r="G2755" s="34">
        <f t="shared" ref="G2755:G2818" si="43">LEN(A2755)</f>
        <v>9</v>
      </c>
    </row>
    <row r="2756" spans="1:7" ht="30" x14ac:dyDescent="0.25">
      <c r="A2756" s="36" t="s">
        <v>8668</v>
      </c>
      <c r="B2756" s="37" t="s">
        <v>7201</v>
      </c>
      <c r="C2756" s="38" t="s">
        <v>23</v>
      </c>
      <c r="D2756" s="39">
        <v>10.06</v>
      </c>
      <c r="E2756" s="39">
        <v>26.34</v>
      </c>
      <c r="F2756" s="39">
        <v>36.4</v>
      </c>
      <c r="G2756" s="34">
        <f t="shared" si="43"/>
        <v>9</v>
      </c>
    </row>
    <row r="2757" spans="1:7" ht="30" x14ac:dyDescent="0.25">
      <c r="A2757" s="36" t="s">
        <v>8669</v>
      </c>
      <c r="B2757" s="37" t="s">
        <v>7202</v>
      </c>
      <c r="C2757" s="38" t="s">
        <v>23</v>
      </c>
      <c r="D2757" s="39">
        <v>19.84</v>
      </c>
      <c r="E2757" s="39">
        <v>26.34</v>
      </c>
      <c r="F2757" s="39">
        <v>46.18</v>
      </c>
      <c r="G2757" s="34">
        <f t="shared" si="43"/>
        <v>9</v>
      </c>
    </row>
    <row r="2758" spans="1:7" x14ac:dyDescent="0.25">
      <c r="A2758" s="36" t="s">
        <v>11253</v>
      </c>
      <c r="B2758" s="37" t="s">
        <v>5505</v>
      </c>
      <c r="C2758" s="38"/>
      <c r="D2758" s="39"/>
      <c r="E2758" s="39"/>
      <c r="F2758" s="39"/>
      <c r="G2758" s="34">
        <f t="shared" si="43"/>
        <v>2</v>
      </c>
    </row>
    <row r="2759" spans="1:7" x14ac:dyDescent="0.25">
      <c r="A2759" s="36" t="s">
        <v>11254</v>
      </c>
      <c r="B2759" s="37" t="s">
        <v>5506</v>
      </c>
      <c r="C2759" s="38"/>
      <c r="D2759" s="39"/>
      <c r="E2759" s="39"/>
      <c r="F2759" s="39"/>
      <c r="G2759" s="34">
        <f t="shared" si="43"/>
        <v>5</v>
      </c>
    </row>
    <row r="2760" spans="1:7" ht="45" x14ac:dyDescent="0.25">
      <c r="A2760" s="36" t="s">
        <v>8670</v>
      </c>
      <c r="B2760" s="37" t="s">
        <v>7186</v>
      </c>
      <c r="C2760" s="38" t="s">
        <v>23</v>
      </c>
      <c r="D2760" s="39">
        <v>1374.04</v>
      </c>
      <c r="E2760" s="39">
        <v>74.099999999999994</v>
      </c>
      <c r="F2760" s="39">
        <v>1448.14</v>
      </c>
      <c r="G2760" s="34">
        <f t="shared" si="43"/>
        <v>9</v>
      </c>
    </row>
    <row r="2761" spans="1:7" ht="45" x14ac:dyDescent="0.25">
      <c r="A2761" s="36" t="s">
        <v>8671</v>
      </c>
      <c r="B2761" s="37" t="s">
        <v>7187</v>
      </c>
      <c r="C2761" s="38" t="s">
        <v>23</v>
      </c>
      <c r="D2761" s="39">
        <v>1723.14</v>
      </c>
      <c r="E2761" s="39">
        <v>74.099999999999994</v>
      </c>
      <c r="F2761" s="39">
        <v>1797.24</v>
      </c>
      <c r="G2761" s="34">
        <f t="shared" si="43"/>
        <v>9</v>
      </c>
    </row>
    <row r="2762" spans="1:7" x14ac:dyDescent="0.25">
      <c r="A2762" s="36" t="s">
        <v>11255</v>
      </c>
      <c r="B2762" s="37" t="s">
        <v>5507</v>
      </c>
      <c r="C2762" s="38"/>
      <c r="D2762" s="39"/>
      <c r="E2762" s="39"/>
      <c r="F2762" s="39"/>
      <c r="G2762" s="34">
        <f t="shared" si="43"/>
        <v>5</v>
      </c>
    </row>
    <row r="2763" spans="1:7" x14ac:dyDescent="0.25">
      <c r="A2763" s="36" t="s">
        <v>8672</v>
      </c>
      <c r="B2763" s="37" t="s">
        <v>5508</v>
      </c>
      <c r="C2763" s="38" t="s">
        <v>23</v>
      </c>
      <c r="D2763" s="39">
        <v>25.59</v>
      </c>
      <c r="E2763" s="39">
        <v>26.34</v>
      </c>
      <c r="F2763" s="39">
        <v>51.93</v>
      </c>
      <c r="G2763" s="34">
        <f t="shared" si="43"/>
        <v>9</v>
      </c>
    </row>
    <row r="2764" spans="1:7" ht="30" x14ac:dyDescent="0.25">
      <c r="A2764" s="36" t="s">
        <v>8673</v>
      </c>
      <c r="B2764" s="37" t="s">
        <v>5509</v>
      </c>
      <c r="C2764" s="38" t="s">
        <v>23</v>
      </c>
      <c r="D2764" s="39">
        <v>1106.67</v>
      </c>
      <c r="E2764" s="39">
        <v>50.04</v>
      </c>
      <c r="F2764" s="39">
        <v>1156.71</v>
      </c>
      <c r="G2764" s="34">
        <f t="shared" si="43"/>
        <v>9</v>
      </c>
    </row>
    <row r="2765" spans="1:7" x14ac:dyDescent="0.25">
      <c r="A2765" s="36" t="s">
        <v>8674</v>
      </c>
      <c r="B2765" s="37" t="s">
        <v>5510</v>
      </c>
      <c r="C2765" s="38" t="s">
        <v>23</v>
      </c>
      <c r="D2765" s="39">
        <v>487.46</v>
      </c>
      <c r="E2765" s="39">
        <v>41.96</v>
      </c>
      <c r="F2765" s="39">
        <v>529.41999999999996</v>
      </c>
      <c r="G2765" s="34">
        <f t="shared" si="43"/>
        <v>9</v>
      </c>
    </row>
    <row r="2766" spans="1:7" ht="30" x14ac:dyDescent="0.25">
      <c r="A2766" s="36" t="s">
        <v>8675</v>
      </c>
      <c r="B2766" s="37" t="s">
        <v>5511</v>
      </c>
      <c r="C2766" s="38" t="s">
        <v>23</v>
      </c>
      <c r="D2766" s="39">
        <v>169.76</v>
      </c>
      <c r="E2766" s="39">
        <v>26.34</v>
      </c>
      <c r="F2766" s="39">
        <v>196.1</v>
      </c>
      <c r="G2766" s="34">
        <f t="shared" si="43"/>
        <v>9</v>
      </c>
    </row>
    <row r="2767" spans="1:7" ht="30" x14ac:dyDescent="0.25">
      <c r="A2767" s="36" t="s">
        <v>8676</v>
      </c>
      <c r="B2767" s="37" t="s">
        <v>5512</v>
      </c>
      <c r="C2767" s="38" t="s">
        <v>23</v>
      </c>
      <c r="D2767" s="39">
        <v>14.57</v>
      </c>
      <c r="E2767" s="39">
        <v>31.69</v>
      </c>
      <c r="F2767" s="39">
        <v>46.26</v>
      </c>
      <c r="G2767" s="34">
        <f t="shared" si="43"/>
        <v>9</v>
      </c>
    </row>
    <row r="2768" spans="1:7" x14ac:dyDescent="0.25">
      <c r="A2768" s="36" t="s">
        <v>8677</v>
      </c>
      <c r="B2768" s="37" t="s">
        <v>5513</v>
      </c>
      <c r="C2768" s="38" t="s">
        <v>23</v>
      </c>
      <c r="D2768" s="39">
        <v>86.59</v>
      </c>
      <c r="E2768" s="39">
        <v>41.96</v>
      </c>
      <c r="F2768" s="39">
        <v>128.55000000000001</v>
      </c>
      <c r="G2768" s="34">
        <f t="shared" si="43"/>
        <v>9</v>
      </c>
    </row>
    <row r="2769" spans="1:7" ht="30" x14ac:dyDescent="0.25">
      <c r="A2769" s="36" t="s">
        <v>8678</v>
      </c>
      <c r="B2769" s="37" t="s">
        <v>7188</v>
      </c>
      <c r="C2769" s="38" t="s">
        <v>23</v>
      </c>
      <c r="D2769" s="39">
        <v>1948.83</v>
      </c>
      <c r="E2769" s="39">
        <v>105.34</v>
      </c>
      <c r="F2769" s="39">
        <v>2054.17</v>
      </c>
      <c r="G2769" s="34">
        <f t="shared" si="43"/>
        <v>9</v>
      </c>
    </row>
    <row r="2770" spans="1:7" x14ac:dyDescent="0.25">
      <c r="A2770" s="36" t="s">
        <v>8679</v>
      </c>
      <c r="B2770" s="37" t="s">
        <v>5514</v>
      </c>
      <c r="C2770" s="38" t="s">
        <v>23</v>
      </c>
      <c r="D2770" s="39">
        <v>491.4</v>
      </c>
      <c r="E2770" s="39">
        <v>41.96</v>
      </c>
      <c r="F2770" s="39">
        <v>533.36</v>
      </c>
      <c r="G2770" s="34">
        <f t="shared" si="43"/>
        <v>9</v>
      </c>
    </row>
    <row r="2771" spans="1:7" x14ac:dyDescent="0.25">
      <c r="A2771" s="36" t="s">
        <v>8680</v>
      </c>
      <c r="B2771" s="37" t="s">
        <v>5515</v>
      </c>
      <c r="C2771" s="38" t="s">
        <v>23</v>
      </c>
      <c r="D2771" s="39">
        <v>151.84</v>
      </c>
      <c r="E2771" s="39">
        <v>41.96</v>
      </c>
      <c r="F2771" s="39">
        <v>193.8</v>
      </c>
      <c r="G2771" s="34">
        <f t="shared" si="43"/>
        <v>9</v>
      </c>
    </row>
    <row r="2772" spans="1:7" x14ac:dyDescent="0.25">
      <c r="A2772" s="36" t="s">
        <v>11256</v>
      </c>
      <c r="B2772" s="37" t="s">
        <v>5516</v>
      </c>
      <c r="C2772" s="38"/>
      <c r="D2772" s="39"/>
      <c r="E2772" s="39"/>
      <c r="F2772" s="39"/>
      <c r="G2772" s="34">
        <f t="shared" si="43"/>
        <v>5</v>
      </c>
    </row>
    <row r="2773" spans="1:7" x14ac:dyDescent="0.25">
      <c r="A2773" s="36" t="s">
        <v>8681</v>
      </c>
      <c r="B2773" s="37" t="s">
        <v>5517</v>
      </c>
      <c r="C2773" s="38" t="s">
        <v>23</v>
      </c>
      <c r="D2773" s="39">
        <v>31497.88</v>
      </c>
      <c r="E2773" s="39">
        <v>210.68</v>
      </c>
      <c r="F2773" s="39">
        <v>31708.560000000001</v>
      </c>
      <c r="G2773" s="34">
        <f t="shared" si="43"/>
        <v>9</v>
      </c>
    </row>
    <row r="2774" spans="1:7" x14ac:dyDescent="0.25">
      <c r="A2774" s="36" t="s">
        <v>8682</v>
      </c>
      <c r="B2774" s="37" t="s">
        <v>5518</v>
      </c>
      <c r="C2774" s="38" t="s">
        <v>23</v>
      </c>
      <c r="D2774" s="39">
        <v>31274.71</v>
      </c>
      <c r="E2774" s="39">
        <v>237.02</v>
      </c>
      <c r="F2774" s="39">
        <v>31511.73</v>
      </c>
      <c r="G2774" s="34">
        <f t="shared" si="43"/>
        <v>9</v>
      </c>
    </row>
    <row r="2775" spans="1:7" ht="30" x14ac:dyDescent="0.25">
      <c r="A2775" s="36" t="s">
        <v>8683</v>
      </c>
      <c r="B2775" s="37" t="s">
        <v>7181</v>
      </c>
      <c r="C2775" s="38" t="s">
        <v>23</v>
      </c>
      <c r="D2775" s="39">
        <v>570.11</v>
      </c>
      <c r="E2775" s="39">
        <v>263.35000000000002</v>
      </c>
      <c r="F2775" s="39">
        <v>833.46</v>
      </c>
      <c r="G2775" s="34">
        <f t="shared" si="43"/>
        <v>9</v>
      </c>
    </row>
    <row r="2776" spans="1:7" ht="30" x14ac:dyDescent="0.25">
      <c r="A2776" s="36" t="s">
        <v>8684</v>
      </c>
      <c r="B2776" s="37" t="s">
        <v>7182</v>
      </c>
      <c r="C2776" s="38" t="s">
        <v>3666</v>
      </c>
      <c r="D2776" s="39">
        <v>18331.09</v>
      </c>
      <c r="E2776" s="39">
        <v>5585.12</v>
      </c>
      <c r="F2776" s="39">
        <v>23916.21</v>
      </c>
      <c r="G2776" s="34">
        <f t="shared" si="43"/>
        <v>9</v>
      </c>
    </row>
    <row r="2777" spans="1:7" ht="30" x14ac:dyDescent="0.25">
      <c r="A2777" s="36" t="s">
        <v>8685</v>
      </c>
      <c r="B2777" s="37" t="s">
        <v>7183</v>
      </c>
      <c r="C2777" s="38" t="s">
        <v>23</v>
      </c>
      <c r="D2777" s="39">
        <v>1232.1300000000001</v>
      </c>
      <c r="E2777" s="39">
        <v>54.63</v>
      </c>
      <c r="F2777" s="39">
        <v>1286.76</v>
      </c>
      <c r="G2777" s="34">
        <f t="shared" si="43"/>
        <v>9</v>
      </c>
    </row>
    <row r="2778" spans="1:7" ht="30" x14ac:dyDescent="0.25">
      <c r="A2778" s="36" t="s">
        <v>8686</v>
      </c>
      <c r="B2778" s="37" t="s">
        <v>7184</v>
      </c>
      <c r="C2778" s="38" t="s">
        <v>23</v>
      </c>
      <c r="D2778" s="39">
        <v>1953.44</v>
      </c>
      <c r="E2778" s="39">
        <v>68.290000000000006</v>
      </c>
      <c r="F2778" s="39">
        <v>2021.73</v>
      </c>
      <c r="G2778" s="34">
        <f t="shared" si="43"/>
        <v>9</v>
      </c>
    </row>
    <row r="2779" spans="1:7" ht="30" x14ac:dyDescent="0.25">
      <c r="A2779" s="36" t="s">
        <v>8687</v>
      </c>
      <c r="B2779" s="37" t="s">
        <v>7185</v>
      </c>
      <c r="C2779" s="38" t="s">
        <v>23</v>
      </c>
      <c r="D2779" s="39">
        <v>3955.16</v>
      </c>
      <c r="E2779" s="39">
        <v>74.099999999999994</v>
      </c>
      <c r="F2779" s="39">
        <v>4029.26</v>
      </c>
      <c r="G2779" s="34">
        <f t="shared" si="43"/>
        <v>9</v>
      </c>
    </row>
    <row r="2780" spans="1:7" x14ac:dyDescent="0.25">
      <c r="A2780" s="36" t="s">
        <v>11257</v>
      </c>
      <c r="B2780" s="37" t="s">
        <v>5519</v>
      </c>
      <c r="C2780" s="38"/>
      <c r="D2780" s="39"/>
      <c r="E2780" s="39"/>
      <c r="F2780" s="39"/>
      <c r="G2780" s="34">
        <f t="shared" si="43"/>
        <v>5</v>
      </c>
    </row>
    <row r="2781" spans="1:7" x14ac:dyDescent="0.25">
      <c r="A2781" s="36" t="s">
        <v>8688</v>
      </c>
      <c r="B2781" s="37" t="s">
        <v>5520</v>
      </c>
      <c r="C2781" s="38" t="s">
        <v>23</v>
      </c>
      <c r="D2781" s="39">
        <v>213.03</v>
      </c>
      <c r="E2781" s="39">
        <v>41.96</v>
      </c>
      <c r="F2781" s="39">
        <v>254.99</v>
      </c>
      <c r="G2781" s="34">
        <f t="shared" si="43"/>
        <v>9</v>
      </c>
    </row>
    <row r="2782" spans="1:7" x14ac:dyDescent="0.25">
      <c r="A2782" s="36" t="s">
        <v>11258</v>
      </c>
      <c r="B2782" s="37" t="s">
        <v>5521</v>
      </c>
      <c r="C2782" s="38"/>
      <c r="D2782" s="39"/>
      <c r="E2782" s="39"/>
      <c r="F2782" s="39"/>
      <c r="G2782" s="34">
        <f t="shared" si="43"/>
        <v>5</v>
      </c>
    </row>
    <row r="2783" spans="1:7" x14ac:dyDescent="0.25">
      <c r="A2783" s="36" t="s">
        <v>8689</v>
      </c>
      <c r="B2783" s="37" t="s">
        <v>5522</v>
      </c>
      <c r="C2783" s="38" t="s">
        <v>23</v>
      </c>
      <c r="D2783" s="39">
        <v>426.52</v>
      </c>
      <c r="E2783" s="39">
        <v>52.67</v>
      </c>
      <c r="F2783" s="39">
        <v>479.19</v>
      </c>
      <c r="G2783" s="34">
        <f t="shared" si="43"/>
        <v>9</v>
      </c>
    </row>
    <row r="2784" spans="1:7" ht="30" x14ac:dyDescent="0.25">
      <c r="A2784" s="36" t="s">
        <v>8690</v>
      </c>
      <c r="B2784" s="37" t="s">
        <v>7180</v>
      </c>
      <c r="C2784" s="38" t="s">
        <v>23</v>
      </c>
      <c r="D2784" s="39">
        <v>318.33999999999997</v>
      </c>
      <c r="E2784" s="39">
        <v>52.67</v>
      </c>
      <c r="F2784" s="39">
        <v>371.01</v>
      </c>
      <c r="G2784" s="34">
        <f t="shared" si="43"/>
        <v>9</v>
      </c>
    </row>
    <row r="2785" spans="1:7" x14ac:dyDescent="0.25">
      <c r="A2785" s="36" t="s">
        <v>11259</v>
      </c>
      <c r="B2785" s="37" t="s">
        <v>5523</v>
      </c>
      <c r="C2785" s="38"/>
      <c r="D2785" s="39"/>
      <c r="E2785" s="39"/>
      <c r="F2785" s="39"/>
      <c r="G2785" s="34">
        <f t="shared" si="43"/>
        <v>5</v>
      </c>
    </row>
    <row r="2786" spans="1:7" x14ac:dyDescent="0.25">
      <c r="A2786" s="36" t="s">
        <v>8691</v>
      </c>
      <c r="B2786" s="37" t="s">
        <v>5524</v>
      </c>
      <c r="C2786" s="38" t="s">
        <v>23</v>
      </c>
      <c r="D2786" s="39">
        <v>39.119999999999997</v>
      </c>
      <c r="E2786" s="39">
        <v>26.34</v>
      </c>
      <c r="F2786" s="39">
        <v>65.459999999999994</v>
      </c>
      <c r="G2786" s="34">
        <f t="shared" si="43"/>
        <v>9</v>
      </c>
    </row>
    <row r="2787" spans="1:7" x14ac:dyDescent="0.25">
      <c r="A2787" s="36" t="s">
        <v>11260</v>
      </c>
      <c r="B2787" s="37" t="s">
        <v>5525</v>
      </c>
      <c r="C2787" s="38"/>
      <c r="D2787" s="39"/>
      <c r="E2787" s="39"/>
      <c r="F2787" s="39"/>
      <c r="G2787" s="34">
        <f t="shared" si="43"/>
        <v>5</v>
      </c>
    </row>
    <row r="2788" spans="1:7" ht="30" x14ac:dyDescent="0.25">
      <c r="A2788" s="36" t="s">
        <v>8692</v>
      </c>
      <c r="B2788" s="37" t="s">
        <v>7175</v>
      </c>
      <c r="C2788" s="38" t="s">
        <v>3666</v>
      </c>
      <c r="D2788" s="39">
        <v>17348.18</v>
      </c>
      <c r="E2788" s="39">
        <v>427.46</v>
      </c>
      <c r="F2788" s="39">
        <v>17775.64</v>
      </c>
      <c r="G2788" s="34">
        <f t="shared" si="43"/>
        <v>9</v>
      </c>
    </row>
    <row r="2789" spans="1:7" ht="30" x14ac:dyDescent="0.25">
      <c r="A2789" s="36" t="s">
        <v>8693</v>
      </c>
      <c r="B2789" s="37" t="s">
        <v>7176</v>
      </c>
      <c r="C2789" s="38" t="s">
        <v>3666</v>
      </c>
      <c r="D2789" s="39">
        <v>8175.13</v>
      </c>
      <c r="E2789" s="39">
        <v>414.03</v>
      </c>
      <c r="F2789" s="39">
        <v>8589.16</v>
      </c>
      <c r="G2789" s="34">
        <f t="shared" si="43"/>
        <v>9</v>
      </c>
    </row>
    <row r="2790" spans="1:7" ht="30" x14ac:dyDescent="0.25">
      <c r="A2790" s="36" t="s">
        <v>8694</v>
      </c>
      <c r="B2790" s="37" t="s">
        <v>7177</v>
      </c>
      <c r="C2790" s="38" t="s">
        <v>3666</v>
      </c>
      <c r="D2790" s="39">
        <v>8780.39</v>
      </c>
      <c r="E2790" s="39">
        <v>427.46</v>
      </c>
      <c r="F2790" s="39">
        <v>9207.85</v>
      </c>
      <c r="G2790" s="34">
        <f t="shared" si="43"/>
        <v>9</v>
      </c>
    </row>
    <row r="2791" spans="1:7" ht="30" x14ac:dyDescent="0.25">
      <c r="A2791" s="36" t="s">
        <v>8695</v>
      </c>
      <c r="B2791" s="37" t="s">
        <v>7178</v>
      </c>
      <c r="C2791" s="38" t="s">
        <v>3666</v>
      </c>
      <c r="D2791" s="39">
        <v>13441.48</v>
      </c>
      <c r="E2791" s="39">
        <v>427.46</v>
      </c>
      <c r="F2791" s="39">
        <v>13868.94</v>
      </c>
      <c r="G2791" s="34">
        <f t="shared" si="43"/>
        <v>9</v>
      </c>
    </row>
    <row r="2792" spans="1:7" ht="30" x14ac:dyDescent="0.25">
      <c r="A2792" s="36" t="s">
        <v>8696</v>
      </c>
      <c r="B2792" s="37" t="s">
        <v>5526</v>
      </c>
      <c r="C2792" s="38" t="s">
        <v>3666</v>
      </c>
      <c r="D2792" s="39">
        <v>3470.35</v>
      </c>
      <c r="E2792" s="39">
        <v>414.03</v>
      </c>
      <c r="F2792" s="39">
        <v>3884.38</v>
      </c>
      <c r="G2792" s="34">
        <f t="shared" si="43"/>
        <v>9</v>
      </c>
    </row>
    <row r="2793" spans="1:7" ht="30" x14ac:dyDescent="0.25">
      <c r="A2793" s="36" t="s">
        <v>8697</v>
      </c>
      <c r="B2793" s="37" t="s">
        <v>5527</v>
      </c>
      <c r="C2793" s="38" t="s">
        <v>3666</v>
      </c>
      <c r="D2793" s="39">
        <v>4666.08</v>
      </c>
      <c r="E2793" s="39">
        <v>414.03</v>
      </c>
      <c r="F2793" s="39">
        <v>5080.1099999999997</v>
      </c>
      <c r="G2793" s="34">
        <f t="shared" si="43"/>
        <v>9</v>
      </c>
    </row>
    <row r="2794" spans="1:7" ht="30" x14ac:dyDescent="0.25">
      <c r="A2794" s="36" t="s">
        <v>8698</v>
      </c>
      <c r="B2794" s="37" t="s">
        <v>5528</v>
      </c>
      <c r="C2794" s="38" t="s">
        <v>3666</v>
      </c>
      <c r="D2794" s="39">
        <v>7010.7</v>
      </c>
      <c r="E2794" s="39">
        <v>427.46</v>
      </c>
      <c r="F2794" s="39">
        <v>7438.16</v>
      </c>
      <c r="G2794" s="34">
        <f t="shared" si="43"/>
        <v>9</v>
      </c>
    </row>
    <row r="2795" spans="1:7" ht="30" x14ac:dyDescent="0.25">
      <c r="A2795" s="36" t="s">
        <v>8699</v>
      </c>
      <c r="B2795" s="37" t="s">
        <v>5529</v>
      </c>
      <c r="C2795" s="38" t="s">
        <v>3666</v>
      </c>
      <c r="D2795" s="39">
        <v>8126.9</v>
      </c>
      <c r="E2795" s="39">
        <v>427.46</v>
      </c>
      <c r="F2795" s="39">
        <v>8554.36</v>
      </c>
      <c r="G2795" s="34">
        <f t="shared" si="43"/>
        <v>9</v>
      </c>
    </row>
    <row r="2796" spans="1:7" ht="30" x14ac:dyDescent="0.25">
      <c r="A2796" s="36" t="s">
        <v>8700</v>
      </c>
      <c r="B2796" s="37" t="s">
        <v>7179</v>
      </c>
      <c r="C2796" s="38" t="s">
        <v>3666</v>
      </c>
      <c r="D2796" s="39">
        <v>6872.69</v>
      </c>
      <c r="E2796" s="39">
        <v>427.46</v>
      </c>
      <c r="F2796" s="39">
        <v>7300.15</v>
      </c>
      <c r="G2796" s="34">
        <f t="shared" si="43"/>
        <v>9</v>
      </c>
    </row>
    <row r="2797" spans="1:7" ht="30" x14ac:dyDescent="0.25">
      <c r="A2797" s="36" t="s">
        <v>8701</v>
      </c>
      <c r="B2797" s="37" t="s">
        <v>5530</v>
      </c>
      <c r="C2797" s="38" t="s">
        <v>3666</v>
      </c>
      <c r="D2797" s="39">
        <v>10946.45</v>
      </c>
      <c r="E2797" s="39">
        <v>427.46</v>
      </c>
      <c r="F2797" s="39">
        <v>11373.91</v>
      </c>
      <c r="G2797" s="34">
        <f t="shared" si="43"/>
        <v>9</v>
      </c>
    </row>
    <row r="2798" spans="1:7" x14ac:dyDescent="0.25">
      <c r="A2798" s="36" t="s">
        <v>11261</v>
      </c>
      <c r="B2798" s="37" t="s">
        <v>5531</v>
      </c>
      <c r="C2798" s="38"/>
      <c r="D2798" s="39"/>
      <c r="E2798" s="39"/>
      <c r="F2798" s="39"/>
      <c r="G2798" s="34">
        <f t="shared" si="43"/>
        <v>5</v>
      </c>
    </row>
    <row r="2799" spans="1:7" ht="30" x14ac:dyDescent="0.25">
      <c r="A2799" s="36" t="s">
        <v>8702</v>
      </c>
      <c r="B2799" s="37" t="s">
        <v>5532</v>
      </c>
      <c r="C2799" s="38" t="s">
        <v>23</v>
      </c>
      <c r="D2799" s="39">
        <v>45137.55</v>
      </c>
      <c r="E2799" s="39">
        <v>966.72</v>
      </c>
      <c r="F2799" s="39">
        <v>46104.27</v>
      </c>
      <c r="G2799" s="34">
        <f t="shared" si="43"/>
        <v>9</v>
      </c>
    </row>
    <row r="2800" spans="1:7" ht="30" x14ac:dyDescent="0.25">
      <c r="A2800" s="36" t="s">
        <v>8703</v>
      </c>
      <c r="B2800" s="37" t="s">
        <v>7163</v>
      </c>
      <c r="C2800" s="38" t="s">
        <v>23</v>
      </c>
      <c r="D2800" s="39">
        <v>52177</v>
      </c>
      <c r="E2800" s="39">
        <v>966.72</v>
      </c>
      <c r="F2800" s="39">
        <v>53143.72</v>
      </c>
      <c r="G2800" s="34">
        <f t="shared" si="43"/>
        <v>9</v>
      </c>
    </row>
    <row r="2801" spans="1:7" ht="30" x14ac:dyDescent="0.25">
      <c r="A2801" s="36" t="s">
        <v>8704</v>
      </c>
      <c r="B2801" s="37" t="s">
        <v>7164</v>
      </c>
      <c r="C2801" s="38" t="s">
        <v>23</v>
      </c>
      <c r="D2801" s="39">
        <v>60286.69</v>
      </c>
      <c r="E2801" s="39">
        <v>966.72</v>
      </c>
      <c r="F2801" s="39">
        <v>61253.41</v>
      </c>
      <c r="G2801" s="34">
        <f t="shared" si="43"/>
        <v>9</v>
      </c>
    </row>
    <row r="2802" spans="1:7" ht="30" x14ac:dyDescent="0.25">
      <c r="A2802" s="36" t="s">
        <v>8705</v>
      </c>
      <c r="B2802" s="37" t="s">
        <v>7165</v>
      </c>
      <c r="C2802" s="38" t="s">
        <v>23</v>
      </c>
      <c r="D2802" s="39">
        <v>67182.7</v>
      </c>
      <c r="E2802" s="39">
        <v>966.72</v>
      </c>
      <c r="F2802" s="39">
        <v>68149.42</v>
      </c>
      <c r="G2802" s="34">
        <f t="shared" si="43"/>
        <v>9</v>
      </c>
    </row>
    <row r="2803" spans="1:7" ht="30" x14ac:dyDescent="0.25">
      <c r="A2803" s="36" t="s">
        <v>8706</v>
      </c>
      <c r="B2803" s="37" t="s">
        <v>7166</v>
      </c>
      <c r="C2803" s="38" t="s">
        <v>23</v>
      </c>
      <c r="D2803" s="39">
        <v>4339.99</v>
      </c>
      <c r="E2803" s="39">
        <v>845.88</v>
      </c>
      <c r="F2803" s="39">
        <v>5185.87</v>
      </c>
      <c r="G2803" s="34">
        <f t="shared" si="43"/>
        <v>9</v>
      </c>
    </row>
    <row r="2804" spans="1:7" ht="30" x14ac:dyDescent="0.25">
      <c r="A2804" s="36" t="s">
        <v>8707</v>
      </c>
      <c r="B2804" s="37" t="s">
        <v>7167</v>
      </c>
      <c r="C2804" s="38" t="s">
        <v>23</v>
      </c>
      <c r="D2804" s="39">
        <v>5610.86</v>
      </c>
      <c r="E2804" s="39">
        <v>845.88</v>
      </c>
      <c r="F2804" s="39">
        <v>6456.74</v>
      </c>
      <c r="G2804" s="34">
        <f t="shared" si="43"/>
        <v>9</v>
      </c>
    </row>
    <row r="2805" spans="1:7" ht="30" x14ac:dyDescent="0.25">
      <c r="A2805" s="36" t="s">
        <v>8708</v>
      </c>
      <c r="B2805" s="37" t="s">
        <v>7168</v>
      </c>
      <c r="C2805" s="38" t="s">
        <v>23</v>
      </c>
      <c r="D2805" s="39">
        <v>7544.37</v>
      </c>
      <c r="E2805" s="39">
        <v>845.88</v>
      </c>
      <c r="F2805" s="39">
        <v>8390.25</v>
      </c>
      <c r="G2805" s="34">
        <f t="shared" si="43"/>
        <v>9</v>
      </c>
    </row>
    <row r="2806" spans="1:7" ht="30" x14ac:dyDescent="0.25">
      <c r="A2806" s="36" t="s">
        <v>8709</v>
      </c>
      <c r="B2806" s="37" t="s">
        <v>5533</v>
      </c>
      <c r="C2806" s="38" t="s">
        <v>23</v>
      </c>
      <c r="D2806" s="39">
        <v>4831.41</v>
      </c>
      <c r="E2806" s="39">
        <v>845.88</v>
      </c>
      <c r="F2806" s="39">
        <v>5677.29</v>
      </c>
      <c r="G2806" s="34">
        <f t="shared" si="43"/>
        <v>9</v>
      </c>
    </row>
    <row r="2807" spans="1:7" ht="30" x14ac:dyDescent="0.25">
      <c r="A2807" s="36" t="s">
        <v>8710</v>
      </c>
      <c r="B2807" s="37" t="s">
        <v>7169</v>
      </c>
      <c r="C2807" s="38" t="s">
        <v>23</v>
      </c>
      <c r="D2807" s="39">
        <v>5563.19</v>
      </c>
      <c r="E2807" s="39">
        <v>845.88</v>
      </c>
      <c r="F2807" s="39">
        <v>6409.07</v>
      </c>
      <c r="G2807" s="34">
        <f t="shared" si="43"/>
        <v>9</v>
      </c>
    </row>
    <row r="2808" spans="1:7" ht="30" x14ac:dyDescent="0.25">
      <c r="A2808" s="36" t="s">
        <v>8711</v>
      </c>
      <c r="B2808" s="37" t="s">
        <v>7170</v>
      </c>
      <c r="C2808" s="38" t="s">
        <v>23</v>
      </c>
      <c r="D2808" s="39">
        <v>6604.89</v>
      </c>
      <c r="E2808" s="39">
        <v>845.88</v>
      </c>
      <c r="F2808" s="39">
        <v>7450.77</v>
      </c>
      <c r="G2808" s="34">
        <f t="shared" si="43"/>
        <v>9</v>
      </c>
    </row>
    <row r="2809" spans="1:7" ht="30" x14ac:dyDescent="0.25">
      <c r="A2809" s="36" t="s">
        <v>8712</v>
      </c>
      <c r="B2809" s="37" t="s">
        <v>5534</v>
      </c>
      <c r="C2809" s="38" t="s">
        <v>23</v>
      </c>
      <c r="D2809" s="39">
        <v>7649.94</v>
      </c>
      <c r="E2809" s="39">
        <v>845.88</v>
      </c>
      <c r="F2809" s="39">
        <v>8495.82</v>
      </c>
      <c r="G2809" s="34">
        <f t="shared" si="43"/>
        <v>9</v>
      </c>
    </row>
    <row r="2810" spans="1:7" ht="30" x14ac:dyDescent="0.25">
      <c r="A2810" s="36" t="s">
        <v>8713</v>
      </c>
      <c r="B2810" s="37" t="s">
        <v>7171</v>
      </c>
      <c r="C2810" s="38" t="s">
        <v>23</v>
      </c>
      <c r="D2810" s="39">
        <v>4458.95</v>
      </c>
      <c r="E2810" s="39">
        <v>845.88</v>
      </c>
      <c r="F2810" s="39">
        <v>5304.83</v>
      </c>
      <c r="G2810" s="34">
        <f t="shared" si="43"/>
        <v>9</v>
      </c>
    </row>
    <row r="2811" spans="1:7" ht="30" x14ac:dyDescent="0.25">
      <c r="A2811" s="36" t="s">
        <v>8714</v>
      </c>
      <c r="B2811" s="37" t="s">
        <v>7172</v>
      </c>
      <c r="C2811" s="38" t="s">
        <v>23</v>
      </c>
      <c r="D2811" s="39">
        <v>5065.95</v>
      </c>
      <c r="E2811" s="39">
        <v>845.88</v>
      </c>
      <c r="F2811" s="39">
        <v>5911.83</v>
      </c>
      <c r="G2811" s="34">
        <f t="shared" si="43"/>
        <v>9</v>
      </c>
    </row>
    <row r="2812" spans="1:7" ht="30" x14ac:dyDescent="0.25">
      <c r="A2812" s="36" t="s">
        <v>8715</v>
      </c>
      <c r="B2812" s="37" t="s">
        <v>7173</v>
      </c>
      <c r="C2812" s="38" t="s">
        <v>23</v>
      </c>
      <c r="D2812" s="39">
        <v>5498.53</v>
      </c>
      <c r="E2812" s="39">
        <v>845.88</v>
      </c>
      <c r="F2812" s="39">
        <v>6344.41</v>
      </c>
      <c r="G2812" s="34">
        <f t="shared" si="43"/>
        <v>9</v>
      </c>
    </row>
    <row r="2813" spans="1:7" ht="30" x14ac:dyDescent="0.25">
      <c r="A2813" s="36" t="s">
        <v>8716</v>
      </c>
      <c r="B2813" s="37" t="s">
        <v>7174</v>
      </c>
      <c r="C2813" s="38" t="s">
        <v>23</v>
      </c>
      <c r="D2813" s="39">
        <v>5678.88</v>
      </c>
      <c r="E2813" s="39">
        <v>845.88</v>
      </c>
      <c r="F2813" s="39">
        <v>6524.76</v>
      </c>
      <c r="G2813" s="34">
        <f t="shared" si="43"/>
        <v>9</v>
      </c>
    </row>
    <row r="2814" spans="1:7" x14ac:dyDescent="0.25">
      <c r="A2814" s="36" t="s">
        <v>11262</v>
      </c>
      <c r="B2814" s="37" t="s">
        <v>5535</v>
      </c>
      <c r="C2814" s="38"/>
      <c r="D2814" s="39"/>
      <c r="E2814" s="39"/>
      <c r="F2814" s="39"/>
      <c r="G2814" s="34">
        <f t="shared" si="43"/>
        <v>5</v>
      </c>
    </row>
    <row r="2815" spans="1:7" ht="30" x14ac:dyDescent="0.25">
      <c r="A2815" s="36" t="s">
        <v>8717</v>
      </c>
      <c r="B2815" s="37" t="s">
        <v>11263</v>
      </c>
      <c r="C2815" s="38" t="s">
        <v>23</v>
      </c>
      <c r="D2815" s="39">
        <v>9702.2000000000007</v>
      </c>
      <c r="E2815" s="39">
        <v>296.39999999999998</v>
      </c>
      <c r="F2815" s="39">
        <v>9998.6</v>
      </c>
      <c r="G2815" s="34">
        <f t="shared" si="43"/>
        <v>9</v>
      </c>
    </row>
    <row r="2816" spans="1:7" ht="30" x14ac:dyDescent="0.25">
      <c r="A2816" s="36" t="s">
        <v>8718</v>
      </c>
      <c r="B2816" s="37" t="s">
        <v>11264</v>
      </c>
      <c r="C2816" s="38" t="s">
        <v>23</v>
      </c>
      <c r="D2816" s="39">
        <v>19194.310000000001</v>
      </c>
      <c r="E2816" s="39">
        <v>296.39999999999998</v>
      </c>
      <c r="F2816" s="39">
        <v>19490.71</v>
      </c>
      <c r="G2816" s="34">
        <f t="shared" si="43"/>
        <v>9</v>
      </c>
    </row>
    <row r="2817" spans="1:7" ht="30" x14ac:dyDescent="0.25">
      <c r="A2817" s="36" t="s">
        <v>8719</v>
      </c>
      <c r="B2817" s="37" t="s">
        <v>11265</v>
      </c>
      <c r="C2817" s="38" t="s">
        <v>23</v>
      </c>
      <c r="D2817" s="39">
        <v>5409.34</v>
      </c>
      <c r="E2817" s="39">
        <v>296.39999999999998</v>
      </c>
      <c r="F2817" s="39">
        <v>5705.74</v>
      </c>
      <c r="G2817" s="34">
        <f t="shared" si="43"/>
        <v>9</v>
      </c>
    </row>
    <row r="2818" spans="1:7" ht="30" x14ac:dyDescent="0.25">
      <c r="A2818" s="36" t="s">
        <v>8720</v>
      </c>
      <c r="B2818" s="37" t="s">
        <v>5536</v>
      </c>
      <c r="C2818" s="38" t="s">
        <v>23</v>
      </c>
      <c r="D2818" s="39">
        <v>2308.38</v>
      </c>
      <c r="E2818" s="39">
        <v>296.39999999999998</v>
      </c>
      <c r="F2818" s="39">
        <v>2604.7800000000002</v>
      </c>
      <c r="G2818" s="34">
        <f t="shared" si="43"/>
        <v>9</v>
      </c>
    </row>
    <row r="2819" spans="1:7" ht="30" x14ac:dyDescent="0.25">
      <c r="A2819" s="36" t="s">
        <v>8721</v>
      </c>
      <c r="B2819" s="37" t="s">
        <v>7162</v>
      </c>
      <c r="C2819" s="38" t="s">
        <v>23</v>
      </c>
      <c r="D2819" s="39">
        <v>57242.03</v>
      </c>
      <c r="E2819" s="39">
        <v>296.39999999999998</v>
      </c>
      <c r="F2819" s="39">
        <v>57538.43</v>
      </c>
      <c r="G2819" s="34">
        <f t="shared" ref="G2819:G2882" si="44">LEN(A2819)</f>
        <v>9</v>
      </c>
    </row>
    <row r="2820" spans="1:7" ht="30" x14ac:dyDescent="0.25">
      <c r="A2820" s="36" t="s">
        <v>8722</v>
      </c>
      <c r="B2820" s="37" t="s">
        <v>11266</v>
      </c>
      <c r="C2820" s="38" t="s">
        <v>23</v>
      </c>
      <c r="D2820" s="39">
        <v>3562.4</v>
      </c>
      <c r="E2820" s="39">
        <v>296.39999999999998</v>
      </c>
      <c r="F2820" s="39">
        <v>3858.8</v>
      </c>
      <c r="G2820" s="34">
        <f t="shared" si="44"/>
        <v>9</v>
      </c>
    </row>
    <row r="2821" spans="1:7" ht="30" x14ac:dyDescent="0.25">
      <c r="A2821" s="36" t="s">
        <v>8723</v>
      </c>
      <c r="B2821" s="37" t="s">
        <v>5537</v>
      </c>
      <c r="C2821" s="38" t="s">
        <v>23</v>
      </c>
      <c r="D2821" s="39">
        <v>11947.38</v>
      </c>
      <c r="E2821" s="39">
        <v>296.39999999999998</v>
      </c>
      <c r="F2821" s="39">
        <v>12243.78</v>
      </c>
      <c r="G2821" s="34">
        <f t="shared" si="44"/>
        <v>9</v>
      </c>
    </row>
    <row r="2822" spans="1:7" ht="30" x14ac:dyDescent="0.25">
      <c r="A2822" s="36" t="s">
        <v>8724</v>
      </c>
      <c r="B2822" s="37" t="s">
        <v>7154</v>
      </c>
      <c r="C2822" s="38" t="s">
        <v>23</v>
      </c>
      <c r="D2822" s="39">
        <v>5225.0200000000004</v>
      </c>
      <c r="E2822" s="39">
        <v>296.39999999999998</v>
      </c>
      <c r="F2822" s="39">
        <v>5521.42</v>
      </c>
      <c r="G2822" s="34">
        <f t="shared" si="44"/>
        <v>9</v>
      </c>
    </row>
    <row r="2823" spans="1:7" ht="30" x14ac:dyDescent="0.25">
      <c r="A2823" s="36" t="s">
        <v>8725</v>
      </c>
      <c r="B2823" s="37" t="s">
        <v>7155</v>
      </c>
      <c r="C2823" s="38" t="s">
        <v>23</v>
      </c>
      <c r="D2823" s="39">
        <v>21786.76</v>
      </c>
      <c r="E2823" s="39">
        <v>296.39999999999998</v>
      </c>
      <c r="F2823" s="39">
        <v>22083.16</v>
      </c>
      <c r="G2823" s="34">
        <f t="shared" si="44"/>
        <v>9</v>
      </c>
    </row>
    <row r="2824" spans="1:7" ht="30" x14ac:dyDescent="0.25">
      <c r="A2824" s="36" t="s">
        <v>8726</v>
      </c>
      <c r="B2824" s="37" t="s">
        <v>7156</v>
      </c>
      <c r="C2824" s="38" t="s">
        <v>23</v>
      </c>
      <c r="D2824" s="39">
        <v>3423.94</v>
      </c>
      <c r="E2824" s="39">
        <v>296.39999999999998</v>
      </c>
      <c r="F2824" s="39">
        <v>3720.34</v>
      </c>
      <c r="G2824" s="34">
        <f t="shared" si="44"/>
        <v>9</v>
      </c>
    </row>
    <row r="2825" spans="1:7" ht="30" x14ac:dyDescent="0.25">
      <c r="A2825" s="36" t="s">
        <v>8727</v>
      </c>
      <c r="B2825" s="37" t="s">
        <v>7157</v>
      </c>
      <c r="C2825" s="38" t="s">
        <v>23</v>
      </c>
      <c r="D2825" s="39">
        <v>5426.73</v>
      </c>
      <c r="E2825" s="39">
        <v>296.39999999999998</v>
      </c>
      <c r="F2825" s="39">
        <v>5723.13</v>
      </c>
      <c r="G2825" s="34">
        <f t="shared" si="44"/>
        <v>9</v>
      </c>
    </row>
    <row r="2826" spans="1:7" ht="30" x14ac:dyDescent="0.25">
      <c r="A2826" s="36" t="s">
        <v>8728</v>
      </c>
      <c r="B2826" s="37" t="s">
        <v>5538</v>
      </c>
      <c r="C2826" s="38" t="s">
        <v>23</v>
      </c>
      <c r="D2826" s="39">
        <v>5551.56</v>
      </c>
      <c r="E2826" s="39">
        <v>296.39999999999998</v>
      </c>
      <c r="F2826" s="39">
        <v>5847.96</v>
      </c>
      <c r="G2826" s="34">
        <f t="shared" si="44"/>
        <v>9</v>
      </c>
    </row>
    <row r="2827" spans="1:7" ht="30" x14ac:dyDescent="0.25">
      <c r="A2827" s="36" t="s">
        <v>8729</v>
      </c>
      <c r="B2827" s="37" t="s">
        <v>7158</v>
      </c>
      <c r="C2827" s="38" t="s">
        <v>23</v>
      </c>
      <c r="D2827" s="39">
        <v>8774.5</v>
      </c>
      <c r="E2827" s="39">
        <v>296.39999999999998</v>
      </c>
      <c r="F2827" s="39">
        <v>9070.9</v>
      </c>
      <c r="G2827" s="34">
        <f t="shared" si="44"/>
        <v>9</v>
      </c>
    </row>
    <row r="2828" spans="1:7" ht="30" x14ac:dyDescent="0.25">
      <c r="A2828" s="36" t="s">
        <v>8730</v>
      </c>
      <c r="B2828" s="37" t="s">
        <v>7159</v>
      </c>
      <c r="C2828" s="38" t="s">
        <v>23</v>
      </c>
      <c r="D2828" s="39">
        <v>5923.93</v>
      </c>
      <c r="E2828" s="39">
        <v>296.39999999999998</v>
      </c>
      <c r="F2828" s="39">
        <v>6220.33</v>
      </c>
      <c r="G2828" s="34">
        <f t="shared" si="44"/>
        <v>9</v>
      </c>
    </row>
    <row r="2829" spans="1:7" ht="30" x14ac:dyDescent="0.25">
      <c r="A2829" s="36" t="s">
        <v>8731</v>
      </c>
      <c r="B2829" s="37" t="s">
        <v>7160</v>
      </c>
      <c r="C2829" s="38" t="s">
        <v>23</v>
      </c>
      <c r="D2829" s="39">
        <v>2108.4299999999998</v>
      </c>
      <c r="E2829" s="39">
        <v>296.39999999999998</v>
      </c>
      <c r="F2829" s="39">
        <v>2404.83</v>
      </c>
      <c r="G2829" s="34">
        <f t="shared" si="44"/>
        <v>9</v>
      </c>
    </row>
    <row r="2830" spans="1:7" ht="30" x14ac:dyDescent="0.25">
      <c r="A2830" s="36" t="s">
        <v>8732</v>
      </c>
      <c r="B2830" s="37" t="s">
        <v>7161</v>
      </c>
      <c r="C2830" s="38" t="s">
        <v>23</v>
      </c>
      <c r="D2830" s="39">
        <v>1626.02</v>
      </c>
      <c r="E2830" s="39">
        <v>296.39999999999998</v>
      </c>
      <c r="F2830" s="39">
        <v>1922.42</v>
      </c>
      <c r="G2830" s="34">
        <f t="shared" si="44"/>
        <v>9</v>
      </c>
    </row>
    <row r="2831" spans="1:7" ht="30" x14ac:dyDescent="0.25">
      <c r="A2831" s="36" t="s">
        <v>8733</v>
      </c>
      <c r="B2831" s="37" t="s">
        <v>11267</v>
      </c>
      <c r="C2831" s="38" t="s">
        <v>23</v>
      </c>
      <c r="D2831" s="39">
        <v>21691.99</v>
      </c>
      <c r="E2831" s="39">
        <v>296.39999999999998</v>
      </c>
      <c r="F2831" s="39">
        <v>21988.39</v>
      </c>
      <c r="G2831" s="34">
        <f t="shared" si="44"/>
        <v>9</v>
      </c>
    </row>
    <row r="2832" spans="1:7" ht="30" x14ac:dyDescent="0.25">
      <c r="A2832" s="36" t="s">
        <v>8734</v>
      </c>
      <c r="B2832" s="37" t="s">
        <v>11268</v>
      </c>
      <c r="C2832" s="38" t="s">
        <v>23</v>
      </c>
      <c r="D2832" s="39">
        <v>15342.86</v>
      </c>
      <c r="E2832" s="39">
        <v>296.39999999999998</v>
      </c>
      <c r="F2832" s="39">
        <v>15639.26</v>
      </c>
      <c r="G2832" s="34">
        <f t="shared" si="44"/>
        <v>9</v>
      </c>
    </row>
    <row r="2833" spans="1:7" ht="30" x14ac:dyDescent="0.25">
      <c r="A2833" s="36" t="s">
        <v>8735</v>
      </c>
      <c r="B2833" s="37" t="s">
        <v>11269</v>
      </c>
      <c r="C2833" s="38" t="s">
        <v>23</v>
      </c>
      <c r="D2833" s="39">
        <v>2030.84</v>
      </c>
      <c r="E2833" s="39">
        <v>296.39999999999998</v>
      </c>
      <c r="F2833" s="39">
        <v>2327.2399999999998</v>
      </c>
      <c r="G2833" s="34">
        <f t="shared" si="44"/>
        <v>9</v>
      </c>
    </row>
    <row r="2834" spans="1:7" ht="30" x14ac:dyDescent="0.25">
      <c r="A2834" s="36" t="s">
        <v>8736</v>
      </c>
      <c r="B2834" s="37" t="s">
        <v>11270</v>
      </c>
      <c r="C2834" s="38" t="s">
        <v>23</v>
      </c>
      <c r="D2834" s="39">
        <v>27923.34</v>
      </c>
      <c r="E2834" s="39">
        <v>296.39999999999998</v>
      </c>
      <c r="F2834" s="39">
        <v>28219.74</v>
      </c>
      <c r="G2834" s="34">
        <f t="shared" si="44"/>
        <v>9</v>
      </c>
    </row>
    <row r="2835" spans="1:7" ht="30" x14ac:dyDescent="0.25">
      <c r="A2835" s="36" t="s">
        <v>8737</v>
      </c>
      <c r="B2835" s="37" t="s">
        <v>11271</v>
      </c>
      <c r="C2835" s="38" t="s">
        <v>23</v>
      </c>
      <c r="D2835" s="39">
        <v>30596.48</v>
      </c>
      <c r="E2835" s="39">
        <v>296.39999999999998</v>
      </c>
      <c r="F2835" s="39">
        <v>30892.880000000001</v>
      </c>
      <c r="G2835" s="34">
        <f t="shared" si="44"/>
        <v>9</v>
      </c>
    </row>
    <row r="2836" spans="1:7" ht="30" x14ac:dyDescent="0.25">
      <c r="A2836" s="36" t="s">
        <v>8738</v>
      </c>
      <c r="B2836" s="37" t="s">
        <v>11272</v>
      </c>
      <c r="C2836" s="38" t="s">
        <v>23</v>
      </c>
      <c r="D2836" s="39">
        <v>2236.5300000000002</v>
      </c>
      <c r="E2836" s="39">
        <v>296.39999999999998</v>
      </c>
      <c r="F2836" s="39">
        <v>2532.9299999999998</v>
      </c>
      <c r="G2836" s="34">
        <f t="shared" si="44"/>
        <v>9</v>
      </c>
    </row>
    <row r="2837" spans="1:7" ht="30" x14ac:dyDescent="0.25">
      <c r="A2837" s="36" t="s">
        <v>8739</v>
      </c>
      <c r="B2837" s="37" t="s">
        <v>11273</v>
      </c>
      <c r="C2837" s="38" t="s">
        <v>23</v>
      </c>
      <c r="D2837" s="39">
        <v>4455.3900000000003</v>
      </c>
      <c r="E2837" s="39">
        <v>296.39999999999998</v>
      </c>
      <c r="F2837" s="39">
        <v>4751.79</v>
      </c>
      <c r="G2837" s="34">
        <f t="shared" si="44"/>
        <v>9</v>
      </c>
    </row>
    <row r="2838" spans="1:7" x14ac:dyDescent="0.25">
      <c r="A2838" s="36" t="s">
        <v>11274</v>
      </c>
      <c r="B2838" s="37" t="s">
        <v>5539</v>
      </c>
      <c r="C2838" s="38"/>
      <c r="D2838" s="39"/>
      <c r="E2838" s="39"/>
      <c r="F2838" s="39"/>
      <c r="G2838" s="34">
        <f t="shared" si="44"/>
        <v>5</v>
      </c>
    </row>
    <row r="2839" spans="1:7" ht="30" x14ac:dyDescent="0.25">
      <c r="A2839" s="36" t="s">
        <v>8740</v>
      </c>
      <c r="B2839" s="37" t="s">
        <v>7145</v>
      </c>
      <c r="C2839" s="38" t="s">
        <v>23</v>
      </c>
      <c r="D2839" s="39">
        <v>10365.799999999999</v>
      </c>
      <c r="E2839" s="39">
        <v>632.04</v>
      </c>
      <c r="F2839" s="39">
        <v>10997.84</v>
      </c>
      <c r="G2839" s="34">
        <f t="shared" si="44"/>
        <v>9</v>
      </c>
    </row>
    <row r="2840" spans="1:7" ht="30" x14ac:dyDescent="0.25">
      <c r="A2840" s="36" t="s">
        <v>8741</v>
      </c>
      <c r="B2840" s="37" t="s">
        <v>7146</v>
      </c>
      <c r="C2840" s="38" t="s">
        <v>23</v>
      </c>
      <c r="D2840" s="39">
        <v>9032.9699999999993</v>
      </c>
      <c r="E2840" s="39">
        <v>632.04</v>
      </c>
      <c r="F2840" s="39">
        <v>9665.01</v>
      </c>
      <c r="G2840" s="34">
        <f t="shared" si="44"/>
        <v>9</v>
      </c>
    </row>
    <row r="2841" spans="1:7" ht="30" x14ac:dyDescent="0.25">
      <c r="A2841" s="36" t="s">
        <v>8742</v>
      </c>
      <c r="B2841" s="37" t="s">
        <v>7147</v>
      </c>
      <c r="C2841" s="38" t="s">
        <v>23</v>
      </c>
      <c r="D2841" s="39">
        <v>18829.82</v>
      </c>
      <c r="E2841" s="39">
        <v>632.04</v>
      </c>
      <c r="F2841" s="39">
        <v>19461.86</v>
      </c>
      <c r="G2841" s="34">
        <f t="shared" si="44"/>
        <v>9</v>
      </c>
    </row>
    <row r="2842" spans="1:7" ht="30" x14ac:dyDescent="0.25">
      <c r="A2842" s="36" t="s">
        <v>8743</v>
      </c>
      <c r="B2842" s="37" t="s">
        <v>7148</v>
      </c>
      <c r="C2842" s="38" t="s">
        <v>23</v>
      </c>
      <c r="D2842" s="39">
        <v>10117.24</v>
      </c>
      <c r="E2842" s="39">
        <v>632.04</v>
      </c>
      <c r="F2842" s="39">
        <v>10749.28</v>
      </c>
      <c r="G2842" s="34">
        <f t="shared" si="44"/>
        <v>9</v>
      </c>
    </row>
    <row r="2843" spans="1:7" ht="30" x14ac:dyDescent="0.25">
      <c r="A2843" s="36" t="s">
        <v>8744</v>
      </c>
      <c r="B2843" s="37" t="s">
        <v>7149</v>
      </c>
      <c r="C2843" s="38" t="s">
        <v>23</v>
      </c>
      <c r="D2843" s="39">
        <v>9376.0499999999993</v>
      </c>
      <c r="E2843" s="39">
        <v>632.04</v>
      </c>
      <c r="F2843" s="39">
        <v>10008.09</v>
      </c>
      <c r="G2843" s="34">
        <f t="shared" si="44"/>
        <v>9</v>
      </c>
    </row>
    <row r="2844" spans="1:7" ht="30" x14ac:dyDescent="0.25">
      <c r="A2844" s="36" t="s">
        <v>8745</v>
      </c>
      <c r="B2844" s="37" t="s">
        <v>7150</v>
      </c>
      <c r="C2844" s="38" t="s">
        <v>23</v>
      </c>
      <c r="D2844" s="39">
        <v>16920.080000000002</v>
      </c>
      <c r="E2844" s="39">
        <v>632.04</v>
      </c>
      <c r="F2844" s="39">
        <v>17552.12</v>
      </c>
      <c r="G2844" s="34">
        <f t="shared" si="44"/>
        <v>9</v>
      </c>
    </row>
    <row r="2845" spans="1:7" ht="45" x14ac:dyDescent="0.25">
      <c r="A2845" s="36" t="s">
        <v>8746</v>
      </c>
      <c r="B2845" s="37" t="s">
        <v>5540</v>
      </c>
      <c r="C2845" s="38" t="s">
        <v>23</v>
      </c>
      <c r="D2845" s="39">
        <v>7157.48</v>
      </c>
      <c r="E2845" s="39">
        <v>421.36</v>
      </c>
      <c r="F2845" s="39">
        <v>7578.84</v>
      </c>
      <c r="G2845" s="34">
        <f t="shared" si="44"/>
        <v>9</v>
      </c>
    </row>
    <row r="2846" spans="1:7" ht="45" x14ac:dyDescent="0.25">
      <c r="A2846" s="36" t="s">
        <v>8747</v>
      </c>
      <c r="B2846" s="37" t="s">
        <v>7151</v>
      </c>
      <c r="C2846" s="38" t="s">
        <v>23</v>
      </c>
      <c r="D2846" s="39">
        <v>9952.26</v>
      </c>
      <c r="E2846" s="39">
        <v>421.36</v>
      </c>
      <c r="F2846" s="39">
        <v>10373.620000000001</v>
      </c>
      <c r="G2846" s="34">
        <f t="shared" si="44"/>
        <v>9</v>
      </c>
    </row>
    <row r="2847" spans="1:7" ht="30" x14ac:dyDescent="0.25">
      <c r="A2847" s="36" t="s">
        <v>8748</v>
      </c>
      <c r="B2847" s="37" t="s">
        <v>7152</v>
      </c>
      <c r="C2847" s="38" t="s">
        <v>23</v>
      </c>
      <c r="D2847" s="39">
        <v>2686.43</v>
      </c>
      <c r="E2847" s="39">
        <v>421.36</v>
      </c>
      <c r="F2847" s="39">
        <v>3107.79</v>
      </c>
      <c r="G2847" s="34">
        <f t="shared" si="44"/>
        <v>9</v>
      </c>
    </row>
    <row r="2848" spans="1:7" ht="30" x14ac:dyDescent="0.25">
      <c r="A2848" s="36" t="s">
        <v>8749</v>
      </c>
      <c r="B2848" s="37" t="s">
        <v>7153</v>
      </c>
      <c r="C2848" s="38" t="s">
        <v>23</v>
      </c>
      <c r="D2848" s="39">
        <v>3510.37</v>
      </c>
      <c r="E2848" s="39">
        <v>421.36</v>
      </c>
      <c r="F2848" s="39">
        <v>3931.73</v>
      </c>
      <c r="G2848" s="34">
        <f t="shared" si="44"/>
        <v>9</v>
      </c>
    </row>
    <row r="2849" spans="1:7" ht="30" x14ac:dyDescent="0.25">
      <c r="A2849" s="36" t="s">
        <v>8750</v>
      </c>
      <c r="B2849" s="37" t="s">
        <v>5541</v>
      </c>
      <c r="C2849" s="38" t="s">
        <v>23</v>
      </c>
      <c r="D2849" s="39">
        <v>6326.13</v>
      </c>
      <c r="E2849" s="39">
        <v>421.36</v>
      </c>
      <c r="F2849" s="39">
        <v>6747.49</v>
      </c>
      <c r="G2849" s="34">
        <f t="shared" si="44"/>
        <v>9</v>
      </c>
    </row>
    <row r="2850" spans="1:7" ht="45" x14ac:dyDescent="0.25">
      <c r="A2850" s="36" t="s">
        <v>8751</v>
      </c>
      <c r="B2850" s="37" t="s">
        <v>7144</v>
      </c>
      <c r="C2850" s="38" t="s">
        <v>23</v>
      </c>
      <c r="D2850" s="39">
        <v>4197.91</v>
      </c>
      <c r="E2850" s="39">
        <v>421.36</v>
      </c>
      <c r="F2850" s="39">
        <v>4619.2700000000004</v>
      </c>
      <c r="G2850" s="34">
        <f t="shared" si="44"/>
        <v>9</v>
      </c>
    </row>
    <row r="2851" spans="1:7" ht="30" x14ac:dyDescent="0.25">
      <c r="A2851" s="36" t="s">
        <v>8752</v>
      </c>
      <c r="B2851" s="37" t="s">
        <v>7143</v>
      </c>
      <c r="C2851" s="38" t="s">
        <v>23</v>
      </c>
      <c r="D2851" s="39">
        <v>14784.02</v>
      </c>
      <c r="E2851" s="39">
        <v>421.36</v>
      </c>
      <c r="F2851" s="39">
        <v>15205.38</v>
      </c>
      <c r="G2851" s="34">
        <f t="shared" si="44"/>
        <v>9</v>
      </c>
    </row>
    <row r="2852" spans="1:7" ht="30" x14ac:dyDescent="0.25">
      <c r="A2852" s="36" t="s">
        <v>8753</v>
      </c>
      <c r="B2852" s="37" t="s">
        <v>7142</v>
      </c>
      <c r="C2852" s="38" t="s">
        <v>23</v>
      </c>
      <c r="D2852" s="39">
        <v>28264.85</v>
      </c>
      <c r="E2852" s="39">
        <v>421.36</v>
      </c>
      <c r="F2852" s="39">
        <v>28686.21</v>
      </c>
      <c r="G2852" s="34">
        <f t="shared" si="44"/>
        <v>9</v>
      </c>
    </row>
    <row r="2853" spans="1:7" ht="45" x14ac:dyDescent="0.25">
      <c r="A2853" s="36" t="s">
        <v>8754</v>
      </c>
      <c r="B2853" s="37" t="s">
        <v>5542</v>
      </c>
      <c r="C2853" s="38" t="s">
        <v>23</v>
      </c>
      <c r="D2853" s="39">
        <v>7962.76</v>
      </c>
      <c r="E2853" s="39">
        <v>421.36</v>
      </c>
      <c r="F2853" s="39">
        <v>8384.1200000000008</v>
      </c>
      <c r="G2853" s="34">
        <f t="shared" si="44"/>
        <v>9</v>
      </c>
    </row>
    <row r="2854" spans="1:7" ht="30" x14ac:dyDescent="0.25">
      <c r="A2854" s="36" t="s">
        <v>8755</v>
      </c>
      <c r="B2854" s="37" t="s">
        <v>7141</v>
      </c>
      <c r="C2854" s="38" t="s">
        <v>23</v>
      </c>
      <c r="D2854" s="39">
        <v>29418.71</v>
      </c>
      <c r="E2854" s="39">
        <v>421.36</v>
      </c>
      <c r="F2854" s="39">
        <v>29840.07</v>
      </c>
      <c r="G2854" s="34">
        <f t="shared" si="44"/>
        <v>9</v>
      </c>
    </row>
    <row r="2855" spans="1:7" x14ac:dyDescent="0.25">
      <c r="A2855" s="36" t="s">
        <v>11275</v>
      </c>
      <c r="B2855" s="37" t="s">
        <v>5543</v>
      </c>
      <c r="C2855" s="38"/>
      <c r="D2855" s="39"/>
      <c r="E2855" s="39"/>
      <c r="F2855" s="39"/>
      <c r="G2855" s="34">
        <f t="shared" si="44"/>
        <v>5</v>
      </c>
    </row>
    <row r="2856" spans="1:7" x14ac:dyDescent="0.25">
      <c r="A2856" s="36" t="s">
        <v>8756</v>
      </c>
      <c r="B2856" s="37" t="s">
        <v>5544</v>
      </c>
      <c r="C2856" s="38" t="s">
        <v>23</v>
      </c>
      <c r="D2856" s="39">
        <v>3683.03</v>
      </c>
      <c r="E2856" s="39">
        <v>148.19999999999999</v>
      </c>
      <c r="F2856" s="39">
        <v>3831.23</v>
      </c>
      <c r="G2856" s="34">
        <f t="shared" si="44"/>
        <v>9</v>
      </c>
    </row>
    <row r="2857" spans="1:7" x14ac:dyDescent="0.25">
      <c r="A2857" s="36" t="s">
        <v>11276</v>
      </c>
      <c r="B2857" s="37" t="s">
        <v>5545</v>
      </c>
      <c r="C2857" s="38"/>
      <c r="D2857" s="39"/>
      <c r="E2857" s="39"/>
      <c r="F2857" s="39"/>
      <c r="G2857" s="34">
        <f t="shared" si="44"/>
        <v>5</v>
      </c>
    </row>
    <row r="2858" spans="1:7" ht="30" x14ac:dyDescent="0.25">
      <c r="A2858" s="36" t="s">
        <v>8757</v>
      </c>
      <c r="B2858" s="37" t="s">
        <v>7140</v>
      </c>
      <c r="C2858" s="38" t="s">
        <v>23</v>
      </c>
      <c r="D2858" s="39">
        <v>29.69</v>
      </c>
      <c r="E2858" s="39">
        <v>14.26</v>
      </c>
      <c r="F2858" s="39">
        <v>43.95</v>
      </c>
      <c r="G2858" s="34">
        <f t="shared" si="44"/>
        <v>9</v>
      </c>
    </row>
    <row r="2859" spans="1:7" ht="30" x14ac:dyDescent="0.25">
      <c r="A2859" s="36" t="s">
        <v>8758</v>
      </c>
      <c r="B2859" s="37" t="s">
        <v>5546</v>
      </c>
      <c r="C2859" s="38" t="s">
        <v>23</v>
      </c>
      <c r="D2859" s="39">
        <v>758.98</v>
      </c>
      <c r="E2859" s="39">
        <v>52.67</v>
      </c>
      <c r="F2859" s="39">
        <v>811.65</v>
      </c>
      <c r="G2859" s="34">
        <f t="shared" si="44"/>
        <v>9</v>
      </c>
    </row>
    <row r="2860" spans="1:7" x14ac:dyDescent="0.25">
      <c r="A2860" s="36" t="s">
        <v>8759</v>
      </c>
      <c r="B2860" s="37" t="s">
        <v>13404</v>
      </c>
      <c r="C2860" s="38" t="s">
        <v>23</v>
      </c>
      <c r="D2860" s="39">
        <v>339.98</v>
      </c>
      <c r="E2860" s="39">
        <v>26.34</v>
      </c>
      <c r="F2860" s="39">
        <v>366.32</v>
      </c>
      <c r="G2860" s="34">
        <f t="shared" si="44"/>
        <v>9</v>
      </c>
    </row>
    <row r="2861" spans="1:7" x14ac:dyDescent="0.25">
      <c r="A2861" s="36" t="s">
        <v>8760</v>
      </c>
      <c r="B2861" s="37" t="s">
        <v>5547</v>
      </c>
      <c r="C2861" s="38" t="s">
        <v>23</v>
      </c>
      <c r="D2861" s="39">
        <v>610.91999999999996</v>
      </c>
      <c r="E2861" s="39">
        <v>26.34</v>
      </c>
      <c r="F2861" s="39">
        <v>637.26</v>
      </c>
      <c r="G2861" s="34">
        <f t="shared" si="44"/>
        <v>9</v>
      </c>
    </row>
    <row r="2862" spans="1:7" ht="30" x14ac:dyDescent="0.25">
      <c r="A2862" s="36" t="s">
        <v>8761</v>
      </c>
      <c r="B2862" s="37" t="s">
        <v>5548</v>
      </c>
      <c r="C2862" s="38" t="s">
        <v>23</v>
      </c>
      <c r="D2862" s="39">
        <v>74.77</v>
      </c>
      <c r="E2862" s="39">
        <v>10.54</v>
      </c>
      <c r="F2862" s="39">
        <v>85.31</v>
      </c>
      <c r="G2862" s="34">
        <f t="shared" si="44"/>
        <v>9</v>
      </c>
    </row>
    <row r="2863" spans="1:7" ht="30" x14ac:dyDescent="0.25">
      <c r="A2863" s="36" t="s">
        <v>11277</v>
      </c>
      <c r="B2863" s="37" t="s">
        <v>11278</v>
      </c>
      <c r="C2863" s="38" t="s">
        <v>23</v>
      </c>
      <c r="D2863" s="39">
        <v>427.43</v>
      </c>
      <c r="E2863" s="39">
        <v>26.34</v>
      </c>
      <c r="F2863" s="39">
        <v>453.77</v>
      </c>
      <c r="G2863" s="34">
        <f t="shared" si="44"/>
        <v>9</v>
      </c>
    </row>
    <row r="2864" spans="1:7" x14ac:dyDescent="0.25">
      <c r="A2864" s="36" t="s">
        <v>11279</v>
      </c>
      <c r="B2864" s="37" t="s">
        <v>5549</v>
      </c>
      <c r="C2864" s="38"/>
      <c r="D2864" s="39"/>
      <c r="E2864" s="39"/>
      <c r="F2864" s="39"/>
      <c r="G2864" s="34">
        <f t="shared" si="44"/>
        <v>2</v>
      </c>
    </row>
    <row r="2865" spans="1:7" x14ac:dyDescent="0.25">
      <c r="A2865" s="36" t="s">
        <v>11280</v>
      </c>
      <c r="B2865" s="37" t="s">
        <v>5550</v>
      </c>
      <c r="C2865" s="38"/>
      <c r="D2865" s="39"/>
      <c r="E2865" s="39"/>
      <c r="F2865" s="39"/>
      <c r="G2865" s="34">
        <f t="shared" si="44"/>
        <v>5</v>
      </c>
    </row>
    <row r="2866" spans="1:7" x14ac:dyDescent="0.25">
      <c r="A2866" s="36" t="s">
        <v>8762</v>
      </c>
      <c r="B2866" s="37" t="s">
        <v>5551</v>
      </c>
      <c r="C2866" s="38" t="s">
        <v>23</v>
      </c>
      <c r="D2866" s="39">
        <v>743.91</v>
      </c>
      <c r="E2866" s="39">
        <v>63.39</v>
      </c>
      <c r="F2866" s="39">
        <v>807.3</v>
      </c>
      <c r="G2866" s="34">
        <f t="shared" si="44"/>
        <v>9</v>
      </c>
    </row>
    <row r="2867" spans="1:7" ht="30" x14ac:dyDescent="0.25">
      <c r="A2867" s="36" t="s">
        <v>8763</v>
      </c>
      <c r="B2867" s="37" t="s">
        <v>11281</v>
      </c>
      <c r="C2867" s="38" t="s">
        <v>23</v>
      </c>
      <c r="D2867" s="39">
        <v>966.88</v>
      </c>
      <c r="E2867" s="39">
        <v>74.099999999999994</v>
      </c>
      <c r="F2867" s="39">
        <v>1040.98</v>
      </c>
      <c r="G2867" s="34">
        <f t="shared" si="44"/>
        <v>9</v>
      </c>
    </row>
    <row r="2868" spans="1:7" x14ac:dyDescent="0.25">
      <c r="A2868" s="36" t="s">
        <v>8764</v>
      </c>
      <c r="B2868" s="37" t="s">
        <v>5552</v>
      </c>
      <c r="C2868" s="38" t="s">
        <v>23</v>
      </c>
      <c r="D2868" s="39">
        <v>238.33</v>
      </c>
      <c r="E2868" s="39">
        <v>63.39</v>
      </c>
      <c r="F2868" s="39">
        <v>301.72000000000003</v>
      </c>
      <c r="G2868" s="34">
        <f t="shared" si="44"/>
        <v>9</v>
      </c>
    </row>
    <row r="2869" spans="1:7" x14ac:dyDescent="0.25">
      <c r="A2869" s="36" t="s">
        <v>16089</v>
      </c>
      <c r="B2869" s="37" t="s">
        <v>16090</v>
      </c>
      <c r="C2869" s="38" t="s">
        <v>23</v>
      </c>
      <c r="D2869" s="39">
        <v>282.35000000000002</v>
      </c>
      <c r="E2869" s="39">
        <v>66.599999999999994</v>
      </c>
      <c r="F2869" s="39">
        <v>348.95</v>
      </c>
      <c r="G2869" s="34">
        <f t="shared" si="44"/>
        <v>9</v>
      </c>
    </row>
    <row r="2870" spans="1:7" ht="30" x14ac:dyDescent="0.25">
      <c r="A2870" s="36" t="s">
        <v>8765</v>
      </c>
      <c r="B2870" s="37" t="s">
        <v>16091</v>
      </c>
      <c r="C2870" s="38" t="s">
        <v>23</v>
      </c>
      <c r="D2870" s="39">
        <v>426.73</v>
      </c>
      <c r="E2870" s="39">
        <v>63.39</v>
      </c>
      <c r="F2870" s="39">
        <v>490.12</v>
      </c>
      <c r="G2870" s="34">
        <f t="shared" si="44"/>
        <v>9</v>
      </c>
    </row>
    <row r="2871" spans="1:7" ht="30" x14ac:dyDescent="0.25">
      <c r="A2871" s="36" t="s">
        <v>16092</v>
      </c>
      <c r="B2871" s="37" t="s">
        <v>16093</v>
      </c>
      <c r="C2871" s="38" t="s">
        <v>23</v>
      </c>
      <c r="D2871" s="39">
        <v>470.75</v>
      </c>
      <c r="E2871" s="39">
        <v>66.599999999999994</v>
      </c>
      <c r="F2871" s="39">
        <v>537.35</v>
      </c>
      <c r="G2871" s="34">
        <f t="shared" si="44"/>
        <v>9</v>
      </c>
    </row>
    <row r="2872" spans="1:7" x14ac:dyDescent="0.25">
      <c r="A2872" s="36" t="s">
        <v>8766</v>
      </c>
      <c r="B2872" s="37" t="s">
        <v>5553</v>
      </c>
      <c r="C2872" s="38" t="s">
        <v>23</v>
      </c>
      <c r="D2872" s="39">
        <v>93.46</v>
      </c>
      <c r="E2872" s="39">
        <v>74.099999999999994</v>
      </c>
      <c r="F2872" s="39">
        <v>167.56</v>
      </c>
      <c r="G2872" s="34">
        <f t="shared" si="44"/>
        <v>9</v>
      </c>
    </row>
    <row r="2873" spans="1:7" x14ac:dyDescent="0.25">
      <c r="A2873" s="36" t="s">
        <v>8767</v>
      </c>
      <c r="B2873" s="37" t="s">
        <v>5554</v>
      </c>
      <c r="C2873" s="38" t="s">
        <v>23</v>
      </c>
      <c r="D2873" s="39">
        <v>402.33</v>
      </c>
      <c r="E2873" s="39">
        <v>74.099999999999994</v>
      </c>
      <c r="F2873" s="39">
        <v>476.43</v>
      </c>
      <c r="G2873" s="34">
        <f t="shared" si="44"/>
        <v>9</v>
      </c>
    </row>
    <row r="2874" spans="1:7" ht="30" x14ac:dyDescent="0.25">
      <c r="A2874" s="36" t="s">
        <v>8768</v>
      </c>
      <c r="B2874" s="37" t="s">
        <v>5555</v>
      </c>
      <c r="C2874" s="38" t="s">
        <v>23</v>
      </c>
      <c r="D2874" s="39">
        <v>936.61</v>
      </c>
      <c r="E2874" s="39">
        <v>74.099999999999994</v>
      </c>
      <c r="F2874" s="39">
        <v>1010.71</v>
      </c>
      <c r="G2874" s="34">
        <f t="shared" si="44"/>
        <v>9</v>
      </c>
    </row>
    <row r="2875" spans="1:7" x14ac:dyDescent="0.25">
      <c r="A2875" s="36" t="s">
        <v>8769</v>
      </c>
      <c r="B2875" s="37" t="s">
        <v>5556</v>
      </c>
      <c r="C2875" s="38" t="s">
        <v>23</v>
      </c>
      <c r="D2875" s="39">
        <v>45.73</v>
      </c>
      <c r="E2875" s="39">
        <v>26.34</v>
      </c>
      <c r="F2875" s="39">
        <v>72.069999999999993</v>
      </c>
      <c r="G2875" s="34">
        <f t="shared" si="44"/>
        <v>9</v>
      </c>
    </row>
    <row r="2876" spans="1:7" x14ac:dyDescent="0.25">
      <c r="A2876" s="36" t="s">
        <v>8770</v>
      </c>
      <c r="B2876" s="37" t="s">
        <v>5557</v>
      </c>
      <c r="C2876" s="38" t="s">
        <v>23</v>
      </c>
      <c r="D2876" s="39">
        <v>363.99</v>
      </c>
      <c r="E2876" s="39">
        <v>74.099999999999994</v>
      </c>
      <c r="F2876" s="39">
        <v>438.09</v>
      </c>
      <c r="G2876" s="34">
        <f t="shared" si="44"/>
        <v>9</v>
      </c>
    </row>
    <row r="2877" spans="1:7" x14ac:dyDescent="0.25">
      <c r="A2877" s="36" t="s">
        <v>8771</v>
      </c>
      <c r="B2877" s="37" t="s">
        <v>5558</v>
      </c>
      <c r="C2877" s="38" t="s">
        <v>23</v>
      </c>
      <c r="D2877" s="39">
        <v>510.13</v>
      </c>
      <c r="E2877" s="39">
        <v>74.099999999999994</v>
      </c>
      <c r="F2877" s="39">
        <v>584.23</v>
      </c>
      <c r="G2877" s="34">
        <f t="shared" si="44"/>
        <v>9</v>
      </c>
    </row>
    <row r="2878" spans="1:7" x14ac:dyDescent="0.25">
      <c r="A2878" s="36" t="s">
        <v>8772</v>
      </c>
      <c r="B2878" s="37" t="s">
        <v>5559</v>
      </c>
      <c r="C2878" s="38" t="s">
        <v>23</v>
      </c>
      <c r="D2878" s="39">
        <v>106.29</v>
      </c>
      <c r="E2878" s="39">
        <v>26.34</v>
      </c>
      <c r="F2878" s="39">
        <v>132.63</v>
      </c>
      <c r="G2878" s="34">
        <f t="shared" si="44"/>
        <v>9</v>
      </c>
    </row>
    <row r="2879" spans="1:7" x14ac:dyDescent="0.25">
      <c r="A2879" s="36" t="s">
        <v>8773</v>
      </c>
      <c r="B2879" s="37" t="s">
        <v>5560</v>
      </c>
      <c r="C2879" s="38" t="s">
        <v>23</v>
      </c>
      <c r="D2879" s="39">
        <v>803.1</v>
      </c>
      <c r="E2879" s="39">
        <v>158.01</v>
      </c>
      <c r="F2879" s="39">
        <v>961.11</v>
      </c>
      <c r="G2879" s="34">
        <f t="shared" si="44"/>
        <v>9</v>
      </c>
    </row>
    <row r="2880" spans="1:7" x14ac:dyDescent="0.25">
      <c r="A2880" s="36" t="s">
        <v>8774</v>
      </c>
      <c r="B2880" s="37" t="s">
        <v>5561</v>
      </c>
      <c r="C2880" s="38" t="s">
        <v>23</v>
      </c>
      <c r="D2880" s="39">
        <v>562.67999999999995</v>
      </c>
      <c r="E2880" s="39">
        <v>158.01</v>
      </c>
      <c r="F2880" s="39">
        <v>720.69</v>
      </c>
      <c r="G2880" s="34">
        <f t="shared" si="44"/>
        <v>9</v>
      </c>
    </row>
    <row r="2881" spans="1:7" x14ac:dyDescent="0.25">
      <c r="A2881" s="36" t="s">
        <v>8775</v>
      </c>
      <c r="B2881" s="37" t="s">
        <v>5562</v>
      </c>
      <c r="C2881" s="38" t="s">
        <v>23</v>
      </c>
      <c r="D2881" s="39">
        <v>195.46</v>
      </c>
      <c r="E2881" s="39">
        <v>52.67</v>
      </c>
      <c r="F2881" s="39">
        <v>248.13</v>
      </c>
      <c r="G2881" s="34">
        <f t="shared" si="44"/>
        <v>9</v>
      </c>
    </row>
    <row r="2882" spans="1:7" x14ac:dyDescent="0.25">
      <c r="A2882" s="36" t="s">
        <v>8776</v>
      </c>
      <c r="B2882" s="37" t="s">
        <v>5563</v>
      </c>
      <c r="C2882" s="38" t="s">
        <v>23</v>
      </c>
      <c r="D2882" s="39">
        <v>203.16</v>
      </c>
      <c r="E2882" s="39">
        <v>26.34</v>
      </c>
      <c r="F2882" s="39">
        <v>229.5</v>
      </c>
      <c r="G2882" s="34">
        <f t="shared" si="44"/>
        <v>9</v>
      </c>
    </row>
    <row r="2883" spans="1:7" ht="30" x14ac:dyDescent="0.25">
      <c r="A2883" s="36" t="s">
        <v>8777</v>
      </c>
      <c r="B2883" s="37" t="s">
        <v>5564</v>
      </c>
      <c r="C2883" s="38" t="s">
        <v>23</v>
      </c>
      <c r="D2883" s="39">
        <v>82.15</v>
      </c>
      <c r="E2883" s="39">
        <v>17.38</v>
      </c>
      <c r="F2883" s="39">
        <v>99.53</v>
      </c>
      <c r="G2883" s="34">
        <f t="shared" ref="G2883:G2946" si="45">LEN(A2883)</f>
        <v>9</v>
      </c>
    </row>
    <row r="2884" spans="1:7" x14ac:dyDescent="0.25">
      <c r="A2884" s="36" t="s">
        <v>8778</v>
      </c>
      <c r="B2884" s="37" t="s">
        <v>5565</v>
      </c>
      <c r="C2884" s="38" t="s">
        <v>23</v>
      </c>
      <c r="D2884" s="39">
        <v>628.75</v>
      </c>
      <c r="E2884" s="39">
        <v>158.01</v>
      </c>
      <c r="F2884" s="39">
        <v>786.76</v>
      </c>
      <c r="G2884" s="34">
        <f t="shared" si="45"/>
        <v>9</v>
      </c>
    </row>
    <row r="2885" spans="1:7" ht="30" x14ac:dyDescent="0.25">
      <c r="A2885" s="36" t="s">
        <v>8779</v>
      </c>
      <c r="B2885" s="37" t="s">
        <v>5566</v>
      </c>
      <c r="C2885" s="38" t="s">
        <v>23</v>
      </c>
      <c r="D2885" s="39">
        <v>783.35</v>
      </c>
      <c r="E2885" s="39">
        <v>63.39</v>
      </c>
      <c r="F2885" s="39">
        <v>846.74</v>
      </c>
      <c r="G2885" s="34">
        <f t="shared" si="45"/>
        <v>9</v>
      </c>
    </row>
    <row r="2886" spans="1:7" ht="30" x14ac:dyDescent="0.25">
      <c r="A2886" s="36" t="s">
        <v>16094</v>
      </c>
      <c r="B2886" s="37" t="s">
        <v>16095</v>
      </c>
      <c r="C2886" s="38" t="s">
        <v>23</v>
      </c>
      <c r="D2886" s="39">
        <v>827.37</v>
      </c>
      <c r="E2886" s="39">
        <v>66.599999999999994</v>
      </c>
      <c r="F2886" s="39">
        <v>893.97</v>
      </c>
      <c r="G2886" s="34">
        <f t="shared" si="45"/>
        <v>9</v>
      </c>
    </row>
    <row r="2887" spans="1:7" x14ac:dyDescent="0.25">
      <c r="A2887" s="36" t="s">
        <v>8780</v>
      </c>
      <c r="B2887" s="37" t="s">
        <v>5567</v>
      </c>
      <c r="C2887" s="38" t="s">
        <v>23</v>
      </c>
      <c r="D2887" s="39">
        <v>101.33</v>
      </c>
      <c r="E2887" s="39">
        <v>26.34</v>
      </c>
      <c r="F2887" s="39">
        <v>127.67</v>
      </c>
      <c r="G2887" s="34">
        <f t="shared" si="45"/>
        <v>9</v>
      </c>
    </row>
    <row r="2888" spans="1:7" x14ac:dyDescent="0.25">
      <c r="A2888" s="36" t="s">
        <v>11282</v>
      </c>
      <c r="B2888" s="37" t="s">
        <v>5568</v>
      </c>
      <c r="C2888" s="38"/>
      <c r="D2888" s="39"/>
      <c r="E2888" s="39"/>
      <c r="F2888" s="39"/>
      <c r="G2888" s="34">
        <f t="shared" si="45"/>
        <v>5</v>
      </c>
    </row>
    <row r="2889" spans="1:7" ht="30" x14ac:dyDescent="0.25">
      <c r="A2889" s="36" t="s">
        <v>8781</v>
      </c>
      <c r="B2889" s="37" t="s">
        <v>7136</v>
      </c>
      <c r="C2889" s="38" t="s">
        <v>129</v>
      </c>
      <c r="D2889" s="39">
        <v>888.03</v>
      </c>
      <c r="E2889" s="39">
        <v>87.04</v>
      </c>
      <c r="F2889" s="39">
        <v>975.07</v>
      </c>
      <c r="G2889" s="34">
        <f t="shared" si="45"/>
        <v>9</v>
      </c>
    </row>
    <row r="2890" spans="1:7" x14ac:dyDescent="0.25">
      <c r="A2890" s="36" t="s">
        <v>8782</v>
      </c>
      <c r="B2890" s="37" t="s">
        <v>5569</v>
      </c>
      <c r="C2890" s="38" t="s">
        <v>129</v>
      </c>
      <c r="D2890" s="39">
        <v>1689.56</v>
      </c>
      <c r="E2890" s="39"/>
      <c r="F2890" s="39">
        <v>1689.56</v>
      </c>
      <c r="G2890" s="34">
        <f t="shared" si="45"/>
        <v>9</v>
      </c>
    </row>
    <row r="2891" spans="1:7" ht="30" x14ac:dyDescent="0.25">
      <c r="A2891" s="36" t="s">
        <v>8783</v>
      </c>
      <c r="B2891" s="37" t="s">
        <v>7137</v>
      </c>
      <c r="C2891" s="38" t="s">
        <v>129</v>
      </c>
      <c r="D2891" s="39">
        <v>1227.44</v>
      </c>
      <c r="E2891" s="39">
        <v>192.51</v>
      </c>
      <c r="F2891" s="39">
        <v>1419.95</v>
      </c>
      <c r="G2891" s="34">
        <f t="shared" si="45"/>
        <v>9</v>
      </c>
    </row>
    <row r="2892" spans="1:7" ht="30" x14ac:dyDescent="0.25">
      <c r="A2892" s="36" t="s">
        <v>8784</v>
      </c>
      <c r="B2892" s="37" t="s">
        <v>5570</v>
      </c>
      <c r="C2892" s="38" t="s">
        <v>129</v>
      </c>
      <c r="D2892" s="39">
        <v>2777.35</v>
      </c>
      <c r="E2892" s="39"/>
      <c r="F2892" s="39">
        <v>2777.35</v>
      </c>
      <c r="G2892" s="34">
        <f t="shared" si="45"/>
        <v>9</v>
      </c>
    </row>
    <row r="2893" spans="1:7" x14ac:dyDescent="0.25">
      <c r="A2893" s="36" t="s">
        <v>11283</v>
      </c>
      <c r="B2893" s="37" t="s">
        <v>5571</v>
      </c>
      <c r="C2893" s="38"/>
      <c r="D2893" s="39"/>
      <c r="E2893" s="39"/>
      <c r="F2893" s="39"/>
      <c r="G2893" s="34">
        <f t="shared" si="45"/>
        <v>5</v>
      </c>
    </row>
    <row r="2894" spans="1:7" ht="30" x14ac:dyDescent="0.25">
      <c r="A2894" s="36" t="s">
        <v>8785</v>
      </c>
      <c r="B2894" s="37" t="s">
        <v>7138</v>
      </c>
      <c r="C2894" s="38" t="s">
        <v>23</v>
      </c>
      <c r="D2894" s="39">
        <v>245.25</v>
      </c>
      <c r="E2894" s="39">
        <v>6.52</v>
      </c>
      <c r="F2894" s="39">
        <v>251.77</v>
      </c>
      <c r="G2894" s="34">
        <f t="shared" si="45"/>
        <v>9</v>
      </c>
    </row>
    <row r="2895" spans="1:7" x14ac:dyDescent="0.25">
      <c r="A2895" s="36" t="s">
        <v>8786</v>
      </c>
      <c r="B2895" s="37" t="s">
        <v>5572</v>
      </c>
      <c r="C2895" s="38" t="s">
        <v>23</v>
      </c>
      <c r="D2895" s="39">
        <v>35.85</v>
      </c>
      <c r="E2895" s="39">
        <v>15.68</v>
      </c>
      <c r="F2895" s="39">
        <v>51.53</v>
      </c>
      <c r="G2895" s="34">
        <f t="shared" si="45"/>
        <v>9</v>
      </c>
    </row>
    <row r="2896" spans="1:7" ht="30" x14ac:dyDescent="0.25">
      <c r="A2896" s="36" t="s">
        <v>8787</v>
      </c>
      <c r="B2896" s="37" t="s">
        <v>7139</v>
      </c>
      <c r="C2896" s="38" t="s">
        <v>23</v>
      </c>
      <c r="D2896" s="39">
        <v>93.83</v>
      </c>
      <c r="E2896" s="39">
        <v>6.52</v>
      </c>
      <c r="F2896" s="39">
        <v>100.35</v>
      </c>
      <c r="G2896" s="34">
        <f t="shared" si="45"/>
        <v>9</v>
      </c>
    </row>
    <row r="2897" spans="1:7" x14ac:dyDescent="0.25">
      <c r="A2897" s="36" t="s">
        <v>8788</v>
      </c>
      <c r="B2897" s="37" t="s">
        <v>5573</v>
      </c>
      <c r="C2897" s="38" t="s">
        <v>23</v>
      </c>
      <c r="D2897" s="39">
        <v>53.27</v>
      </c>
      <c r="E2897" s="39">
        <v>15.68</v>
      </c>
      <c r="F2897" s="39">
        <v>68.95</v>
      </c>
      <c r="G2897" s="34">
        <f t="shared" si="45"/>
        <v>9</v>
      </c>
    </row>
    <row r="2898" spans="1:7" ht="30" x14ac:dyDescent="0.25">
      <c r="A2898" s="36" t="s">
        <v>8789</v>
      </c>
      <c r="B2898" s="37" t="s">
        <v>5574</v>
      </c>
      <c r="C2898" s="38" t="s">
        <v>23</v>
      </c>
      <c r="D2898" s="39">
        <v>71.03</v>
      </c>
      <c r="E2898" s="39">
        <v>6.52</v>
      </c>
      <c r="F2898" s="39">
        <v>77.55</v>
      </c>
      <c r="G2898" s="34">
        <f t="shared" si="45"/>
        <v>9</v>
      </c>
    </row>
    <row r="2899" spans="1:7" x14ac:dyDescent="0.25">
      <c r="A2899" s="36" t="s">
        <v>8790</v>
      </c>
      <c r="B2899" s="37" t="s">
        <v>5575</v>
      </c>
      <c r="C2899" s="38" t="s">
        <v>23</v>
      </c>
      <c r="D2899" s="39">
        <v>63.27</v>
      </c>
      <c r="E2899" s="39">
        <v>15.68</v>
      </c>
      <c r="F2899" s="39">
        <v>78.95</v>
      </c>
      <c r="G2899" s="34">
        <f t="shared" si="45"/>
        <v>9</v>
      </c>
    </row>
    <row r="2900" spans="1:7" x14ac:dyDescent="0.25">
      <c r="A2900" s="36" t="s">
        <v>8791</v>
      </c>
      <c r="B2900" s="37" t="s">
        <v>5576</v>
      </c>
      <c r="C2900" s="38" t="s">
        <v>23</v>
      </c>
      <c r="D2900" s="39">
        <v>24.05</v>
      </c>
      <c r="E2900" s="39">
        <v>6.52</v>
      </c>
      <c r="F2900" s="39">
        <v>30.57</v>
      </c>
      <c r="G2900" s="34">
        <f t="shared" si="45"/>
        <v>9</v>
      </c>
    </row>
    <row r="2901" spans="1:7" x14ac:dyDescent="0.25">
      <c r="A2901" s="36" t="s">
        <v>8792</v>
      </c>
      <c r="B2901" s="37" t="s">
        <v>5577</v>
      </c>
      <c r="C2901" s="38" t="s">
        <v>23</v>
      </c>
      <c r="D2901" s="39">
        <v>59.45</v>
      </c>
      <c r="E2901" s="39">
        <v>6.52</v>
      </c>
      <c r="F2901" s="39">
        <v>65.97</v>
      </c>
      <c r="G2901" s="34">
        <f t="shared" si="45"/>
        <v>9</v>
      </c>
    </row>
    <row r="2902" spans="1:7" x14ac:dyDescent="0.25">
      <c r="A2902" s="36" t="s">
        <v>8793</v>
      </c>
      <c r="B2902" s="37" t="s">
        <v>5578</v>
      </c>
      <c r="C2902" s="38" t="s">
        <v>23</v>
      </c>
      <c r="D2902" s="39">
        <v>66.02</v>
      </c>
      <c r="E2902" s="39">
        <v>6.52</v>
      </c>
      <c r="F2902" s="39">
        <v>72.540000000000006</v>
      </c>
      <c r="G2902" s="34">
        <f t="shared" si="45"/>
        <v>9</v>
      </c>
    </row>
    <row r="2903" spans="1:7" x14ac:dyDescent="0.25">
      <c r="A2903" s="36" t="s">
        <v>8794</v>
      </c>
      <c r="B2903" s="37" t="s">
        <v>5579</v>
      </c>
      <c r="C2903" s="38" t="s">
        <v>23</v>
      </c>
      <c r="D2903" s="39">
        <v>64.5</v>
      </c>
      <c r="E2903" s="39">
        <v>26.34</v>
      </c>
      <c r="F2903" s="39">
        <v>90.84</v>
      </c>
      <c r="G2903" s="34">
        <f t="shared" si="45"/>
        <v>9</v>
      </c>
    </row>
    <row r="2904" spans="1:7" x14ac:dyDescent="0.25">
      <c r="A2904" s="36" t="s">
        <v>8795</v>
      </c>
      <c r="B2904" s="37" t="s">
        <v>5580</v>
      </c>
      <c r="C2904" s="38" t="s">
        <v>23</v>
      </c>
      <c r="D2904" s="39">
        <v>100.32</v>
      </c>
      <c r="E2904" s="39">
        <v>47.52</v>
      </c>
      <c r="F2904" s="39">
        <v>147.84</v>
      </c>
      <c r="G2904" s="34">
        <f t="shared" si="45"/>
        <v>9</v>
      </c>
    </row>
    <row r="2905" spans="1:7" x14ac:dyDescent="0.25">
      <c r="A2905" s="36" t="s">
        <v>8796</v>
      </c>
      <c r="B2905" s="37" t="s">
        <v>11826</v>
      </c>
      <c r="C2905" s="38" t="s">
        <v>23</v>
      </c>
      <c r="D2905" s="39">
        <v>327.36</v>
      </c>
      <c r="E2905" s="39">
        <v>20.09</v>
      </c>
      <c r="F2905" s="39">
        <v>347.45</v>
      </c>
      <c r="G2905" s="34">
        <f t="shared" si="45"/>
        <v>9</v>
      </c>
    </row>
    <row r="2906" spans="1:7" x14ac:dyDescent="0.25">
      <c r="A2906" s="36" t="s">
        <v>8797</v>
      </c>
      <c r="B2906" s="37" t="s">
        <v>5581</v>
      </c>
      <c r="C2906" s="38" t="s">
        <v>23</v>
      </c>
      <c r="D2906" s="39">
        <v>78.67</v>
      </c>
      <c r="E2906" s="39">
        <v>20.09</v>
      </c>
      <c r="F2906" s="39">
        <v>98.76</v>
      </c>
      <c r="G2906" s="34">
        <f t="shared" si="45"/>
        <v>9</v>
      </c>
    </row>
    <row r="2907" spans="1:7" ht="30" x14ac:dyDescent="0.25">
      <c r="A2907" s="36" t="s">
        <v>8798</v>
      </c>
      <c r="B2907" s="37" t="s">
        <v>7134</v>
      </c>
      <c r="C2907" s="38" t="s">
        <v>23</v>
      </c>
      <c r="D2907" s="39">
        <v>295</v>
      </c>
      <c r="E2907" s="39">
        <v>73.739999999999995</v>
      </c>
      <c r="F2907" s="39">
        <v>368.74</v>
      </c>
      <c r="G2907" s="34">
        <f t="shared" si="45"/>
        <v>9</v>
      </c>
    </row>
    <row r="2908" spans="1:7" x14ac:dyDescent="0.25">
      <c r="A2908" s="36" t="s">
        <v>8799</v>
      </c>
      <c r="B2908" s="37" t="s">
        <v>5582</v>
      </c>
      <c r="C2908" s="38" t="s">
        <v>23</v>
      </c>
      <c r="D2908" s="39">
        <v>576.97</v>
      </c>
      <c r="E2908" s="39">
        <v>26.34</v>
      </c>
      <c r="F2908" s="39">
        <v>603.30999999999995</v>
      </c>
      <c r="G2908" s="34">
        <f t="shared" si="45"/>
        <v>9</v>
      </c>
    </row>
    <row r="2909" spans="1:7" ht="30" x14ac:dyDescent="0.25">
      <c r="A2909" s="36" t="s">
        <v>8800</v>
      </c>
      <c r="B2909" s="37" t="s">
        <v>7135</v>
      </c>
      <c r="C2909" s="38" t="s">
        <v>23</v>
      </c>
      <c r="D2909" s="39">
        <v>36.549999999999997</v>
      </c>
      <c r="E2909" s="39">
        <v>18.53</v>
      </c>
      <c r="F2909" s="39">
        <v>55.08</v>
      </c>
      <c r="G2909" s="34">
        <f t="shared" si="45"/>
        <v>9</v>
      </c>
    </row>
    <row r="2910" spans="1:7" ht="30" x14ac:dyDescent="0.25">
      <c r="A2910" s="36" t="s">
        <v>8801</v>
      </c>
      <c r="B2910" s="37" t="s">
        <v>5583</v>
      </c>
      <c r="C2910" s="38" t="s">
        <v>23</v>
      </c>
      <c r="D2910" s="39">
        <v>37.479999999999997</v>
      </c>
      <c r="E2910" s="39">
        <v>18.53</v>
      </c>
      <c r="F2910" s="39">
        <v>56.01</v>
      </c>
      <c r="G2910" s="34">
        <f t="shared" si="45"/>
        <v>9</v>
      </c>
    </row>
    <row r="2911" spans="1:7" ht="30" x14ac:dyDescent="0.25">
      <c r="A2911" s="36" t="s">
        <v>8802</v>
      </c>
      <c r="B2911" s="37" t="s">
        <v>11284</v>
      </c>
      <c r="C2911" s="38" t="s">
        <v>23</v>
      </c>
      <c r="D2911" s="39">
        <v>40.57</v>
      </c>
      <c r="E2911" s="39">
        <v>18.53</v>
      </c>
      <c r="F2911" s="39">
        <v>59.1</v>
      </c>
      <c r="G2911" s="34">
        <f t="shared" si="45"/>
        <v>9</v>
      </c>
    </row>
    <row r="2912" spans="1:7" ht="30" x14ac:dyDescent="0.25">
      <c r="A2912" s="36" t="s">
        <v>8803</v>
      </c>
      <c r="B2912" s="37" t="s">
        <v>7129</v>
      </c>
      <c r="C2912" s="38" t="s">
        <v>23</v>
      </c>
      <c r="D2912" s="39">
        <v>27.85</v>
      </c>
      <c r="E2912" s="39">
        <v>18.53</v>
      </c>
      <c r="F2912" s="39">
        <v>46.38</v>
      </c>
      <c r="G2912" s="34">
        <f t="shared" si="45"/>
        <v>9</v>
      </c>
    </row>
    <row r="2913" spans="1:7" ht="30" x14ac:dyDescent="0.25">
      <c r="A2913" s="36" t="s">
        <v>8804</v>
      </c>
      <c r="B2913" s="37" t="s">
        <v>13405</v>
      </c>
      <c r="C2913" s="38" t="s">
        <v>23</v>
      </c>
      <c r="D2913" s="39">
        <v>31.8</v>
      </c>
      <c r="E2913" s="39">
        <v>18.53</v>
      </c>
      <c r="F2913" s="39">
        <v>50.33</v>
      </c>
      <c r="G2913" s="34">
        <f t="shared" si="45"/>
        <v>9</v>
      </c>
    </row>
    <row r="2914" spans="1:7" ht="30" x14ac:dyDescent="0.25">
      <c r="A2914" s="36" t="s">
        <v>8805</v>
      </c>
      <c r="B2914" s="37" t="s">
        <v>13406</v>
      </c>
      <c r="C2914" s="38" t="s">
        <v>23</v>
      </c>
      <c r="D2914" s="39">
        <v>34.020000000000003</v>
      </c>
      <c r="E2914" s="39">
        <v>18.53</v>
      </c>
      <c r="F2914" s="39">
        <v>52.55</v>
      </c>
      <c r="G2914" s="34">
        <f t="shared" si="45"/>
        <v>9</v>
      </c>
    </row>
    <row r="2915" spans="1:7" ht="30" x14ac:dyDescent="0.25">
      <c r="A2915" s="36" t="s">
        <v>8806</v>
      </c>
      <c r="B2915" s="37" t="s">
        <v>5584</v>
      </c>
      <c r="C2915" s="38" t="s">
        <v>23</v>
      </c>
      <c r="D2915" s="39">
        <v>46.75</v>
      </c>
      <c r="E2915" s="39">
        <v>18.53</v>
      </c>
      <c r="F2915" s="39">
        <v>65.28</v>
      </c>
      <c r="G2915" s="34">
        <f t="shared" si="45"/>
        <v>9</v>
      </c>
    </row>
    <row r="2916" spans="1:7" ht="30" x14ac:dyDescent="0.25">
      <c r="A2916" s="36" t="s">
        <v>8807</v>
      </c>
      <c r="B2916" s="37" t="s">
        <v>7130</v>
      </c>
      <c r="C2916" s="38" t="s">
        <v>23</v>
      </c>
      <c r="D2916" s="39">
        <v>53.22</v>
      </c>
      <c r="E2916" s="39">
        <v>18.53</v>
      </c>
      <c r="F2916" s="39">
        <v>71.75</v>
      </c>
      <c r="G2916" s="34">
        <f t="shared" si="45"/>
        <v>9</v>
      </c>
    </row>
    <row r="2917" spans="1:7" ht="30" x14ac:dyDescent="0.25">
      <c r="A2917" s="36" t="s">
        <v>8808</v>
      </c>
      <c r="B2917" s="37" t="s">
        <v>7131</v>
      </c>
      <c r="C2917" s="38" t="s">
        <v>23</v>
      </c>
      <c r="D2917" s="39">
        <v>367.33</v>
      </c>
      <c r="E2917" s="39">
        <v>73.739999999999995</v>
      </c>
      <c r="F2917" s="39">
        <v>441.07</v>
      </c>
      <c r="G2917" s="34">
        <f t="shared" si="45"/>
        <v>9</v>
      </c>
    </row>
    <row r="2918" spans="1:7" x14ac:dyDescent="0.25">
      <c r="A2918" s="36" t="s">
        <v>8809</v>
      </c>
      <c r="B2918" s="37" t="s">
        <v>5585</v>
      </c>
      <c r="C2918" s="38" t="s">
        <v>23</v>
      </c>
      <c r="D2918" s="39">
        <v>540.98</v>
      </c>
      <c r="E2918" s="39">
        <v>42.23</v>
      </c>
      <c r="F2918" s="39">
        <v>583.21</v>
      </c>
      <c r="G2918" s="34">
        <f t="shared" si="45"/>
        <v>9</v>
      </c>
    </row>
    <row r="2919" spans="1:7" ht="30" x14ac:dyDescent="0.25">
      <c r="A2919" s="36" t="s">
        <v>8810</v>
      </c>
      <c r="B2919" s="37" t="s">
        <v>7132</v>
      </c>
      <c r="C2919" s="38" t="s">
        <v>23</v>
      </c>
      <c r="D2919" s="39">
        <v>192.83</v>
      </c>
      <c r="E2919" s="39">
        <v>20.09</v>
      </c>
      <c r="F2919" s="39">
        <v>212.92</v>
      </c>
      <c r="G2919" s="34">
        <f t="shared" si="45"/>
        <v>9</v>
      </c>
    </row>
    <row r="2920" spans="1:7" ht="30" x14ac:dyDescent="0.25">
      <c r="A2920" s="36" t="s">
        <v>8811</v>
      </c>
      <c r="B2920" s="37" t="s">
        <v>7133</v>
      </c>
      <c r="C2920" s="38" t="s">
        <v>23</v>
      </c>
      <c r="D2920" s="39">
        <v>75.94</v>
      </c>
      <c r="E2920" s="39">
        <v>18.53</v>
      </c>
      <c r="F2920" s="39">
        <v>94.47</v>
      </c>
      <c r="G2920" s="34">
        <f t="shared" si="45"/>
        <v>9</v>
      </c>
    </row>
    <row r="2921" spans="1:7" ht="30" x14ac:dyDescent="0.25">
      <c r="A2921" s="36" t="s">
        <v>8812</v>
      </c>
      <c r="B2921" s="37" t="s">
        <v>11285</v>
      </c>
      <c r="C2921" s="38" t="s">
        <v>23</v>
      </c>
      <c r="D2921" s="39">
        <v>550.54</v>
      </c>
      <c r="E2921" s="39">
        <v>18.53</v>
      </c>
      <c r="F2921" s="39">
        <v>569.07000000000005</v>
      </c>
      <c r="G2921" s="34">
        <f t="shared" si="45"/>
        <v>9</v>
      </c>
    </row>
    <row r="2922" spans="1:7" ht="30" x14ac:dyDescent="0.25">
      <c r="A2922" s="36" t="s">
        <v>11487</v>
      </c>
      <c r="B2922" s="37" t="s">
        <v>11827</v>
      </c>
      <c r="C2922" s="38" t="s">
        <v>23</v>
      </c>
      <c r="D2922" s="39">
        <v>128.91999999999999</v>
      </c>
      <c r="E2922" s="39">
        <v>20.09</v>
      </c>
      <c r="F2922" s="39">
        <v>149.01</v>
      </c>
      <c r="G2922" s="34">
        <f t="shared" si="45"/>
        <v>9</v>
      </c>
    </row>
    <row r="2923" spans="1:7" x14ac:dyDescent="0.25">
      <c r="A2923" s="36" t="s">
        <v>8813</v>
      </c>
      <c r="B2923" s="37" t="s">
        <v>5586</v>
      </c>
      <c r="C2923" s="38" t="s">
        <v>3666</v>
      </c>
      <c r="D2923" s="39">
        <v>1166.27</v>
      </c>
      <c r="E2923" s="39">
        <v>73.86</v>
      </c>
      <c r="F2923" s="39">
        <v>1240.1300000000001</v>
      </c>
      <c r="G2923" s="34">
        <f t="shared" si="45"/>
        <v>9</v>
      </c>
    </row>
    <row r="2924" spans="1:7" x14ac:dyDescent="0.25">
      <c r="A2924" s="36" t="s">
        <v>8814</v>
      </c>
      <c r="B2924" s="37" t="s">
        <v>5587</v>
      </c>
      <c r="C2924" s="38" t="s">
        <v>23</v>
      </c>
      <c r="D2924" s="39">
        <v>2.79</v>
      </c>
      <c r="E2924" s="39">
        <v>18.53</v>
      </c>
      <c r="F2924" s="39">
        <v>21.32</v>
      </c>
      <c r="G2924" s="34">
        <f t="shared" si="45"/>
        <v>9</v>
      </c>
    </row>
    <row r="2925" spans="1:7" x14ac:dyDescent="0.25">
      <c r="A2925" s="36" t="s">
        <v>8815</v>
      </c>
      <c r="B2925" s="37" t="s">
        <v>5588</v>
      </c>
      <c r="C2925" s="38" t="s">
        <v>23</v>
      </c>
      <c r="D2925" s="39">
        <v>4.03</v>
      </c>
      <c r="E2925" s="39">
        <v>18.53</v>
      </c>
      <c r="F2925" s="39">
        <v>22.56</v>
      </c>
      <c r="G2925" s="34">
        <f t="shared" si="45"/>
        <v>9</v>
      </c>
    </row>
    <row r="2926" spans="1:7" ht="45" x14ac:dyDescent="0.25">
      <c r="A2926" s="36" t="s">
        <v>8816</v>
      </c>
      <c r="B2926" s="37" t="s">
        <v>11286</v>
      </c>
      <c r="C2926" s="38" t="s">
        <v>23</v>
      </c>
      <c r="D2926" s="39">
        <v>684.3</v>
      </c>
      <c r="E2926" s="39">
        <v>20.09</v>
      </c>
      <c r="F2926" s="39">
        <v>704.39</v>
      </c>
      <c r="G2926" s="34">
        <f t="shared" si="45"/>
        <v>9</v>
      </c>
    </row>
    <row r="2927" spans="1:7" ht="30" x14ac:dyDescent="0.25">
      <c r="A2927" s="36" t="s">
        <v>8817</v>
      </c>
      <c r="B2927" s="37" t="s">
        <v>7128</v>
      </c>
      <c r="C2927" s="38" t="s">
        <v>23</v>
      </c>
      <c r="D2927" s="39">
        <v>917.91</v>
      </c>
      <c r="E2927" s="39">
        <v>73.739999999999995</v>
      </c>
      <c r="F2927" s="39">
        <v>991.65</v>
      </c>
      <c r="G2927" s="34">
        <f t="shared" si="45"/>
        <v>9</v>
      </c>
    </row>
    <row r="2928" spans="1:7" ht="30" x14ac:dyDescent="0.25">
      <c r="A2928" s="36" t="s">
        <v>8818</v>
      </c>
      <c r="B2928" s="37" t="s">
        <v>5589</v>
      </c>
      <c r="C2928" s="38" t="s">
        <v>23</v>
      </c>
      <c r="D2928" s="39">
        <v>3114.7</v>
      </c>
      <c r="E2928" s="39">
        <v>73.739999999999995</v>
      </c>
      <c r="F2928" s="39">
        <v>3188.44</v>
      </c>
      <c r="G2928" s="34">
        <f t="shared" si="45"/>
        <v>9</v>
      </c>
    </row>
    <row r="2929" spans="1:7" x14ac:dyDescent="0.25">
      <c r="A2929" s="36" t="s">
        <v>8819</v>
      </c>
      <c r="B2929" s="37" t="s">
        <v>5590</v>
      </c>
      <c r="C2929" s="38" t="s">
        <v>23</v>
      </c>
      <c r="D2929" s="39">
        <v>1184.1500000000001</v>
      </c>
      <c r="E2929" s="39">
        <v>6.52</v>
      </c>
      <c r="F2929" s="39">
        <v>1190.67</v>
      </c>
      <c r="G2929" s="34">
        <f t="shared" si="45"/>
        <v>9</v>
      </c>
    </row>
    <row r="2930" spans="1:7" x14ac:dyDescent="0.25">
      <c r="A2930" s="36" t="s">
        <v>8820</v>
      </c>
      <c r="B2930" s="37" t="s">
        <v>5591</v>
      </c>
      <c r="C2930" s="38" t="s">
        <v>23</v>
      </c>
      <c r="D2930" s="39">
        <v>212.33</v>
      </c>
      <c r="E2930" s="39">
        <v>26.34</v>
      </c>
      <c r="F2930" s="39">
        <v>238.67</v>
      </c>
      <c r="G2930" s="34">
        <f t="shared" si="45"/>
        <v>9</v>
      </c>
    </row>
    <row r="2931" spans="1:7" x14ac:dyDescent="0.25">
      <c r="A2931" s="36" t="s">
        <v>8821</v>
      </c>
      <c r="B2931" s="37" t="s">
        <v>5592</v>
      </c>
      <c r="C2931" s="38" t="s">
        <v>23</v>
      </c>
      <c r="D2931" s="39">
        <v>45.24</v>
      </c>
      <c r="E2931" s="39">
        <v>31.24</v>
      </c>
      <c r="F2931" s="39">
        <v>76.48</v>
      </c>
      <c r="G2931" s="34">
        <f t="shared" si="45"/>
        <v>9</v>
      </c>
    </row>
    <row r="2932" spans="1:7" ht="30" x14ac:dyDescent="0.25">
      <c r="A2932" s="36" t="s">
        <v>8822</v>
      </c>
      <c r="B2932" s="37" t="s">
        <v>7127</v>
      </c>
      <c r="C2932" s="38" t="s">
        <v>23</v>
      </c>
      <c r="D2932" s="39">
        <v>287.77</v>
      </c>
      <c r="E2932" s="39">
        <v>26.34</v>
      </c>
      <c r="F2932" s="39">
        <v>314.11</v>
      </c>
      <c r="G2932" s="34">
        <f t="shared" si="45"/>
        <v>9</v>
      </c>
    </row>
    <row r="2933" spans="1:7" ht="30" x14ac:dyDescent="0.25">
      <c r="A2933" s="36" t="s">
        <v>8823</v>
      </c>
      <c r="B2933" s="37" t="s">
        <v>7126</v>
      </c>
      <c r="C2933" s="38" t="s">
        <v>23</v>
      </c>
      <c r="D2933" s="39">
        <v>449.66</v>
      </c>
      <c r="E2933" s="39">
        <v>26.34</v>
      </c>
      <c r="F2933" s="39">
        <v>476</v>
      </c>
      <c r="G2933" s="34">
        <f t="shared" si="45"/>
        <v>9</v>
      </c>
    </row>
    <row r="2934" spans="1:7" x14ac:dyDescent="0.25">
      <c r="A2934" s="36" t="s">
        <v>11287</v>
      </c>
      <c r="B2934" s="37" t="s">
        <v>5593</v>
      </c>
      <c r="C2934" s="38"/>
      <c r="D2934" s="39"/>
      <c r="E2934" s="39"/>
      <c r="F2934" s="39"/>
      <c r="G2934" s="34">
        <f t="shared" si="45"/>
        <v>5</v>
      </c>
    </row>
    <row r="2935" spans="1:7" x14ac:dyDescent="0.25">
      <c r="A2935" s="36" t="s">
        <v>8824</v>
      </c>
      <c r="B2935" s="37" t="s">
        <v>5594</v>
      </c>
      <c r="C2935" s="38" t="s">
        <v>129</v>
      </c>
      <c r="D2935" s="39">
        <v>539.62</v>
      </c>
      <c r="E2935" s="39">
        <v>30.89</v>
      </c>
      <c r="F2935" s="39">
        <v>570.51</v>
      </c>
      <c r="G2935" s="34">
        <f t="shared" si="45"/>
        <v>9</v>
      </c>
    </row>
    <row r="2936" spans="1:7" x14ac:dyDescent="0.25">
      <c r="A2936" s="36" t="s">
        <v>8825</v>
      </c>
      <c r="B2936" s="37" t="s">
        <v>5595</v>
      </c>
      <c r="C2936" s="38" t="s">
        <v>129</v>
      </c>
      <c r="D2936" s="39">
        <v>278.70999999999998</v>
      </c>
      <c r="E2936" s="39">
        <v>95.04</v>
      </c>
      <c r="F2936" s="39">
        <v>373.75</v>
      </c>
      <c r="G2936" s="34">
        <f t="shared" si="45"/>
        <v>9</v>
      </c>
    </row>
    <row r="2937" spans="1:7" x14ac:dyDescent="0.25">
      <c r="A2937" s="36" t="s">
        <v>8826</v>
      </c>
      <c r="B2937" s="37" t="s">
        <v>5596</v>
      </c>
      <c r="C2937" s="38" t="s">
        <v>129</v>
      </c>
      <c r="D2937" s="39">
        <v>818.68</v>
      </c>
      <c r="E2937" s="39">
        <v>30.89</v>
      </c>
      <c r="F2937" s="39">
        <v>849.57</v>
      </c>
      <c r="G2937" s="34">
        <f t="shared" si="45"/>
        <v>9</v>
      </c>
    </row>
    <row r="2938" spans="1:7" x14ac:dyDescent="0.25">
      <c r="A2938" s="36" t="s">
        <v>11288</v>
      </c>
      <c r="B2938" s="37" t="s">
        <v>5597</v>
      </c>
      <c r="C2938" s="38"/>
      <c r="D2938" s="39"/>
      <c r="E2938" s="39"/>
      <c r="F2938" s="39"/>
      <c r="G2938" s="34">
        <f t="shared" si="45"/>
        <v>5</v>
      </c>
    </row>
    <row r="2939" spans="1:7" x14ac:dyDescent="0.25">
      <c r="A2939" s="36" t="s">
        <v>8827</v>
      </c>
      <c r="B2939" s="37" t="s">
        <v>5598</v>
      </c>
      <c r="C2939" s="38" t="s">
        <v>7</v>
      </c>
      <c r="D2939" s="39">
        <v>1752.34</v>
      </c>
      <c r="E2939" s="39">
        <v>74.099999999999994</v>
      </c>
      <c r="F2939" s="39">
        <v>1826.44</v>
      </c>
      <c r="G2939" s="34">
        <f t="shared" si="45"/>
        <v>9</v>
      </c>
    </row>
    <row r="2940" spans="1:7" x14ac:dyDescent="0.25">
      <c r="A2940" s="36" t="s">
        <v>8828</v>
      </c>
      <c r="B2940" s="37" t="s">
        <v>5599</v>
      </c>
      <c r="C2940" s="38" t="s">
        <v>7</v>
      </c>
      <c r="D2940" s="39">
        <v>785.51</v>
      </c>
      <c r="E2940" s="39">
        <v>74.099999999999994</v>
      </c>
      <c r="F2940" s="39">
        <v>859.61</v>
      </c>
      <c r="G2940" s="34">
        <f t="shared" si="45"/>
        <v>9</v>
      </c>
    </row>
    <row r="2941" spans="1:7" x14ac:dyDescent="0.25">
      <c r="A2941" s="36" t="s">
        <v>8829</v>
      </c>
      <c r="B2941" s="37" t="s">
        <v>5600</v>
      </c>
      <c r="C2941" s="38" t="s">
        <v>23</v>
      </c>
      <c r="D2941" s="39">
        <v>1219.26</v>
      </c>
      <c r="E2941" s="39">
        <v>158.01</v>
      </c>
      <c r="F2941" s="39">
        <v>1377.27</v>
      </c>
      <c r="G2941" s="34">
        <f t="shared" si="45"/>
        <v>9</v>
      </c>
    </row>
    <row r="2942" spans="1:7" x14ac:dyDescent="0.25">
      <c r="A2942" s="36" t="s">
        <v>8830</v>
      </c>
      <c r="B2942" s="37" t="s">
        <v>5601</v>
      </c>
      <c r="C2942" s="38" t="s">
        <v>23</v>
      </c>
      <c r="D2942" s="39">
        <v>222.41</v>
      </c>
      <c r="E2942" s="39">
        <v>26.34</v>
      </c>
      <c r="F2942" s="39">
        <v>248.75</v>
      </c>
      <c r="G2942" s="34">
        <f t="shared" si="45"/>
        <v>9</v>
      </c>
    </row>
    <row r="2943" spans="1:7" x14ac:dyDescent="0.25">
      <c r="A2943" s="36" t="s">
        <v>8831</v>
      </c>
      <c r="B2943" s="37" t="s">
        <v>5602</v>
      </c>
      <c r="C2943" s="38" t="s">
        <v>23</v>
      </c>
      <c r="D2943" s="39">
        <v>242.81</v>
      </c>
      <c r="E2943" s="39">
        <v>26.34</v>
      </c>
      <c r="F2943" s="39">
        <v>269.14999999999998</v>
      </c>
      <c r="G2943" s="34">
        <f t="shared" si="45"/>
        <v>9</v>
      </c>
    </row>
    <row r="2944" spans="1:7" x14ac:dyDescent="0.25">
      <c r="A2944" s="36" t="s">
        <v>8832</v>
      </c>
      <c r="B2944" s="37" t="s">
        <v>5603</v>
      </c>
      <c r="C2944" s="38" t="s">
        <v>23</v>
      </c>
      <c r="D2944" s="39">
        <v>259.55</v>
      </c>
      <c r="E2944" s="39">
        <v>26.34</v>
      </c>
      <c r="F2944" s="39">
        <v>285.89</v>
      </c>
      <c r="G2944" s="34">
        <f t="shared" si="45"/>
        <v>9</v>
      </c>
    </row>
    <row r="2945" spans="1:7" x14ac:dyDescent="0.25">
      <c r="A2945" s="36" t="s">
        <v>8833</v>
      </c>
      <c r="B2945" s="37" t="s">
        <v>5604</v>
      </c>
      <c r="C2945" s="38" t="s">
        <v>23</v>
      </c>
      <c r="D2945" s="39">
        <v>337.84</v>
      </c>
      <c r="E2945" s="39">
        <v>26.34</v>
      </c>
      <c r="F2945" s="39">
        <v>364.18</v>
      </c>
      <c r="G2945" s="34">
        <f t="shared" si="45"/>
        <v>9</v>
      </c>
    </row>
    <row r="2946" spans="1:7" x14ac:dyDescent="0.25">
      <c r="A2946" s="36" t="s">
        <v>8834</v>
      </c>
      <c r="B2946" s="37" t="s">
        <v>5605</v>
      </c>
      <c r="C2946" s="38" t="s">
        <v>23</v>
      </c>
      <c r="D2946" s="39">
        <v>825.34</v>
      </c>
      <c r="E2946" s="39">
        <v>26.34</v>
      </c>
      <c r="F2946" s="39">
        <v>851.68</v>
      </c>
      <c r="G2946" s="34">
        <f t="shared" si="45"/>
        <v>9</v>
      </c>
    </row>
    <row r="2947" spans="1:7" x14ac:dyDescent="0.25">
      <c r="A2947" s="36" t="s">
        <v>8835</v>
      </c>
      <c r="B2947" s="37" t="s">
        <v>5606</v>
      </c>
      <c r="C2947" s="38" t="s">
        <v>23</v>
      </c>
      <c r="D2947" s="39">
        <v>391.68</v>
      </c>
      <c r="E2947" s="39">
        <v>26.34</v>
      </c>
      <c r="F2947" s="39">
        <v>418.02</v>
      </c>
      <c r="G2947" s="34">
        <f t="shared" ref="G2947:G3010" si="46">LEN(A2947)</f>
        <v>9</v>
      </c>
    </row>
    <row r="2948" spans="1:7" x14ac:dyDescent="0.25">
      <c r="A2948" s="36" t="s">
        <v>8836</v>
      </c>
      <c r="B2948" s="37" t="s">
        <v>5607</v>
      </c>
      <c r="C2948" s="38" t="s">
        <v>23</v>
      </c>
      <c r="D2948" s="39">
        <v>431.2</v>
      </c>
      <c r="E2948" s="39">
        <v>26.34</v>
      </c>
      <c r="F2948" s="39">
        <v>457.54</v>
      </c>
      <c r="G2948" s="34">
        <f t="shared" si="46"/>
        <v>9</v>
      </c>
    </row>
    <row r="2949" spans="1:7" x14ac:dyDescent="0.25">
      <c r="A2949" s="36" t="s">
        <v>8837</v>
      </c>
      <c r="B2949" s="37" t="s">
        <v>5608</v>
      </c>
      <c r="C2949" s="38" t="s">
        <v>23</v>
      </c>
      <c r="D2949" s="39">
        <v>521.76</v>
      </c>
      <c r="E2949" s="39">
        <v>26.34</v>
      </c>
      <c r="F2949" s="39">
        <v>548.1</v>
      </c>
      <c r="G2949" s="34">
        <f t="shared" si="46"/>
        <v>9</v>
      </c>
    </row>
    <row r="2950" spans="1:7" x14ac:dyDescent="0.25">
      <c r="A2950" s="36" t="s">
        <v>8838</v>
      </c>
      <c r="B2950" s="37" t="s">
        <v>5609</v>
      </c>
      <c r="C2950" s="38" t="s">
        <v>23</v>
      </c>
      <c r="D2950" s="39">
        <v>776.68</v>
      </c>
      <c r="E2950" s="39">
        <v>26.34</v>
      </c>
      <c r="F2950" s="39">
        <v>803.02</v>
      </c>
      <c r="G2950" s="34">
        <f t="shared" si="46"/>
        <v>9</v>
      </c>
    </row>
    <row r="2951" spans="1:7" x14ac:dyDescent="0.25">
      <c r="A2951" s="36" t="s">
        <v>8839</v>
      </c>
      <c r="B2951" s="37" t="s">
        <v>5610</v>
      </c>
      <c r="C2951" s="38" t="s">
        <v>23</v>
      </c>
      <c r="D2951" s="39">
        <v>1168.56</v>
      </c>
      <c r="E2951" s="39">
        <v>26.34</v>
      </c>
      <c r="F2951" s="39">
        <v>1194.9000000000001</v>
      </c>
      <c r="G2951" s="34">
        <f t="shared" si="46"/>
        <v>9</v>
      </c>
    </row>
    <row r="2952" spans="1:7" x14ac:dyDescent="0.25">
      <c r="A2952" s="36" t="s">
        <v>8840</v>
      </c>
      <c r="B2952" s="37" t="s">
        <v>5611</v>
      </c>
      <c r="C2952" s="38" t="s">
        <v>23</v>
      </c>
      <c r="D2952" s="39">
        <v>1485.96</v>
      </c>
      <c r="E2952" s="39">
        <v>26.34</v>
      </c>
      <c r="F2952" s="39">
        <v>1512.3</v>
      </c>
      <c r="G2952" s="34">
        <f t="shared" si="46"/>
        <v>9</v>
      </c>
    </row>
    <row r="2953" spans="1:7" x14ac:dyDescent="0.25">
      <c r="A2953" s="36" t="s">
        <v>8841</v>
      </c>
      <c r="B2953" s="37" t="s">
        <v>5612</v>
      </c>
      <c r="C2953" s="38" t="s">
        <v>23</v>
      </c>
      <c r="D2953" s="39">
        <v>1659.53</v>
      </c>
      <c r="E2953" s="39">
        <v>26.34</v>
      </c>
      <c r="F2953" s="39">
        <v>1685.87</v>
      </c>
      <c r="G2953" s="34">
        <f t="shared" si="46"/>
        <v>9</v>
      </c>
    </row>
    <row r="2954" spans="1:7" x14ac:dyDescent="0.25">
      <c r="A2954" s="36" t="s">
        <v>8842</v>
      </c>
      <c r="B2954" s="37" t="s">
        <v>5613</v>
      </c>
      <c r="C2954" s="38" t="s">
        <v>23</v>
      </c>
      <c r="D2954" s="39">
        <v>4751.3100000000004</v>
      </c>
      <c r="E2954" s="39">
        <v>26.34</v>
      </c>
      <c r="F2954" s="39">
        <v>4777.6499999999996</v>
      </c>
      <c r="G2954" s="34">
        <f t="shared" si="46"/>
        <v>9</v>
      </c>
    </row>
    <row r="2955" spans="1:7" x14ac:dyDescent="0.25">
      <c r="A2955" s="36" t="s">
        <v>8843</v>
      </c>
      <c r="B2955" s="37" t="s">
        <v>5614</v>
      </c>
      <c r="C2955" s="38" t="s">
        <v>23</v>
      </c>
      <c r="D2955" s="39">
        <v>2050.84</v>
      </c>
      <c r="E2955" s="39">
        <v>26.34</v>
      </c>
      <c r="F2955" s="39">
        <v>2077.1799999999998</v>
      </c>
      <c r="G2955" s="34">
        <f t="shared" si="46"/>
        <v>9</v>
      </c>
    </row>
    <row r="2956" spans="1:7" x14ac:dyDescent="0.25">
      <c r="A2956" s="36" t="s">
        <v>8844</v>
      </c>
      <c r="B2956" s="37" t="s">
        <v>5615</v>
      </c>
      <c r="C2956" s="38" t="s">
        <v>23</v>
      </c>
      <c r="D2956" s="39">
        <v>748.11</v>
      </c>
      <c r="E2956" s="39">
        <v>26.34</v>
      </c>
      <c r="F2956" s="39">
        <v>774.45</v>
      </c>
      <c r="G2956" s="34">
        <f t="shared" si="46"/>
        <v>9</v>
      </c>
    </row>
    <row r="2957" spans="1:7" x14ac:dyDescent="0.25">
      <c r="A2957" s="36" t="s">
        <v>8845</v>
      </c>
      <c r="B2957" s="37" t="s">
        <v>5616</v>
      </c>
      <c r="C2957" s="38" t="s">
        <v>23</v>
      </c>
      <c r="D2957" s="39">
        <v>749.31</v>
      </c>
      <c r="E2957" s="39">
        <v>26.34</v>
      </c>
      <c r="F2957" s="39">
        <v>775.65</v>
      </c>
      <c r="G2957" s="34">
        <f t="shared" si="46"/>
        <v>9</v>
      </c>
    </row>
    <row r="2958" spans="1:7" x14ac:dyDescent="0.25">
      <c r="A2958" s="36" t="s">
        <v>8846</v>
      </c>
      <c r="B2958" s="37" t="s">
        <v>5617</v>
      </c>
      <c r="C2958" s="38" t="s">
        <v>23</v>
      </c>
      <c r="D2958" s="39">
        <v>909.88</v>
      </c>
      <c r="E2958" s="39">
        <v>26.34</v>
      </c>
      <c r="F2958" s="39">
        <v>936.22</v>
      </c>
      <c r="G2958" s="34">
        <f t="shared" si="46"/>
        <v>9</v>
      </c>
    </row>
    <row r="2959" spans="1:7" x14ac:dyDescent="0.25">
      <c r="A2959" s="36" t="s">
        <v>11289</v>
      </c>
      <c r="B2959" s="37" t="s">
        <v>5618</v>
      </c>
      <c r="C2959" s="38"/>
      <c r="D2959" s="39"/>
      <c r="E2959" s="39"/>
      <c r="F2959" s="39"/>
      <c r="G2959" s="34">
        <f t="shared" si="46"/>
        <v>5</v>
      </c>
    </row>
    <row r="2960" spans="1:7" x14ac:dyDescent="0.25">
      <c r="A2960" s="36" t="s">
        <v>8847</v>
      </c>
      <c r="B2960" s="37" t="s">
        <v>5619</v>
      </c>
      <c r="C2960" s="38" t="s">
        <v>23</v>
      </c>
      <c r="D2960" s="39">
        <v>9.41</v>
      </c>
      <c r="E2960" s="39">
        <v>21.07</v>
      </c>
      <c r="F2960" s="39">
        <v>30.48</v>
      </c>
      <c r="G2960" s="34">
        <f t="shared" si="46"/>
        <v>9</v>
      </c>
    </row>
    <row r="2961" spans="1:7" x14ac:dyDescent="0.25">
      <c r="A2961" s="36" t="s">
        <v>8848</v>
      </c>
      <c r="B2961" s="37" t="s">
        <v>5620</v>
      </c>
      <c r="C2961" s="38" t="s">
        <v>23</v>
      </c>
      <c r="D2961" s="39">
        <v>0.05</v>
      </c>
      <c r="E2961" s="39">
        <v>26.34</v>
      </c>
      <c r="F2961" s="39">
        <v>26.39</v>
      </c>
      <c r="G2961" s="34">
        <f t="shared" si="46"/>
        <v>9</v>
      </c>
    </row>
    <row r="2962" spans="1:7" x14ac:dyDescent="0.25">
      <c r="A2962" s="36" t="s">
        <v>8849</v>
      </c>
      <c r="B2962" s="37" t="s">
        <v>5621</v>
      </c>
      <c r="C2962" s="38" t="s">
        <v>23</v>
      </c>
      <c r="D2962" s="39">
        <v>0.06</v>
      </c>
      <c r="E2962" s="39">
        <v>26.34</v>
      </c>
      <c r="F2962" s="39">
        <v>26.4</v>
      </c>
      <c r="G2962" s="34">
        <f t="shared" si="46"/>
        <v>9</v>
      </c>
    </row>
    <row r="2963" spans="1:7" x14ac:dyDescent="0.25">
      <c r="A2963" s="36" t="s">
        <v>8850</v>
      </c>
      <c r="B2963" s="37" t="s">
        <v>5622</v>
      </c>
      <c r="C2963" s="38" t="s">
        <v>23</v>
      </c>
      <c r="D2963" s="39">
        <v>1.61</v>
      </c>
      <c r="E2963" s="39">
        <v>74.099999999999994</v>
      </c>
      <c r="F2963" s="39">
        <v>75.709999999999994</v>
      </c>
      <c r="G2963" s="34">
        <f t="shared" si="46"/>
        <v>9</v>
      </c>
    </row>
    <row r="2964" spans="1:7" x14ac:dyDescent="0.25">
      <c r="A2964" s="36" t="s">
        <v>8851</v>
      </c>
      <c r="B2964" s="37" t="s">
        <v>5623</v>
      </c>
      <c r="C2964" s="38" t="s">
        <v>23</v>
      </c>
      <c r="D2964" s="39"/>
      <c r="E2964" s="39">
        <v>131.68</v>
      </c>
      <c r="F2964" s="39">
        <v>131.68</v>
      </c>
      <c r="G2964" s="34">
        <f t="shared" si="46"/>
        <v>9</v>
      </c>
    </row>
    <row r="2965" spans="1:7" x14ac:dyDescent="0.25">
      <c r="A2965" s="36" t="s">
        <v>8852</v>
      </c>
      <c r="B2965" s="37" t="s">
        <v>5624</v>
      </c>
      <c r="C2965" s="38" t="s">
        <v>23</v>
      </c>
      <c r="D2965" s="39">
        <v>25.91</v>
      </c>
      <c r="E2965" s="39">
        <v>6.43</v>
      </c>
      <c r="F2965" s="39">
        <v>32.340000000000003</v>
      </c>
      <c r="G2965" s="34">
        <f t="shared" si="46"/>
        <v>9</v>
      </c>
    </row>
    <row r="2966" spans="1:7" x14ac:dyDescent="0.25">
      <c r="A2966" s="36" t="s">
        <v>8853</v>
      </c>
      <c r="B2966" s="37" t="s">
        <v>5625</v>
      </c>
      <c r="C2966" s="38" t="s">
        <v>23</v>
      </c>
      <c r="D2966" s="39">
        <v>6.5</v>
      </c>
      <c r="E2966" s="39">
        <v>6.43</v>
      </c>
      <c r="F2966" s="39">
        <v>12.93</v>
      </c>
      <c r="G2966" s="34">
        <f t="shared" si="46"/>
        <v>9</v>
      </c>
    </row>
    <row r="2967" spans="1:7" x14ac:dyDescent="0.25">
      <c r="A2967" s="36" t="s">
        <v>8854</v>
      </c>
      <c r="B2967" s="37" t="s">
        <v>5626</v>
      </c>
      <c r="C2967" s="38" t="s">
        <v>23</v>
      </c>
      <c r="D2967" s="39">
        <v>121.23</v>
      </c>
      <c r="E2967" s="39">
        <v>3.64</v>
      </c>
      <c r="F2967" s="39">
        <v>124.87</v>
      </c>
      <c r="G2967" s="34">
        <f t="shared" si="46"/>
        <v>9</v>
      </c>
    </row>
    <row r="2968" spans="1:7" ht="30" x14ac:dyDescent="0.25">
      <c r="A2968" s="36" t="s">
        <v>8855</v>
      </c>
      <c r="B2968" s="37" t="s">
        <v>7125</v>
      </c>
      <c r="C2968" s="38" t="s">
        <v>23</v>
      </c>
      <c r="D2968" s="39">
        <v>43.68</v>
      </c>
      <c r="E2968" s="39">
        <v>2.14</v>
      </c>
      <c r="F2968" s="39">
        <v>45.82</v>
      </c>
      <c r="G2968" s="34">
        <f t="shared" si="46"/>
        <v>9</v>
      </c>
    </row>
    <row r="2969" spans="1:7" x14ac:dyDescent="0.25">
      <c r="A2969" s="36" t="s">
        <v>8856</v>
      </c>
      <c r="B2969" s="37" t="s">
        <v>5627</v>
      </c>
      <c r="C2969" s="38" t="s">
        <v>23</v>
      </c>
      <c r="D2969" s="39">
        <v>65.680000000000007</v>
      </c>
      <c r="E2969" s="39">
        <v>6.43</v>
      </c>
      <c r="F2969" s="39">
        <v>72.11</v>
      </c>
      <c r="G2969" s="34">
        <f t="shared" si="46"/>
        <v>9</v>
      </c>
    </row>
    <row r="2970" spans="1:7" x14ac:dyDescent="0.25">
      <c r="A2970" s="36" t="s">
        <v>8857</v>
      </c>
      <c r="B2970" s="37" t="s">
        <v>5628</v>
      </c>
      <c r="C2970" s="38" t="s">
        <v>23</v>
      </c>
      <c r="D2970" s="39">
        <v>57.95</v>
      </c>
      <c r="E2970" s="39">
        <v>3.64</v>
      </c>
      <c r="F2970" s="39">
        <v>61.59</v>
      </c>
      <c r="G2970" s="34">
        <f t="shared" si="46"/>
        <v>9</v>
      </c>
    </row>
    <row r="2971" spans="1:7" x14ac:dyDescent="0.25">
      <c r="A2971" s="36" t="s">
        <v>8858</v>
      </c>
      <c r="B2971" s="37" t="s">
        <v>5629</v>
      </c>
      <c r="C2971" s="38" t="s">
        <v>23</v>
      </c>
      <c r="D2971" s="39">
        <v>48.61</v>
      </c>
      <c r="E2971" s="39">
        <v>3.64</v>
      </c>
      <c r="F2971" s="39">
        <v>52.25</v>
      </c>
      <c r="G2971" s="34">
        <f t="shared" si="46"/>
        <v>9</v>
      </c>
    </row>
    <row r="2972" spans="1:7" x14ac:dyDescent="0.25">
      <c r="A2972" s="36" t="s">
        <v>8859</v>
      </c>
      <c r="B2972" s="37" t="s">
        <v>5630</v>
      </c>
      <c r="C2972" s="38" t="s">
        <v>23</v>
      </c>
      <c r="D2972" s="39">
        <v>68.61</v>
      </c>
      <c r="E2972" s="39">
        <v>47.41</v>
      </c>
      <c r="F2972" s="39">
        <v>116.02</v>
      </c>
      <c r="G2972" s="34">
        <f t="shared" si="46"/>
        <v>9</v>
      </c>
    </row>
    <row r="2973" spans="1:7" x14ac:dyDescent="0.25">
      <c r="A2973" s="36" t="s">
        <v>8860</v>
      </c>
      <c r="B2973" s="37" t="s">
        <v>5631</v>
      </c>
      <c r="C2973" s="38" t="s">
        <v>23</v>
      </c>
      <c r="D2973" s="39">
        <v>141.84</v>
      </c>
      <c r="E2973" s="39">
        <v>26.34</v>
      </c>
      <c r="F2973" s="39">
        <v>168.18</v>
      </c>
      <c r="G2973" s="34">
        <f t="shared" si="46"/>
        <v>9</v>
      </c>
    </row>
    <row r="2974" spans="1:7" x14ac:dyDescent="0.25">
      <c r="A2974" s="36" t="s">
        <v>8861</v>
      </c>
      <c r="B2974" s="37" t="s">
        <v>5632</v>
      </c>
      <c r="C2974" s="38" t="s">
        <v>23</v>
      </c>
      <c r="D2974" s="39">
        <v>162.54</v>
      </c>
      <c r="E2974" s="39">
        <v>26.34</v>
      </c>
      <c r="F2974" s="39">
        <v>188.88</v>
      </c>
      <c r="G2974" s="34">
        <f t="shared" si="46"/>
        <v>9</v>
      </c>
    </row>
    <row r="2975" spans="1:7" x14ac:dyDescent="0.25">
      <c r="A2975" s="36" t="s">
        <v>8862</v>
      </c>
      <c r="B2975" s="37" t="s">
        <v>5633</v>
      </c>
      <c r="C2975" s="38" t="s">
        <v>23</v>
      </c>
      <c r="D2975" s="39">
        <v>31.81</v>
      </c>
      <c r="E2975" s="39">
        <v>6.43</v>
      </c>
      <c r="F2975" s="39">
        <v>38.24</v>
      </c>
      <c r="G2975" s="34">
        <f t="shared" si="46"/>
        <v>9</v>
      </c>
    </row>
    <row r="2976" spans="1:7" x14ac:dyDescent="0.25">
      <c r="A2976" s="36" t="s">
        <v>8863</v>
      </c>
      <c r="B2976" s="37" t="s">
        <v>5634</v>
      </c>
      <c r="C2976" s="38" t="s">
        <v>23</v>
      </c>
      <c r="D2976" s="39">
        <v>9.86</v>
      </c>
      <c r="E2976" s="39">
        <v>21.07</v>
      </c>
      <c r="F2976" s="39">
        <v>30.93</v>
      </c>
      <c r="G2976" s="34">
        <f t="shared" si="46"/>
        <v>9</v>
      </c>
    </row>
    <row r="2977" spans="1:7" x14ac:dyDescent="0.25">
      <c r="A2977" s="36" t="s">
        <v>8864</v>
      </c>
      <c r="B2977" s="37" t="s">
        <v>5635</v>
      </c>
      <c r="C2977" s="38" t="s">
        <v>23</v>
      </c>
      <c r="D2977" s="39">
        <v>13.77</v>
      </c>
      <c r="E2977" s="39">
        <v>21.07</v>
      </c>
      <c r="F2977" s="39">
        <v>34.840000000000003</v>
      </c>
      <c r="G2977" s="34">
        <f t="shared" si="46"/>
        <v>9</v>
      </c>
    </row>
    <row r="2978" spans="1:7" x14ac:dyDescent="0.25">
      <c r="A2978" s="36" t="s">
        <v>8865</v>
      </c>
      <c r="B2978" s="37" t="s">
        <v>5636</v>
      </c>
      <c r="C2978" s="38" t="s">
        <v>23</v>
      </c>
      <c r="D2978" s="39">
        <v>44.02</v>
      </c>
      <c r="E2978" s="39">
        <v>3.21</v>
      </c>
      <c r="F2978" s="39">
        <v>47.23</v>
      </c>
      <c r="G2978" s="34">
        <f t="shared" si="46"/>
        <v>9</v>
      </c>
    </row>
    <row r="2979" spans="1:7" x14ac:dyDescent="0.25">
      <c r="A2979" s="36" t="s">
        <v>8866</v>
      </c>
      <c r="B2979" s="37" t="s">
        <v>5637</v>
      </c>
      <c r="C2979" s="38" t="s">
        <v>23</v>
      </c>
      <c r="D2979" s="39">
        <v>8.02</v>
      </c>
      <c r="E2979" s="39">
        <v>8.9499999999999993</v>
      </c>
      <c r="F2979" s="39">
        <v>16.97</v>
      </c>
      <c r="G2979" s="34">
        <f t="shared" si="46"/>
        <v>9</v>
      </c>
    </row>
    <row r="2980" spans="1:7" x14ac:dyDescent="0.25">
      <c r="A2980" s="36" t="s">
        <v>8867</v>
      </c>
      <c r="B2980" s="37" t="s">
        <v>5638</v>
      </c>
      <c r="C2980" s="38" t="s">
        <v>23</v>
      </c>
      <c r="D2980" s="39">
        <v>358.33</v>
      </c>
      <c r="E2980" s="39">
        <v>37.049999999999997</v>
      </c>
      <c r="F2980" s="39">
        <v>395.38</v>
      </c>
      <c r="G2980" s="34">
        <f t="shared" si="46"/>
        <v>9</v>
      </c>
    </row>
    <row r="2981" spans="1:7" x14ac:dyDescent="0.25">
      <c r="A2981" s="36" t="s">
        <v>8868</v>
      </c>
      <c r="B2981" s="37" t="s">
        <v>5639</v>
      </c>
      <c r="C2981" s="38" t="s">
        <v>23</v>
      </c>
      <c r="D2981" s="39">
        <v>7.13</v>
      </c>
      <c r="E2981" s="39">
        <v>2.14</v>
      </c>
      <c r="F2981" s="39">
        <v>9.27</v>
      </c>
      <c r="G2981" s="34">
        <f t="shared" si="46"/>
        <v>9</v>
      </c>
    </row>
    <row r="2982" spans="1:7" x14ac:dyDescent="0.25">
      <c r="A2982" s="36" t="s">
        <v>8869</v>
      </c>
      <c r="B2982" s="37" t="s">
        <v>5640</v>
      </c>
      <c r="C2982" s="38" t="s">
        <v>23</v>
      </c>
      <c r="D2982" s="39">
        <v>58.55</v>
      </c>
      <c r="E2982" s="39">
        <v>2.14</v>
      </c>
      <c r="F2982" s="39">
        <v>60.69</v>
      </c>
      <c r="G2982" s="34">
        <f t="shared" si="46"/>
        <v>9</v>
      </c>
    </row>
    <row r="2983" spans="1:7" x14ac:dyDescent="0.25">
      <c r="A2983" s="36" t="s">
        <v>8870</v>
      </c>
      <c r="B2983" s="37" t="s">
        <v>5641</v>
      </c>
      <c r="C2983" s="38" t="s">
        <v>23</v>
      </c>
      <c r="D2983" s="39">
        <v>69.489999999999995</v>
      </c>
      <c r="E2983" s="39">
        <v>10.54</v>
      </c>
      <c r="F2983" s="39">
        <v>80.03</v>
      </c>
      <c r="G2983" s="34">
        <f t="shared" si="46"/>
        <v>9</v>
      </c>
    </row>
    <row r="2984" spans="1:7" x14ac:dyDescent="0.25">
      <c r="A2984" s="36" t="s">
        <v>8871</v>
      </c>
      <c r="B2984" s="37" t="s">
        <v>5642</v>
      </c>
      <c r="C2984" s="38" t="s">
        <v>23</v>
      </c>
      <c r="D2984" s="39">
        <v>28.8</v>
      </c>
      <c r="E2984" s="39">
        <v>10.54</v>
      </c>
      <c r="F2984" s="39">
        <v>39.340000000000003</v>
      </c>
      <c r="G2984" s="34">
        <f t="shared" si="46"/>
        <v>9</v>
      </c>
    </row>
    <row r="2985" spans="1:7" x14ac:dyDescent="0.25">
      <c r="A2985" s="36" t="s">
        <v>11290</v>
      </c>
      <c r="B2985" s="37" t="s">
        <v>5643</v>
      </c>
      <c r="C2985" s="38"/>
      <c r="D2985" s="39"/>
      <c r="E2985" s="39"/>
      <c r="F2985" s="39"/>
      <c r="G2985" s="34">
        <f t="shared" si="46"/>
        <v>2</v>
      </c>
    </row>
    <row r="2986" spans="1:7" x14ac:dyDescent="0.25">
      <c r="A2986" s="36" t="s">
        <v>11291</v>
      </c>
      <c r="B2986" s="37" t="s">
        <v>5644</v>
      </c>
      <c r="C2986" s="38"/>
      <c r="D2986" s="39"/>
      <c r="E2986" s="39"/>
      <c r="F2986" s="39"/>
      <c r="G2986" s="34">
        <f t="shared" si="46"/>
        <v>5</v>
      </c>
    </row>
    <row r="2987" spans="1:7" ht="30" x14ac:dyDescent="0.25">
      <c r="A2987" s="36" t="s">
        <v>8872</v>
      </c>
      <c r="B2987" s="37" t="s">
        <v>5645</v>
      </c>
      <c r="C2987" s="38" t="s">
        <v>23</v>
      </c>
      <c r="D2987" s="39">
        <v>821.17</v>
      </c>
      <c r="E2987" s="39">
        <v>648.24</v>
      </c>
      <c r="F2987" s="39">
        <v>1469.41</v>
      </c>
      <c r="G2987" s="34">
        <f t="shared" si="46"/>
        <v>9</v>
      </c>
    </row>
    <row r="2988" spans="1:7" ht="30" x14ac:dyDescent="0.25">
      <c r="A2988" s="36" t="s">
        <v>8873</v>
      </c>
      <c r="B2988" s="37" t="s">
        <v>5646</v>
      </c>
      <c r="C2988" s="38" t="s">
        <v>23</v>
      </c>
      <c r="D2988" s="39">
        <v>864.52</v>
      </c>
      <c r="E2988" s="39">
        <v>648.24</v>
      </c>
      <c r="F2988" s="39">
        <v>1512.76</v>
      </c>
      <c r="G2988" s="34">
        <f t="shared" si="46"/>
        <v>9</v>
      </c>
    </row>
    <row r="2989" spans="1:7" ht="30" x14ac:dyDescent="0.25">
      <c r="A2989" s="36" t="s">
        <v>8874</v>
      </c>
      <c r="B2989" s="37" t="s">
        <v>5647</v>
      </c>
      <c r="C2989" s="38" t="s">
        <v>23</v>
      </c>
      <c r="D2989" s="39">
        <v>2447.54</v>
      </c>
      <c r="E2989" s="39">
        <v>1143.17</v>
      </c>
      <c r="F2989" s="39">
        <v>3590.71</v>
      </c>
      <c r="G2989" s="34">
        <f t="shared" si="46"/>
        <v>9</v>
      </c>
    </row>
    <row r="2990" spans="1:7" ht="30" x14ac:dyDescent="0.25">
      <c r="A2990" s="36" t="s">
        <v>8875</v>
      </c>
      <c r="B2990" s="37" t="s">
        <v>5648</v>
      </c>
      <c r="C2990" s="38" t="s">
        <v>23</v>
      </c>
      <c r="D2990" s="39">
        <v>2543.69</v>
      </c>
      <c r="E2990" s="39">
        <v>1143.17</v>
      </c>
      <c r="F2990" s="39">
        <v>3686.86</v>
      </c>
      <c r="G2990" s="34">
        <f t="shared" si="46"/>
        <v>9</v>
      </c>
    </row>
    <row r="2991" spans="1:7" ht="30" x14ac:dyDescent="0.25">
      <c r="A2991" s="36" t="s">
        <v>8876</v>
      </c>
      <c r="B2991" s="37" t="s">
        <v>5649</v>
      </c>
      <c r="C2991" s="38" t="s">
        <v>23</v>
      </c>
      <c r="D2991" s="39">
        <v>2851.8</v>
      </c>
      <c r="E2991" s="39">
        <v>1143.17</v>
      </c>
      <c r="F2991" s="39">
        <v>3994.97</v>
      </c>
      <c r="G2991" s="34">
        <f t="shared" si="46"/>
        <v>9</v>
      </c>
    </row>
    <row r="2992" spans="1:7" ht="30" x14ac:dyDescent="0.25">
      <c r="A2992" s="36" t="s">
        <v>8877</v>
      </c>
      <c r="B2992" s="37" t="s">
        <v>5650</v>
      </c>
      <c r="C2992" s="38" t="s">
        <v>23</v>
      </c>
      <c r="D2992" s="39">
        <v>3174.41</v>
      </c>
      <c r="E2992" s="39">
        <v>1143.17</v>
      </c>
      <c r="F2992" s="39">
        <v>4317.58</v>
      </c>
      <c r="G2992" s="34">
        <f t="shared" si="46"/>
        <v>9</v>
      </c>
    </row>
    <row r="2993" spans="1:7" x14ac:dyDescent="0.25">
      <c r="A2993" s="36" t="s">
        <v>11292</v>
      </c>
      <c r="B2993" s="37" t="s">
        <v>5651</v>
      </c>
      <c r="C2993" s="38"/>
      <c r="D2993" s="39"/>
      <c r="E2993" s="39"/>
      <c r="F2993" s="39"/>
      <c r="G2993" s="34">
        <f t="shared" si="46"/>
        <v>5</v>
      </c>
    </row>
    <row r="2994" spans="1:7" x14ac:dyDescent="0.25">
      <c r="A2994" s="36" t="s">
        <v>8878</v>
      </c>
      <c r="B2994" s="37" t="s">
        <v>5652</v>
      </c>
      <c r="C2994" s="38" t="s">
        <v>23</v>
      </c>
      <c r="D2994" s="39">
        <v>2390.19</v>
      </c>
      <c r="E2994" s="39">
        <v>826.44</v>
      </c>
      <c r="F2994" s="39">
        <v>3216.63</v>
      </c>
      <c r="G2994" s="34">
        <f t="shared" si="46"/>
        <v>9</v>
      </c>
    </row>
    <row r="2995" spans="1:7" x14ac:dyDescent="0.25">
      <c r="A2995" s="36" t="s">
        <v>8879</v>
      </c>
      <c r="B2995" s="37" t="s">
        <v>5653</v>
      </c>
      <c r="C2995" s="38" t="s">
        <v>23</v>
      </c>
      <c r="D2995" s="39">
        <v>5671.36</v>
      </c>
      <c r="E2995" s="39">
        <v>1765.36</v>
      </c>
      <c r="F2995" s="39">
        <v>7436.72</v>
      </c>
      <c r="G2995" s="34">
        <f t="shared" si="46"/>
        <v>9</v>
      </c>
    </row>
    <row r="2996" spans="1:7" x14ac:dyDescent="0.25">
      <c r="A2996" s="36" t="s">
        <v>8880</v>
      </c>
      <c r="B2996" s="37" t="s">
        <v>5654</v>
      </c>
      <c r="C2996" s="38" t="s">
        <v>23</v>
      </c>
      <c r="D2996" s="39">
        <v>9430.42</v>
      </c>
      <c r="E2996" s="39">
        <v>2327.02</v>
      </c>
      <c r="F2996" s="39">
        <v>11757.44</v>
      </c>
      <c r="G2996" s="34">
        <f t="shared" si="46"/>
        <v>9</v>
      </c>
    </row>
    <row r="2997" spans="1:7" x14ac:dyDescent="0.25">
      <c r="A2997" s="36" t="s">
        <v>8881</v>
      </c>
      <c r="B2997" s="37" t="s">
        <v>5655</v>
      </c>
      <c r="C2997" s="38" t="s">
        <v>23</v>
      </c>
      <c r="D2997" s="39">
        <v>13170.56</v>
      </c>
      <c r="E2997" s="39">
        <v>2821.29</v>
      </c>
      <c r="F2997" s="39">
        <v>15991.85</v>
      </c>
      <c r="G2997" s="34">
        <f t="shared" si="46"/>
        <v>9</v>
      </c>
    </row>
    <row r="2998" spans="1:7" x14ac:dyDescent="0.25">
      <c r="A2998" s="36" t="s">
        <v>8882</v>
      </c>
      <c r="B2998" s="37" t="s">
        <v>5656</v>
      </c>
      <c r="C2998" s="38" t="s">
        <v>23</v>
      </c>
      <c r="D2998" s="39">
        <v>576.69000000000005</v>
      </c>
      <c r="E2998" s="39">
        <v>561.49</v>
      </c>
      <c r="F2998" s="39">
        <v>1138.18</v>
      </c>
      <c r="G2998" s="34">
        <f t="shared" si="46"/>
        <v>9</v>
      </c>
    </row>
    <row r="2999" spans="1:7" x14ac:dyDescent="0.25">
      <c r="A2999" s="36" t="s">
        <v>11293</v>
      </c>
      <c r="B2999" s="37" t="s">
        <v>5657</v>
      </c>
      <c r="C2999" s="38"/>
      <c r="D2999" s="39"/>
      <c r="E2999" s="39"/>
      <c r="F2999" s="39"/>
      <c r="G2999" s="34">
        <f t="shared" si="46"/>
        <v>5</v>
      </c>
    </row>
    <row r="3000" spans="1:7" x14ac:dyDescent="0.25">
      <c r="A3000" s="36" t="s">
        <v>8883</v>
      </c>
      <c r="B3000" s="37" t="s">
        <v>5658</v>
      </c>
      <c r="C3000" s="38" t="s">
        <v>23</v>
      </c>
      <c r="D3000" s="39">
        <v>1819.67</v>
      </c>
      <c r="E3000" s="39">
        <v>39.5</v>
      </c>
      <c r="F3000" s="39">
        <v>1859.17</v>
      </c>
      <c r="G3000" s="34">
        <f t="shared" si="46"/>
        <v>9</v>
      </c>
    </row>
    <row r="3001" spans="1:7" x14ac:dyDescent="0.25">
      <c r="A3001" s="36" t="s">
        <v>8884</v>
      </c>
      <c r="B3001" s="37" t="s">
        <v>5659</v>
      </c>
      <c r="C3001" s="38" t="s">
        <v>23</v>
      </c>
      <c r="D3001" s="39">
        <v>3153.16</v>
      </c>
      <c r="E3001" s="39">
        <v>39.5</v>
      </c>
      <c r="F3001" s="39">
        <v>3192.66</v>
      </c>
      <c r="G3001" s="34">
        <f t="shared" si="46"/>
        <v>9</v>
      </c>
    </row>
    <row r="3002" spans="1:7" x14ac:dyDescent="0.25">
      <c r="A3002" s="36" t="s">
        <v>8885</v>
      </c>
      <c r="B3002" s="37" t="s">
        <v>5660</v>
      </c>
      <c r="C3002" s="38" t="s">
        <v>23</v>
      </c>
      <c r="D3002" s="39">
        <v>608.22</v>
      </c>
      <c r="E3002" s="39">
        <v>63.21</v>
      </c>
      <c r="F3002" s="39">
        <v>671.43</v>
      </c>
      <c r="G3002" s="34">
        <f t="shared" si="46"/>
        <v>9</v>
      </c>
    </row>
    <row r="3003" spans="1:7" x14ac:dyDescent="0.25">
      <c r="A3003" s="36" t="s">
        <v>8886</v>
      </c>
      <c r="B3003" s="37" t="s">
        <v>5661</v>
      </c>
      <c r="C3003" s="38" t="s">
        <v>23</v>
      </c>
      <c r="D3003" s="39">
        <v>1014.11</v>
      </c>
      <c r="E3003" s="39">
        <v>63.21</v>
      </c>
      <c r="F3003" s="39">
        <v>1077.32</v>
      </c>
      <c r="G3003" s="34">
        <f t="shared" si="46"/>
        <v>9</v>
      </c>
    </row>
    <row r="3004" spans="1:7" x14ac:dyDescent="0.25">
      <c r="A3004" s="36" t="s">
        <v>8887</v>
      </c>
      <c r="B3004" s="37" t="s">
        <v>5662</v>
      </c>
      <c r="C3004" s="38" t="s">
        <v>23</v>
      </c>
      <c r="D3004" s="39">
        <v>2256.1999999999998</v>
      </c>
      <c r="E3004" s="39">
        <v>39.5</v>
      </c>
      <c r="F3004" s="39">
        <v>2295.6999999999998</v>
      </c>
      <c r="G3004" s="34">
        <f t="shared" si="46"/>
        <v>9</v>
      </c>
    </row>
    <row r="3005" spans="1:7" x14ac:dyDescent="0.25">
      <c r="A3005" s="36" t="s">
        <v>11294</v>
      </c>
      <c r="B3005" s="37" t="s">
        <v>5663</v>
      </c>
      <c r="C3005" s="38"/>
      <c r="D3005" s="39"/>
      <c r="E3005" s="39"/>
      <c r="F3005" s="39"/>
      <c r="G3005" s="34">
        <f t="shared" si="46"/>
        <v>5</v>
      </c>
    </row>
    <row r="3006" spans="1:7" x14ac:dyDescent="0.25">
      <c r="A3006" s="36" t="s">
        <v>8888</v>
      </c>
      <c r="B3006" s="37" t="s">
        <v>5664</v>
      </c>
      <c r="C3006" s="38" t="s">
        <v>23</v>
      </c>
      <c r="D3006" s="39">
        <v>1062.5</v>
      </c>
      <c r="E3006" s="39"/>
      <c r="F3006" s="39">
        <v>1062.5</v>
      </c>
      <c r="G3006" s="34">
        <f t="shared" si="46"/>
        <v>9</v>
      </c>
    </row>
    <row r="3007" spans="1:7" x14ac:dyDescent="0.25">
      <c r="A3007" s="36" t="s">
        <v>11295</v>
      </c>
      <c r="B3007" s="37" t="s">
        <v>5665</v>
      </c>
      <c r="C3007" s="38"/>
      <c r="D3007" s="39"/>
      <c r="E3007" s="39"/>
      <c r="F3007" s="39"/>
      <c r="G3007" s="34">
        <f t="shared" si="46"/>
        <v>2</v>
      </c>
    </row>
    <row r="3008" spans="1:7" ht="30" x14ac:dyDescent="0.25">
      <c r="A3008" s="36" t="s">
        <v>11296</v>
      </c>
      <c r="B3008" s="37" t="s">
        <v>5666</v>
      </c>
      <c r="C3008" s="38"/>
      <c r="D3008" s="39"/>
      <c r="E3008" s="39"/>
      <c r="F3008" s="39"/>
      <c r="G3008" s="34">
        <f t="shared" si="46"/>
        <v>5</v>
      </c>
    </row>
    <row r="3009" spans="1:7" ht="30" x14ac:dyDescent="0.25">
      <c r="A3009" s="36" t="s">
        <v>8889</v>
      </c>
      <c r="B3009" s="37" t="s">
        <v>7118</v>
      </c>
      <c r="C3009" s="38" t="s">
        <v>7</v>
      </c>
      <c r="D3009" s="39">
        <v>5.97</v>
      </c>
      <c r="E3009" s="39">
        <v>26.34</v>
      </c>
      <c r="F3009" s="39">
        <v>32.31</v>
      </c>
      <c r="G3009" s="34">
        <f t="shared" si="46"/>
        <v>9</v>
      </c>
    </row>
    <row r="3010" spans="1:7" ht="30" x14ac:dyDescent="0.25">
      <c r="A3010" s="36" t="s">
        <v>8890</v>
      </c>
      <c r="B3010" s="37" t="s">
        <v>7119</v>
      </c>
      <c r="C3010" s="38" t="s">
        <v>7</v>
      </c>
      <c r="D3010" s="39">
        <v>6.07</v>
      </c>
      <c r="E3010" s="39">
        <v>26.34</v>
      </c>
      <c r="F3010" s="39">
        <v>32.409999999999997</v>
      </c>
      <c r="G3010" s="34">
        <f t="shared" si="46"/>
        <v>9</v>
      </c>
    </row>
    <row r="3011" spans="1:7" ht="30" x14ac:dyDescent="0.25">
      <c r="A3011" s="36" t="s">
        <v>8891</v>
      </c>
      <c r="B3011" s="37" t="s">
        <v>7120</v>
      </c>
      <c r="C3011" s="38" t="s">
        <v>7</v>
      </c>
      <c r="D3011" s="39">
        <v>13.79</v>
      </c>
      <c r="E3011" s="39">
        <v>26.34</v>
      </c>
      <c r="F3011" s="39">
        <v>40.130000000000003</v>
      </c>
      <c r="G3011" s="34">
        <f t="shared" ref="G3011:G3074" si="47">LEN(A3011)</f>
        <v>9</v>
      </c>
    </row>
    <row r="3012" spans="1:7" ht="30" x14ac:dyDescent="0.25">
      <c r="A3012" s="36" t="s">
        <v>8892</v>
      </c>
      <c r="B3012" s="37" t="s">
        <v>7121</v>
      </c>
      <c r="C3012" s="38" t="s">
        <v>7</v>
      </c>
      <c r="D3012" s="39">
        <v>22.99</v>
      </c>
      <c r="E3012" s="39">
        <v>26.34</v>
      </c>
      <c r="F3012" s="39">
        <v>49.33</v>
      </c>
      <c r="G3012" s="34">
        <f t="shared" si="47"/>
        <v>9</v>
      </c>
    </row>
    <row r="3013" spans="1:7" ht="30" x14ac:dyDescent="0.25">
      <c r="A3013" s="36" t="s">
        <v>8893</v>
      </c>
      <c r="B3013" s="37" t="s">
        <v>5667</v>
      </c>
      <c r="C3013" s="38" t="s">
        <v>7</v>
      </c>
      <c r="D3013" s="39">
        <v>20.420000000000002</v>
      </c>
      <c r="E3013" s="39">
        <v>31.6</v>
      </c>
      <c r="F3013" s="39">
        <v>52.02</v>
      </c>
      <c r="G3013" s="34">
        <f t="shared" si="47"/>
        <v>9</v>
      </c>
    </row>
    <row r="3014" spans="1:7" ht="30" x14ac:dyDescent="0.25">
      <c r="A3014" s="36" t="s">
        <v>8894</v>
      </c>
      <c r="B3014" s="37" t="s">
        <v>7122</v>
      </c>
      <c r="C3014" s="38" t="s">
        <v>7</v>
      </c>
      <c r="D3014" s="39">
        <v>39.770000000000003</v>
      </c>
      <c r="E3014" s="39">
        <v>36.869999999999997</v>
      </c>
      <c r="F3014" s="39">
        <v>76.64</v>
      </c>
      <c r="G3014" s="34">
        <f t="shared" si="47"/>
        <v>9</v>
      </c>
    </row>
    <row r="3015" spans="1:7" ht="30" x14ac:dyDescent="0.25">
      <c r="A3015" s="36" t="s">
        <v>8895</v>
      </c>
      <c r="B3015" s="37" t="s">
        <v>7123</v>
      </c>
      <c r="C3015" s="38" t="s">
        <v>7</v>
      </c>
      <c r="D3015" s="39">
        <v>58.54</v>
      </c>
      <c r="E3015" s="39">
        <v>47.41</v>
      </c>
      <c r="F3015" s="39">
        <v>105.95</v>
      </c>
      <c r="G3015" s="34">
        <f t="shared" si="47"/>
        <v>9</v>
      </c>
    </row>
    <row r="3016" spans="1:7" ht="30" x14ac:dyDescent="0.25">
      <c r="A3016" s="36" t="s">
        <v>8896</v>
      </c>
      <c r="B3016" s="37" t="s">
        <v>5668</v>
      </c>
      <c r="C3016" s="38" t="s">
        <v>7</v>
      </c>
      <c r="D3016" s="39">
        <v>71</v>
      </c>
      <c r="E3016" s="39">
        <v>52.67</v>
      </c>
      <c r="F3016" s="39">
        <v>123.67</v>
      </c>
      <c r="G3016" s="34">
        <f t="shared" si="47"/>
        <v>9</v>
      </c>
    </row>
    <row r="3017" spans="1:7" ht="30" x14ac:dyDescent="0.25">
      <c r="A3017" s="36" t="s">
        <v>8897</v>
      </c>
      <c r="B3017" s="37" t="s">
        <v>7124</v>
      </c>
      <c r="C3017" s="38" t="s">
        <v>7</v>
      </c>
      <c r="D3017" s="39">
        <v>145</v>
      </c>
      <c r="E3017" s="39">
        <v>57.93</v>
      </c>
      <c r="F3017" s="39">
        <v>202.93</v>
      </c>
      <c r="G3017" s="34">
        <f t="shared" si="47"/>
        <v>9</v>
      </c>
    </row>
    <row r="3018" spans="1:7" x14ac:dyDescent="0.25">
      <c r="A3018" s="36" t="s">
        <v>11297</v>
      </c>
      <c r="B3018" s="37" t="s">
        <v>5669</v>
      </c>
      <c r="C3018" s="38"/>
      <c r="D3018" s="39"/>
      <c r="E3018" s="39"/>
      <c r="F3018" s="39"/>
      <c r="G3018" s="34">
        <f t="shared" si="47"/>
        <v>5</v>
      </c>
    </row>
    <row r="3019" spans="1:7" ht="30" x14ac:dyDescent="0.25">
      <c r="A3019" s="36" t="s">
        <v>8898</v>
      </c>
      <c r="B3019" s="37" t="s">
        <v>7109</v>
      </c>
      <c r="C3019" s="38" t="s">
        <v>7</v>
      </c>
      <c r="D3019" s="39">
        <v>11.93</v>
      </c>
      <c r="E3019" s="39">
        <v>26.34</v>
      </c>
      <c r="F3019" s="39">
        <v>38.270000000000003</v>
      </c>
      <c r="G3019" s="34">
        <f t="shared" si="47"/>
        <v>9</v>
      </c>
    </row>
    <row r="3020" spans="1:7" ht="30" x14ac:dyDescent="0.25">
      <c r="A3020" s="36" t="s">
        <v>8899</v>
      </c>
      <c r="B3020" s="37" t="s">
        <v>7110</v>
      </c>
      <c r="C3020" s="38" t="s">
        <v>7</v>
      </c>
      <c r="D3020" s="39">
        <v>15.96</v>
      </c>
      <c r="E3020" s="39">
        <v>31.6</v>
      </c>
      <c r="F3020" s="39">
        <v>47.56</v>
      </c>
      <c r="G3020" s="34">
        <f t="shared" si="47"/>
        <v>9</v>
      </c>
    </row>
    <row r="3021" spans="1:7" ht="30" x14ac:dyDescent="0.25">
      <c r="A3021" s="36" t="s">
        <v>8900</v>
      </c>
      <c r="B3021" s="37" t="s">
        <v>7111</v>
      </c>
      <c r="C3021" s="38" t="s">
        <v>7</v>
      </c>
      <c r="D3021" s="39">
        <v>27.08</v>
      </c>
      <c r="E3021" s="39">
        <v>47.41</v>
      </c>
      <c r="F3021" s="39">
        <v>74.489999999999995</v>
      </c>
      <c r="G3021" s="34">
        <f t="shared" si="47"/>
        <v>9</v>
      </c>
    </row>
    <row r="3022" spans="1:7" ht="30" x14ac:dyDescent="0.25">
      <c r="A3022" s="36" t="s">
        <v>8901</v>
      </c>
      <c r="B3022" s="37" t="s">
        <v>7112</v>
      </c>
      <c r="C3022" s="38" t="s">
        <v>7</v>
      </c>
      <c r="D3022" s="39">
        <v>23.96</v>
      </c>
      <c r="E3022" s="39">
        <v>57.93</v>
      </c>
      <c r="F3022" s="39">
        <v>81.89</v>
      </c>
      <c r="G3022" s="34">
        <f t="shared" si="47"/>
        <v>9</v>
      </c>
    </row>
    <row r="3023" spans="1:7" ht="30" x14ac:dyDescent="0.25">
      <c r="A3023" s="36" t="s">
        <v>11298</v>
      </c>
      <c r="B3023" s="37" t="s">
        <v>5670</v>
      </c>
      <c r="C3023" s="38"/>
      <c r="D3023" s="39"/>
      <c r="E3023" s="39"/>
      <c r="F3023" s="39"/>
      <c r="G3023" s="34">
        <f t="shared" si="47"/>
        <v>5</v>
      </c>
    </row>
    <row r="3024" spans="1:7" ht="30" x14ac:dyDescent="0.25">
      <c r="A3024" s="36" t="s">
        <v>8902</v>
      </c>
      <c r="B3024" s="37" t="s">
        <v>7113</v>
      </c>
      <c r="C3024" s="38" t="s">
        <v>7</v>
      </c>
      <c r="D3024" s="39">
        <v>21.57</v>
      </c>
      <c r="E3024" s="39">
        <v>31.6</v>
      </c>
      <c r="F3024" s="39">
        <v>53.17</v>
      </c>
      <c r="G3024" s="34">
        <f t="shared" si="47"/>
        <v>9</v>
      </c>
    </row>
    <row r="3025" spans="1:7" ht="30" x14ac:dyDescent="0.25">
      <c r="A3025" s="36" t="s">
        <v>8903</v>
      </c>
      <c r="B3025" s="37" t="s">
        <v>7114</v>
      </c>
      <c r="C3025" s="38" t="s">
        <v>7</v>
      </c>
      <c r="D3025" s="39">
        <v>39.15</v>
      </c>
      <c r="E3025" s="39">
        <v>47.41</v>
      </c>
      <c r="F3025" s="39">
        <v>86.56</v>
      </c>
      <c r="G3025" s="34">
        <f t="shared" si="47"/>
        <v>9</v>
      </c>
    </row>
    <row r="3026" spans="1:7" ht="30" x14ac:dyDescent="0.25">
      <c r="A3026" s="36" t="s">
        <v>8904</v>
      </c>
      <c r="B3026" s="37" t="s">
        <v>7115</v>
      </c>
      <c r="C3026" s="38" t="s">
        <v>7</v>
      </c>
      <c r="D3026" s="39">
        <v>54</v>
      </c>
      <c r="E3026" s="39">
        <v>57.93</v>
      </c>
      <c r="F3026" s="39">
        <v>111.93</v>
      </c>
      <c r="G3026" s="34">
        <f t="shared" si="47"/>
        <v>9</v>
      </c>
    </row>
    <row r="3027" spans="1:7" ht="30" x14ac:dyDescent="0.25">
      <c r="A3027" s="36" t="s">
        <v>8905</v>
      </c>
      <c r="B3027" s="37" t="s">
        <v>7116</v>
      </c>
      <c r="C3027" s="38" t="s">
        <v>7</v>
      </c>
      <c r="D3027" s="39">
        <v>105.32</v>
      </c>
      <c r="E3027" s="39">
        <v>57.93</v>
      </c>
      <c r="F3027" s="39">
        <v>163.25</v>
      </c>
      <c r="G3027" s="34">
        <f t="shared" si="47"/>
        <v>9</v>
      </c>
    </row>
    <row r="3028" spans="1:7" ht="30" x14ac:dyDescent="0.25">
      <c r="A3028" s="36" t="s">
        <v>8906</v>
      </c>
      <c r="B3028" s="37" t="s">
        <v>7117</v>
      </c>
      <c r="C3028" s="38" t="s">
        <v>7</v>
      </c>
      <c r="D3028" s="39">
        <v>18.7</v>
      </c>
      <c r="E3028" s="39">
        <v>26.34</v>
      </c>
      <c r="F3028" s="39">
        <v>45.04</v>
      </c>
      <c r="G3028" s="34">
        <f t="shared" si="47"/>
        <v>9</v>
      </c>
    </row>
    <row r="3029" spans="1:7" ht="30" x14ac:dyDescent="0.25">
      <c r="A3029" s="36" t="s">
        <v>11299</v>
      </c>
      <c r="B3029" s="37" t="s">
        <v>7097</v>
      </c>
      <c r="C3029" s="38"/>
      <c r="D3029" s="39"/>
      <c r="E3029" s="39"/>
      <c r="F3029" s="39"/>
      <c r="G3029" s="34">
        <f t="shared" si="47"/>
        <v>5</v>
      </c>
    </row>
    <row r="3030" spans="1:7" ht="30" x14ac:dyDescent="0.25">
      <c r="A3030" s="36" t="s">
        <v>8907</v>
      </c>
      <c r="B3030" s="37" t="s">
        <v>5671</v>
      </c>
      <c r="C3030" s="38" t="s">
        <v>7</v>
      </c>
      <c r="D3030" s="39">
        <v>27.95</v>
      </c>
      <c r="E3030" s="39">
        <v>18.53</v>
      </c>
      <c r="F3030" s="39">
        <v>46.48</v>
      </c>
      <c r="G3030" s="34">
        <f t="shared" si="47"/>
        <v>9</v>
      </c>
    </row>
    <row r="3031" spans="1:7" ht="30" x14ac:dyDescent="0.25">
      <c r="A3031" s="36" t="s">
        <v>8908</v>
      </c>
      <c r="B3031" s="37" t="s">
        <v>7098</v>
      </c>
      <c r="C3031" s="38" t="s">
        <v>7</v>
      </c>
      <c r="D3031" s="39">
        <v>51.45</v>
      </c>
      <c r="E3031" s="39">
        <v>18.53</v>
      </c>
      <c r="F3031" s="39">
        <v>69.98</v>
      </c>
      <c r="G3031" s="34">
        <f t="shared" si="47"/>
        <v>9</v>
      </c>
    </row>
    <row r="3032" spans="1:7" ht="30" x14ac:dyDescent="0.25">
      <c r="A3032" s="36" t="s">
        <v>8909</v>
      </c>
      <c r="B3032" s="37" t="s">
        <v>7099</v>
      </c>
      <c r="C3032" s="38" t="s">
        <v>7</v>
      </c>
      <c r="D3032" s="39">
        <v>96.26</v>
      </c>
      <c r="E3032" s="39">
        <v>18.53</v>
      </c>
      <c r="F3032" s="39">
        <v>114.79</v>
      </c>
      <c r="G3032" s="34">
        <f t="shared" si="47"/>
        <v>9</v>
      </c>
    </row>
    <row r="3033" spans="1:7" ht="30" x14ac:dyDescent="0.25">
      <c r="A3033" s="36" t="s">
        <v>8910</v>
      </c>
      <c r="B3033" s="37" t="s">
        <v>5672</v>
      </c>
      <c r="C3033" s="38" t="s">
        <v>7</v>
      </c>
      <c r="D3033" s="39">
        <v>76.739999999999995</v>
      </c>
      <c r="E3033" s="39">
        <v>18.53</v>
      </c>
      <c r="F3033" s="39">
        <v>95.27</v>
      </c>
      <c r="G3033" s="34">
        <f t="shared" si="47"/>
        <v>9</v>
      </c>
    </row>
    <row r="3034" spans="1:7" ht="30" x14ac:dyDescent="0.25">
      <c r="A3034" s="36" t="s">
        <v>8911</v>
      </c>
      <c r="B3034" s="37" t="s">
        <v>7100</v>
      </c>
      <c r="C3034" s="38" t="s">
        <v>7</v>
      </c>
      <c r="D3034" s="39">
        <v>145.88999999999999</v>
      </c>
      <c r="E3034" s="39">
        <v>18.53</v>
      </c>
      <c r="F3034" s="39">
        <v>164.42</v>
      </c>
      <c r="G3034" s="34">
        <f t="shared" si="47"/>
        <v>9</v>
      </c>
    </row>
    <row r="3035" spans="1:7" ht="30" x14ac:dyDescent="0.25">
      <c r="A3035" s="36" t="s">
        <v>8912</v>
      </c>
      <c r="B3035" s="37" t="s">
        <v>7101</v>
      </c>
      <c r="C3035" s="38" t="s">
        <v>7</v>
      </c>
      <c r="D3035" s="39">
        <v>208.25</v>
      </c>
      <c r="E3035" s="39">
        <v>37.049999999999997</v>
      </c>
      <c r="F3035" s="39">
        <v>245.3</v>
      </c>
      <c r="G3035" s="34">
        <f t="shared" si="47"/>
        <v>9</v>
      </c>
    </row>
    <row r="3036" spans="1:7" ht="30" x14ac:dyDescent="0.25">
      <c r="A3036" s="36" t="s">
        <v>8913</v>
      </c>
      <c r="B3036" s="37" t="s">
        <v>7102</v>
      </c>
      <c r="C3036" s="38" t="s">
        <v>7</v>
      </c>
      <c r="D3036" s="39">
        <v>369.22</v>
      </c>
      <c r="E3036" s="39">
        <v>37.049999999999997</v>
      </c>
      <c r="F3036" s="39">
        <v>406.27</v>
      </c>
      <c r="G3036" s="34">
        <f t="shared" si="47"/>
        <v>9</v>
      </c>
    </row>
    <row r="3037" spans="1:7" ht="30" x14ac:dyDescent="0.25">
      <c r="A3037" s="36" t="s">
        <v>8914</v>
      </c>
      <c r="B3037" s="37" t="s">
        <v>7103</v>
      </c>
      <c r="C3037" s="38" t="s">
        <v>7</v>
      </c>
      <c r="D3037" s="39">
        <v>494.11</v>
      </c>
      <c r="E3037" s="39">
        <v>37.049999999999997</v>
      </c>
      <c r="F3037" s="39">
        <v>531.16</v>
      </c>
      <c r="G3037" s="34">
        <f t="shared" si="47"/>
        <v>9</v>
      </c>
    </row>
    <row r="3038" spans="1:7" x14ac:dyDescent="0.25">
      <c r="A3038" s="36" t="s">
        <v>11300</v>
      </c>
      <c r="B3038" s="37" t="s">
        <v>5673</v>
      </c>
      <c r="C3038" s="38"/>
      <c r="D3038" s="39"/>
      <c r="E3038" s="39"/>
      <c r="F3038" s="39"/>
      <c r="G3038" s="34">
        <f t="shared" si="47"/>
        <v>5</v>
      </c>
    </row>
    <row r="3039" spans="1:7" ht="30" x14ac:dyDescent="0.25">
      <c r="A3039" s="36" t="s">
        <v>8915</v>
      </c>
      <c r="B3039" s="37" t="s">
        <v>7104</v>
      </c>
      <c r="C3039" s="38" t="s">
        <v>7</v>
      </c>
      <c r="D3039" s="39">
        <v>30.66</v>
      </c>
      <c r="E3039" s="39">
        <v>18.53</v>
      </c>
      <c r="F3039" s="39">
        <v>49.19</v>
      </c>
      <c r="G3039" s="34">
        <f t="shared" si="47"/>
        <v>9</v>
      </c>
    </row>
    <row r="3040" spans="1:7" ht="30" x14ac:dyDescent="0.25">
      <c r="A3040" s="36" t="s">
        <v>8916</v>
      </c>
      <c r="B3040" s="37" t="s">
        <v>7105</v>
      </c>
      <c r="C3040" s="38" t="s">
        <v>7</v>
      </c>
      <c r="D3040" s="39">
        <v>51.25</v>
      </c>
      <c r="E3040" s="39">
        <v>18.53</v>
      </c>
      <c r="F3040" s="39">
        <v>69.78</v>
      </c>
      <c r="G3040" s="34">
        <f t="shared" si="47"/>
        <v>9</v>
      </c>
    </row>
    <row r="3041" spans="1:7" ht="30" x14ac:dyDescent="0.25">
      <c r="A3041" s="36" t="s">
        <v>8917</v>
      </c>
      <c r="B3041" s="37" t="s">
        <v>7106</v>
      </c>
      <c r="C3041" s="38" t="s">
        <v>7</v>
      </c>
      <c r="D3041" s="39">
        <v>95.25</v>
      </c>
      <c r="E3041" s="39">
        <v>37.049999999999997</v>
      </c>
      <c r="F3041" s="39">
        <v>132.30000000000001</v>
      </c>
      <c r="G3041" s="34">
        <f t="shared" si="47"/>
        <v>9</v>
      </c>
    </row>
    <row r="3042" spans="1:7" ht="30" x14ac:dyDescent="0.25">
      <c r="A3042" s="36" t="s">
        <v>8918</v>
      </c>
      <c r="B3042" s="37" t="s">
        <v>5674</v>
      </c>
      <c r="C3042" s="38" t="s">
        <v>7</v>
      </c>
      <c r="D3042" s="39">
        <v>143.22999999999999</v>
      </c>
      <c r="E3042" s="39">
        <v>37.049999999999997</v>
      </c>
      <c r="F3042" s="39">
        <v>180.28</v>
      </c>
      <c r="G3042" s="34">
        <f t="shared" si="47"/>
        <v>9</v>
      </c>
    </row>
    <row r="3043" spans="1:7" ht="30" x14ac:dyDescent="0.25">
      <c r="A3043" s="36" t="s">
        <v>8919</v>
      </c>
      <c r="B3043" s="37" t="s">
        <v>7107</v>
      </c>
      <c r="C3043" s="38" t="s">
        <v>7</v>
      </c>
      <c r="D3043" s="39">
        <v>239.91</v>
      </c>
      <c r="E3043" s="39">
        <v>37.049999999999997</v>
      </c>
      <c r="F3043" s="39">
        <v>276.95999999999998</v>
      </c>
      <c r="G3043" s="34">
        <f t="shared" si="47"/>
        <v>9</v>
      </c>
    </row>
    <row r="3044" spans="1:7" ht="30" x14ac:dyDescent="0.25">
      <c r="A3044" s="36" t="s">
        <v>8920</v>
      </c>
      <c r="B3044" s="37" t="s">
        <v>7108</v>
      </c>
      <c r="C3044" s="38" t="s">
        <v>7</v>
      </c>
      <c r="D3044" s="39">
        <v>428.07</v>
      </c>
      <c r="E3044" s="39">
        <v>37.049999999999997</v>
      </c>
      <c r="F3044" s="39">
        <v>465.12</v>
      </c>
      <c r="G3044" s="34">
        <f t="shared" si="47"/>
        <v>9</v>
      </c>
    </row>
    <row r="3045" spans="1:7" x14ac:dyDescent="0.25">
      <c r="A3045" s="36" t="s">
        <v>11301</v>
      </c>
      <c r="B3045" s="37" t="s">
        <v>5675</v>
      </c>
      <c r="C3045" s="38"/>
      <c r="D3045" s="39"/>
      <c r="E3045" s="39"/>
      <c r="F3045" s="39"/>
      <c r="G3045" s="34">
        <f t="shared" si="47"/>
        <v>5</v>
      </c>
    </row>
    <row r="3046" spans="1:7" x14ac:dyDescent="0.25">
      <c r="A3046" s="36" t="s">
        <v>8921</v>
      </c>
      <c r="B3046" s="37" t="s">
        <v>5676</v>
      </c>
      <c r="C3046" s="38" t="s">
        <v>7</v>
      </c>
      <c r="D3046" s="39">
        <v>38.29</v>
      </c>
      <c r="E3046" s="39">
        <v>52.67</v>
      </c>
      <c r="F3046" s="39">
        <v>90.96</v>
      </c>
      <c r="G3046" s="34">
        <f t="shared" si="47"/>
        <v>9</v>
      </c>
    </row>
    <row r="3047" spans="1:7" x14ac:dyDescent="0.25">
      <c r="A3047" s="36" t="s">
        <v>8922</v>
      </c>
      <c r="B3047" s="37" t="s">
        <v>5677</v>
      </c>
      <c r="C3047" s="38" t="s">
        <v>7</v>
      </c>
      <c r="D3047" s="39">
        <v>39.69</v>
      </c>
      <c r="E3047" s="39">
        <v>57.93</v>
      </c>
      <c r="F3047" s="39">
        <v>97.62</v>
      </c>
      <c r="G3047" s="34">
        <f t="shared" si="47"/>
        <v>9</v>
      </c>
    </row>
    <row r="3048" spans="1:7" x14ac:dyDescent="0.25">
      <c r="A3048" s="36" t="s">
        <v>8923</v>
      </c>
      <c r="B3048" s="37" t="s">
        <v>5678</v>
      </c>
      <c r="C3048" s="38" t="s">
        <v>7</v>
      </c>
      <c r="D3048" s="39">
        <v>56.24</v>
      </c>
      <c r="E3048" s="39">
        <v>68.47</v>
      </c>
      <c r="F3048" s="39">
        <v>124.71</v>
      </c>
      <c r="G3048" s="34">
        <f t="shared" si="47"/>
        <v>9</v>
      </c>
    </row>
    <row r="3049" spans="1:7" x14ac:dyDescent="0.25">
      <c r="A3049" s="36" t="s">
        <v>8924</v>
      </c>
      <c r="B3049" s="37" t="s">
        <v>5679</v>
      </c>
      <c r="C3049" s="38" t="s">
        <v>7</v>
      </c>
      <c r="D3049" s="39">
        <v>71.62</v>
      </c>
      <c r="E3049" s="39">
        <v>73.739999999999995</v>
      </c>
      <c r="F3049" s="39">
        <v>145.36000000000001</v>
      </c>
      <c r="G3049" s="34">
        <f t="shared" si="47"/>
        <v>9</v>
      </c>
    </row>
    <row r="3050" spans="1:7" x14ac:dyDescent="0.25">
      <c r="A3050" s="36" t="s">
        <v>8925</v>
      </c>
      <c r="B3050" s="37" t="s">
        <v>5680</v>
      </c>
      <c r="C3050" s="38" t="s">
        <v>7</v>
      </c>
      <c r="D3050" s="39">
        <v>85.04</v>
      </c>
      <c r="E3050" s="39">
        <v>84.27</v>
      </c>
      <c r="F3050" s="39">
        <v>169.31</v>
      </c>
      <c r="G3050" s="34">
        <f t="shared" si="47"/>
        <v>9</v>
      </c>
    </row>
    <row r="3051" spans="1:7" x14ac:dyDescent="0.25">
      <c r="A3051" s="36" t="s">
        <v>8926</v>
      </c>
      <c r="B3051" s="37" t="s">
        <v>5681</v>
      </c>
      <c r="C3051" s="38" t="s">
        <v>7</v>
      </c>
      <c r="D3051" s="39">
        <v>107.62</v>
      </c>
      <c r="E3051" s="39">
        <v>94.8</v>
      </c>
      <c r="F3051" s="39">
        <v>202.42</v>
      </c>
      <c r="G3051" s="34">
        <f t="shared" si="47"/>
        <v>9</v>
      </c>
    </row>
    <row r="3052" spans="1:7" x14ac:dyDescent="0.25">
      <c r="A3052" s="36" t="s">
        <v>8927</v>
      </c>
      <c r="B3052" s="37" t="s">
        <v>5682</v>
      </c>
      <c r="C3052" s="38" t="s">
        <v>7</v>
      </c>
      <c r="D3052" s="39">
        <v>140.53</v>
      </c>
      <c r="E3052" s="39">
        <v>105.34</v>
      </c>
      <c r="F3052" s="39">
        <v>245.87</v>
      </c>
      <c r="G3052" s="34">
        <f t="shared" si="47"/>
        <v>9</v>
      </c>
    </row>
    <row r="3053" spans="1:7" x14ac:dyDescent="0.25">
      <c r="A3053" s="36" t="s">
        <v>8928</v>
      </c>
      <c r="B3053" s="37" t="s">
        <v>5683</v>
      </c>
      <c r="C3053" s="38" t="s">
        <v>7</v>
      </c>
      <c r="D3053" s="39">
        <v>158.11000000000001</v>
      </c>
      <c r="E3053" s="39">
        <v>118.51</v>
      </c>
      <c r="F3053" s="39">
        <v>276.62</v>
      </c>
      <c r="G3053" s="34">
        <f t="shared" si="47"/>
        <v>9</v>
      </c>
    </row>
    <row r="3054" spans="1:7" x14ac:dyDescent="0.25">
      <c r="A3054" s="36" t="s">
        <v>8929</v>
      </c>
      <c r="B3054" s="37" t="s">
        <v>5684</v>
      </c>
      <c r="C3054" s="38" t="s">
        <v>7</v>
      </c>
      <c r="D3054" s="39">
        <v>234.13</v>
      </c>
      <c r="E3054" s="39">
        <v>131.68</v>
      </c>
      <c r="F3054" s="39">
        <v>365.81</v>
      </c>
      <c r="G3054" s="34">
        <f t="shared" si="47"/>
        <v>9</v>
      </c>
    </row>
    <row r="3055" spans="1:7" x14ac:dyDescent="0.25">
      <c r="A3055" s="36" t="s">
        <v>8930</v>
      </c>
      <c r="B3055" s="37" t="s">
        <v>5685</v>
      </c>
      <c r="C3055" s="38" t="s">
        <v>7</v>
      </c>
      <c r="D3055" s="39">
        <v>392.95</v>
      </c>
      <c r="E3055" s="39">
        <v>144.84</v>
      </c>
      <c r="F3055" s="39">
        <v>537.79</v>
      </c>
      <c r="G3055" s="34">
        <f t="shared" si="47"/>
        <v>9</v>
      </c>
    </row>
    <row r="3056" spans="1:7" x14ac:dyDescent="0.25">
      <c r="A3056" s="36" t="s">
        <v>11302</v>
      </c>
      <c r="B3056" s="37" t="s">
        <v>5686</v>
      </c>
      <c r="C3056" s="38"/>
      <c r="D3056" s="39"/>
      <c r="E3056" s="39"/>
      <c r="F3056" s="39"/>
      <c r="G3056" s="34">
        <f t="shared" si="47"/>
        <v>5</v>
      </c>
    </row>
    <row r="3057" spans="1:7" ht="30" x14ac:dyDescent="0.25">
      <c r="A3057" s="36" t="s">
        <v>8931</v>
      </c>
      <c r="B3057" s="37" t="s">
        <v>5687</v>
      </c>
      <c r="C3057" s="38" t="s">
        <v>7</v>
      </c>
      <c r="D3057" s="39">
        <v>60.19</v>
      </c>
      <c r="E3057" s="39">
        <v>52.67</v>
      </c>
      <c r="F3057" s="39">
        <v>112.86</v>
      </c>
      <c r="G3057" s="34">
        <f t="shared" si="47"/>
        <v>9</v>
      </c>
    </row>
    <row r="3058" spans="1:7" ht="30" x14ac:dyDescent="0.25">
      <c r="A3058" s="36" t="s">
        <v>8932</v>
      </c>
      <c r="B3058" s="37" t="s">
        <v>5688</v>
      </c>
      <c r="C3058" s="38" t="s">
        <v>7</v>
      </c>
      <c r="D3058" s="39">
        <v>65.680000000000007</v>
      </c>
      <c r="E3058" s="39">
        <v>57.93</v>
      </c>
      <c r="F3058" s="39">
        <v>123.61</v>
      </c>
      <c r="G3058" s="34">
        <f t="shared" si="47"/>
        <v>9</v>
      </c>
    </row>
    <row r="3059" spans="1:7" ht="30" x14ac:dyDescent="0.25">
      <c r="A3059" s="36" t="s">
        <v>8933</v>
      </c>
      <c r="B3059" s="37" t="s">
        <v>5689</v>
      </c>
      <c r="C3059" s="38" t="s">
        <v>7</v>
      </c>
      <c r="D3059" s="39">
        <v>81.59</v>
      </c>
      <c r="E3059" s="39">
        <v>68.47</v>
      </c>
      <c r="F3059" s="39">
        <v>150.06</v>
      </c>
      <c r="G3059" s="34">
        <f t="shared" si="47"/>
        <v>9</v>
      </c>
    </row>
    <row r="3060" spans="1:7" ht="30" x14ac:dyDescent="0.25">
      <c r="A3060" s="36" t="s">
        <v>8934</v>
      </c>
      <c r="B3060" s="37" t="s">
        <v>7094</v>
      </c>
      <c r="C3060" s="38" t="s">
        <v>7</v>
      </c>
      <c r="D3060" s="39">
        <v>119.71</v>
      </c>
      <c r="E3060" s="39">
        <v>73.739999999999995</v>
      </c>
      <c r="F3060" s="39">
        <v>193.45</v>
      </c>
      <c r="G3060" s="34">
        <f t="shared" si="47"/>
        <v>9</v>
      </c>
    </row>
    <row r="3061" spans="1:7" ht="30" x14ac:dyDescent="0.25">
      <c r="A3061" s="36" t="s">
        <v>8935</v>
      </c>
      <c r="B3061" s="37" t="s">
        <v>7095</v>
      </c>
      <c r="C3061" s="38" t="s">
        <v>7</v>
      </c>
      <c r="D3061" s="39">
        <v>123.05</v>
      </c>
      <c r="E3061" s="39">
        <v>84.27</v>
      </c>
      <c r="F3061" s="39">
        <v>207.32</v>
      </c>
      <c r="G3061" s="34">
        <f t="shared" si="47"/>
        <v>9</v>
      </c>
    </row>
    <row r="3062" spans="1:7" ht="30" x14ac:dyDescent="0.25">
      <c r="A3062" s="36" t="s">
        <v>8936</v>
      </c>
      <c r="B3062" s="37" t="s">
        <v>5690</v>
      </c>
      <c r="C3062" s="38" t="s">
        <v>7</v>
      </c>
      <c r="D3062" s="39">
        <v>144.94999999999999</v>
      </c>
      <c r="E3062" s="39">
        <v>94.8</v>
      </c>
      <c r="F3062" s="39">
        <v>239.75</v>
      </c>
      <c r="G3062" s="34">
        <f t="shared" si="47"/>
        <v>9</v>
      </c>
    </row>
    <row r="3063" spans="1:7" ht="30" x14ac:dyDescent="0.25">
      <c r="A3063" s="36" t="s">
        <v>8937</v>
      </c>
      <c r="B3063" s="37" t="s">
        <v>7096</v>
      </c>
      <c r="C3063" s="38" t="s">
        <v>7</v>
      </c>
      <c r="D3063" s="39">
        <v>226.82</v>
      </c>
      <c r="E3063" s="39">
        <v>105.34</v>
      </c>
      <c r="F3063" s="39">
        <v>332.16</v>
      </c>
      <c r="G3063" s="34">
        <f t="shared" si="47"/>
        <v>9</v>
      </c>
    </row>
    <row r="3064" spans="1:7" ht="30" x14ac:dyDescent="0.25">
      <c r="A3064" s="36" t="s">
        <v>8938</v>
      </c>
      <c r="B3064" s="37" t="s">
        <v>5691</v>
      </c>
      <c r="C3064" s="38" t="s">
        <v>7</v>
      </c>
      <c r="D3064" s="39">
        <v>267.73</v>
      </c>
      <c r="E3064" s="39">
        <v>118.51</v>
      </c>
      <c r="F3064" s="39">
        <v>386.24</v>
      </c>
      <c r="G3064" s="34">
        <f t="shared" si="47"/>
        <v>9</v>
      </c>
    </row>
    <row r="3065" spans="1:7" ht="30" x14ac:dyDescent="0.25">
      <c r="A3065" s="36" t="s">
        <v>8939</v>
      </c>
      <c r="B3065" s="37" t="s">
        <v>5692</v>
      </c>
      <c r="C3065" s="38" t="s">
        <v>7</v>
      </c>
      <c r="D3065" s="39">
        <v>364.68</v>
      </c>
      <c r="E3065" s="39">
        <v>131.68</v>
      </c>
      <c r="F3065" s="39">
        <v>496.36</v>
      </c>
      <c r="G3065" s="34">
        <f t="shared" si="47"/>
        <v>9</v>
      </c>
    </row>
    <row r="3066" spans="1:7" ht="30" x14ac:dyDescent="0.25">
      <c r="A3066" s="36" t="s">
        <v>8940</v>
      </c>
      <c r="B3066" s="37" t="s">
        <v>5693</v>
      </c>
      <c r="C3066" s="38" t="s">
        <v>7</v>
      </c>
      <c r="D3066" s="39">
        <v>661.22</v>
      </c>
      <c r="E3066" s="39">
        <v>144.84</v>
      </c>
      <c r="F3066" s="39">
        <v>806.06</v>
      </c>
      <c r="G3066" s="34">
        <f t="shared" si="47"/>
        <v>9</v>
      </c>
    </row>
    <row r="3067" spans="1:7" ht="30" x14ac:dyDescent="0.25">
      <c r="A3067" s="36" t="s">
        <v>11303</v>
      </c>
      <c r="B3067" s="37" t="s">
        <v>7093</v>
      </c>
      <c r="C3067" s="38"/>
      <c r="D3067" s="39"/>
      <c r="E3067" s="39"/>
      <c r="F3067" s="39"/>
      <c r="G3067" s="34">
        <f t="shared" si="47"/>
        <v>5</v>
      </c>
    </row>
    <row r="3068" spans="1:7" ht="30" x14ac:dyDescent="0.25">
      <c r="A3068" s="36" t="s">
        <v>8941</v>
      </c>
      <c r="B3068" s="37" t="s">
        <v>5694</v>
      </c>
      <c r="C3068" s="38" t="s">
        <v>23</v>
      </c>
      <c r="D3068" s="39">
        <v>82.83</v>
      </c>
      <c r="E3068" s="39">
        <v>15.8</v>
      </c>
      <c r="F3068" s="39">
        <v>98.63</v>
      </c>
      <c r="G3068" s="34">
        <f t="shared" si="47"/>
        <v>9</v>
      </c>
    </row>
    <row r="3069" spans="1:7" ht="30" x14ac:dyDescent="0.25">
      <c r="A3069" s="36" t="s">
        <v>8942</v>
      </c>
      <c r="B3069" s="37" t="s">
        <v>5695</v>
      </c>
      <c r="C3069" s="38" t="s">
        <v>23</v>
      </c>
      <c r="D3069" s="39">
        <v>115.16</v>
      </c>
      <c r="E3069" s="39">
        <v>15.8</v>
      </c>
      <c r="F3069" s="39">
        <v>130.96</v>
      </c>
      <c r="G3069" s="34">
        <f t="shared" si="47"/>
        <v>9</v>
      </c>
    </row>
    <row r="3070" spans="1:7" ht="30" x14ac:dyDescent="0.25">
      <c r="A3070" s="36" t="s">
        <v>8943</v>
      </c>
      <c r="B3070" s="37" t="s">
        <v>5696</v>
      </c>
      <c r="C3070" s="38" t="s">
        <v>23</v>
      </c>
      <c r="D3070" s="39">
        <v>127.59</v>
      </c>
      <c r="E3070" s="39">
        <v>21.07</v>
      </c>
      <c r="F3070" s="39">
        <v>148.66</v>
      </c>
      <c r="G3070" s="34">
        <f t="shared" si="47"/>
        <v>9</v>
      </c>
    </row>
    <row r="3071" spans="1:7" ht="30" x14ac:dyDescent="0.25">
      <c r="A3071" s="36" t="s">
        <v>8944</v>
      </c>
      <c r="B3071" s="37" t="s">
        <v>5697</v>
      </c>
      <c r="C3071" s="38" t="s">
        <v>23</v>
      </c>
      <c r="D3071" s="39">
        <v>229.14</v>
      </c>
      <c r="E3071" s="39">
        <v>21.07</v>
      </c>
      <c r="F3071" s="39">
        <v>250.21</v>
      </c>
      <c r="G3071" s="34">
        <f t="shared" si="47"/>
        <v>9</v>
      </c>
    </row>
    <row r="3072" spans="1:7" ht="30" x14ac:dyDescent="0.25">
      <c r="A3072" s="36" t="s">
        <v>8945</v>
      </c>
      <c r="B3072" s="37" t="s">
        <v>5698</v>
      </c>
      <c r="C3072" s="38" t="s">
        <v>23</v>
      </c>
      <c r="D3072" s="39">
        <v>114.32</v>
      </c>
      <c r="E3072" s="39">
        <v>15.8</v>
      </c>
      <c r="F3072" s="39">
        <v>130.12</v>
      </c>
      <c r="G3072" s="34">
        <f t="shared" si="47"/>
        <v>9</v>
      </c>
    </row>
    <row r="3073" spans="1:7" ht="30" x14ac:dyDescent="0.25">
      <c r="A3073" s="36" t="s">
        <v>8946</v>
      </c>
      <c r="B3073" s="37" t="s">
        <v>5699</v>
      </c>
      <c r="C3073" s="38" t="s">
        <v>23</v>
      </c>
      <c r="D3073" s="39">
        <v>166.61</v>
      </c>
      <c r="E3073" s="39">
        <v>15.8</v>
      </c>
      <c r="F3073" s="39">
        <v>182.41</v>
      </c>
      <c r="G3073" s="34">
        <f t="shared" si="47"/>
        <v>9</v>
      </c>
    </row>
    <row r="3074" spans="1:7" ht="30" x14ac:dyDescent="0.25">
      <c r="A3074" s="36" t="s">
        <v>8947</v>
      </c>
      <c r="B3074" s="37" t="s">
        <v>5700</v>
      </c>
      <c r="C3074" s="38" t="s">
        <v>23</v>
      </c>
      <c r="D3074" s="39">
        <v>203.33</v>
      </c>
      <c r="E3074" s="39">
        <v>21.07</v>
      </c>
      <c r="F3074" s="39">
        <v>224.4</v>
      </c>
      <c r="G3074" s="34">
        <f t="shared" si="47"/>
        <v>9</v>
      </c>
    </row>
    <row r="3075" spans="1:7" ht="30" x14ac:dyDescent="0.25">
      <c r="A3075" s="36" t="s">
        <v>8948</v>
      </c>
      <c r="B3075" s="37" t="s">
        <v>5701</v>
      </c>
      <c r="C3075" s="38" t="s">
        <v>23</v>
      </c>
      <c r="D3075" s="39">
        <v>344.5</v>
      </c>
      <c r="E3075" s="39">
        <v>21.07</v>
      </c>
      <c r="F3075" s="39">
        <v>365.57</v>
      </c>
      <c r="G3075" s="34">
        <f t="shared" ref="G3075:G3138" si="48">LEN(A3075)</f>
        <v>9</v>
      </c>
    </row>
    <row r="3076" spans="1:7" ht="30" x14ac:dyDescent="0.25">
      <c r="A3076" s="36" t="s">
        <v>8949</v>
      </c>
      <c r="B3076" s="37" t="s">
        <v>5702</v>
      </c>
      <c r="C3076" s="38" t="s">
        <v>23</v>
      </c>
      <c r="D3076" s="39">
        <v>72.709999999999994</v>
      </c>
      <c r="E3076" s="39">
        <v>15.8</v>
      </c>
      <c r="F3076" s="39">
        <v>88.51</v>
      </c>
      <c r="G3076" s="34">
        <f t="shared" si="48"/>
        <v>9</v>
      </c>
    </row>
    <row r="3077" spans="1:7" ht="30" x14ac:dyDescent="0.25">
      <c r="A3077" s="36" t="s">
        <v>8950</v>
      </c>
      <c r="B3077" s="37" t="s">
        <v>5703</v>
      </c>
      <c r="C3077" s="38" t="s">
        <v>23</v>
      </c>
      <c r="D3077" s="39">
        <v>78.67</v>
      </c>
      <c r="E3077" s="39">
        <v>15.8</v>
      </c>
      <c r="F3077" s="39">
        <v>94.47</v>
      </c>
      <c r="G3077" s="34">
        <f t="shared" si="48"/>
        <v>9</v>
      </c>
    </row>
    <row r="3078" spans="1:7" ht="30" x14ac:dyDescent="0.25">
      <c r="A3078" s="36" t="s">
        <v>8951</v>
      </c>
      <c r="B3078" s="37" t="s">
        <v>7092</v>
      </c>
      <c r="C3078" s="38" t="s">
        <v>23</v>
      </c>
      <c r="D3078" s="39">
        <v>103.12</v>
      </c>
      <c r="E3078" s="39">
        <v>21.07</v>
      </c>
      <c r="F3078" s="39">
        <v>124.19</v>
      </c>
      <c r="G3078" s="34">
        <f t="shared" si="48"/>
        <v>9</v>
      </c>
    </row>
    <row r="3079" spans="1:7" ht="30" x14ac:dyDescent="0.25">
      <c r="A3079" s="36" t="s">
        <v>8952</v>
      </c>
      <c r="B3079" s="37" t="s">
        <v>5704</v>
      </c>
      <c r="C3079" s="38" t="s">
        <v>23</v>
      </c>
      <c r="D3079" s="39">
        <v>143.72</v>
      </c>
      <c r="E3079" s="39">
        <v>21.07</v>
      </c>
      <c r="F3079" s="39">
        <v>164.79</v>
      </c>
      <c r="G3079" s="34">
        <f t="shared" si="48"/>
        <v>9</v>
      </c>
    </row>
    <row r="3080" spans="1:7" ht="30" x14ac:dyDescent="0.25">
      <c r="A3080" s="36" t="s">
        <v>8953</v>
      </c>
      <c r="B3080" s="37" t="s">
        <v>5705</v>
      </c>
      <c r="C3080" s="38" t="s">
        <v>23</v>
      </c>
      <c r="D3080" s="39">
        <v>60.08</v>
      </c>
      <c r="E3080" s="39">
        <v>15.8</v>
      </c>
      <c r="F3080" s="39">
        <v>75.88</v>
      </c>
      <c r="G3080" s="34">
        <f t="shared" si="48"/>
        <v>9</v>
      </c>
    </row>
    <row r="3081" spans="1:7" ht="30" x14ac:dyDescent="0.25">
      <c r="A3081" s="36" t="s">
        <v>8954</v>
      </c>
      <c r="B3081" s="37" t="s">
        <v>5706</v>
      </c>
      <c r="C3081" s="38" t="s">
        <v>23</v>
      </c>
      <c r="D3081" s="39">
        <v>77.849999999999994</v>
      </c>
      <c r="E3081" s="39">
        <v>21.07</v>
      </c>
      <c r="F3081" s="39">
        <v>98.92</v>
      </c>
      <c r="G3081" s="34">
        <f t="shared" si="48"/>
        <v>9</v>
      </c>
    </row>
    <row r="3082" spans="1:7" ht="30" x14ac:dyDescent="0.25">
      <c r="A3082" s="36" t="s">
        <v>8955</v>
      </c>
      <c r="B3082" s="37" t="s">
        <v>5707</v>
      </c>
      <c r="C3082" s="38" t="s">
        <v>23</v>
      </c>
      <c r="D3082" s="39">
        <v>132.82</v>
      </c>
      <c r="E3082" s="39">
        <v>15.8</v>
      </c>
      <c r="F3082" s="39">
        <v>148.62</v>
      </c>
      <c r="G3082" s="34">
        <f t="shared" si="48"/>
        <v>9</v>
      </c>
    </row>
    <row r="3083" spans="1:7" ht="30" x14ac:dyDescent="0.25">
      <c r="A3083" s="36" t="s">
        <v>8956</v>
      </c>
      <c r="B3083" s="37" t="s">
        <v>5708</v>
      </c>
      <c r="C3083" s="38" t="s">
        <v>23</v>
      </c>
      <c r="D3083" s="39">
        <v>141.33000000000001</v>
      </c>
      <c r="E3083" s="39">
        <v>21.07</v>
      </c>
      <c r="F3083" s="39">
        <v>162.4</v>
      </c>
      <c r="G3083" s="34">
        <f t="shared" si="48"/>
        <v>9</v>
      </c>
    </row>
    <row r="3084" spans="1:7" ht="30" x14ac:dyDescent="0.25">
      <c r="A3084" s="36" t="s">
        <v>8957</v>
      </c>
      <c r="B3084" s="37" t="s">
        <v>5709</v>
      </c>
      <c r="C3084" s="38" t="s">
        <v>23</v>
      </c>
      <c r="D3084" s="39">
        <v>178.58</v>
      </c>
      <c r="E3084" s="39">
        <v>21.07</v>
      </c>
      <c r="F3084" s="39">
        <v>199.65</v>
      </c>
      <c r="G3084" s="34">
        <f t="shared" si="48"/>
        <v>9</v>
      </c>
    </row>
    <row r="3085" spans="1:7" ht="30" x14ac:dyDescent="0.25">
      <c r="A3085" s="36" t="s">
        <v>8958</v>
      </c>
      <c r="B3085" s="37" t="s">
        <v>5710</v>
      </c>
      <c r="C3085" s="38" t="s">
        <v>23</v>
      </c>
      <c r="D3085" s="39">
        <v>181.72</v>
      </c>
      <c r="E3085" s="39">
        <v>21.07</v>
      </c>
      <c r="F3085" s="39">
        <v>202.79</v>
      </c>
      <c r="G3085" s="34">
        <f t="shared" si="48"/>
        <v>9</v>
      </c>
    </row>
    <row r="3086" spans="1:7" ht="30" x14ac:dyDescent="0.25">
      <c r="A3086" s="36" t="s">
        <v>8959</v>
      </c>
      <c r="B3086" s="37" t="s">
        <v>5711</v>
      </c>
      <c r="C3086" s="38" t="s">
        <v>23</v>
      </c>
      <c r="D3086" s="39">
        <v>219.08</v>
      </c>
      <c r="E3086" s="39">
        <v>21.07</v>
      </c>
      <c r="F3086" s="39">
        <v>240.15</v>
      </c>
      <c r="G3086" s="34">
        <f t="shared" si="48"/>
        <v>9</v>
      </c>
    </row>
    <row r="3087" spans="1:7" ht="30" x14ac:dyDescent="0.25">
      <c r="A3087" s="36" t="s">
        <v>8960</v>
      </c>
      <c r="B3087" s="37" t="s">
        <v>5712</v>
      </c>
      <c r="C3087" s="38" t="s">
        <v>23</v>
      </c>
      <c r="D3087" s="39">
        <v>237.48</v>
      </c>
      <c r="E3087" s="39">
        <v>21.07</v>
      </c>
      <c r="F3087" s="39">
        <v>258.55</v>
      </c>
      <c r="G3087" s="34">
        <f t="shared" si="48"/>
        <v>9</v>
      </c>
    </row>
    <row r="3088" spans="1:7" ht="30" x14ac:dyDescent="0.25">
      <c r="A3088" s="36" t="s">
        <v>8961</v>
      </c>
      <c r="B3088" s="37" t="s">
        <v>5713</v>
      </c>
      <c r="C3088" s="38" t="s">
        <v>23</v>
      </c>
      <c r="D3088" s="39">
        <v>344.07</v>
      </c>
      <c r="E3088" s="39">
        <v>26.34</v>
      </c>
      <c r="F3088" s="39">
        <v>370.41</v>
      </c>
      <c r="G3088" s="34">
        <f t="shared" si="48"/>
        <v>9</v>
      </c>
    </row>
    <row r="3089" spans="1:7" ht="30" x14ac:dyDescent="0.25">
      <c r="A3089" s="36" t="s">
        <v>8962</v>
      </c>
      <c r="B3089" s="37" t="s">
        <v>5714</v>
      </c>
      <c r="C3089" s="38" t="s">
        <v>23</v>
      </c>
      <c r="D3089" s="39">
        <v>283.04000000000002</v>
      </c>
      <c r="E3089" s="39">
        <v>21.07</v>
      </c>
      <c r="F3089" s="39">
        <v>304.11</v>
      </c>
      <c r="G3089" s="34">
        <f t="shared" si="48"/>
        <v>9</v>
      </c>
    </row>
    <row r="3090" spans="1:7" ht="30" x14ac:dyDescent="0.25">
      <c r="A3090" s="36" t="s">
        <v>8963</v>
      </c>
      <c r="B3090" s="37" t="s">
        <v>7083</v>
      </c>
      <c r="C3090" s="38" t="s">
        <v>23</v>
      </c>
      <c r="D3090" s="39">
        <v>126.74</v>
      </c>
      <c r="E3090" s="39">
        <v>15.8</v>
      </c>
      <c r="F3090" s="39">
        <v>142.54</v>
      </c>
      <c r="G3090" s="34">
        <f t="shared" si="48"/>
        <v>9</v>
      </c>
    </row>
    <row r="3091" spans="1:7" ht="30" x14ac:dyDescent="0.25">
      <c r="A3091" s="36" t="s">
        <v>8964</v>
      </c>
      <c r="B3091" s="37" t="s">
        <v>7084</v>
      </c>
      <c r="C3091" s="38" t="s">
        <v>23</v>
      </c>
      <c r="D3091" s="39">
        <v>154.29</v>
      </c>
      <c r="E3091" s="39">
        <v>21.07</v>
      </c>
      <c r="F3091" s="39">
        <v>175.36</v>
      </c>
      <c r="G3091" s="34">
        <f t="shared" si="48"/>
        <v>9</v>
      </c>
    </row>
    <row r="3092" spans="1:7" ht="30" x14ac:dyDescent="0.25">
      <c r="A3092" s="36" t="s">
        <v>8965</v>
      </c>
      <c r="B3092" s="37" t="s">
        <v>7085</v>
      </c>
      <c r="C3092" s="38" t="s">
        <v>23</v>
      </c>
      <c r="D3092" s="39">
        <v>187.52</v>
      </c>
      <c r="E3092" s="39">
        <v>21.07</v>
      </c>
      <c r="F3092" s="39">
        <v>208.59</v>
      </c>
      <c r="G3092" s="34">
        <f t="shared" si="48"/>
        <v>9</v>
      </c>
    </row>
    <row r="3093" spans="1:7" ht="30" x14ac:dyDescent="0.25">
      <c r="A3093" s="36" t="s">
        <v>8966</v>
      </c>
      <c r="B3093" s="37" t="s">
        <v>7086</v>
      </c>
      <c r="C3093" s="38" t="s">
        <v>23</v>
      </c>
      <c r="D3093" s="39">
        <v>193.31</v>
      </c>
      <c r="E3093" s="39">
        <v>21.07</v>
      </c>
      <c r="F3093" s="39">
        <v>214.38</v>
      </c>
      <c r="G3093" s="34">
        <f t="shared" si="48"/>
        <v>9</v>
      </c>
    </row>
    <row r="3094" spans="1:7" ht="30" x14ac:dyDescent="0.25">
      <c r="A3094" s="36" t="s">
        <v>8967</v>
      </c>
      <c r="B3094" s="37" t="s">
        <v>7087</v>
      </c>
      <c r="C3094" s="38" t="s">
        <v>23</v>
      </c>
      <c r="D3094" s="39">
        <v>197.33</v>
      </c>
      <c r="E3094" s="39">
        <v>21.07</v>
      </c>
      <c r="F3094" s="39">
        <v>218.4</v>
      </c>
      <c r="G3094" s="34">
        <f t="shared" si="48"/>
        <v>9</v>
      </c>
    </row>
    <row r="3095" spans="1:7" ht="30" x14ac:dyDescent="0.25">
      <c r="A3095" s="36" t="s">
        <v>8968</v>
      </c>
      <c r="B3095" s="37" t="s">
        <v>7088</v>
      </c>
      <c r="C3095" s="38" t="s">
        <v>23</v>
      </c>
      <c r="D3095" s="39">
        <v>250.29</v>
      </c>
      <c r="E3095" s="39">
        <v>21.07</v>
      </c>
      <c r="F3095" s="39">
        <v>271.36</v>
      </c>
      <c r="G3095" s="34">
        <f t="shared" si="48"/>
        <v>9</v>
      </c>
    </row>
    <row r="3096" spans="1:7" ht="30" x14ac:dyDescent="0.25">
      <c r="A3096" s="36" t="s">
        <v>8969</v>
      </c>
      <c r="B3096" s="37" t="s">
        <v>7089</v>
      </c>
      <c r="C3096" s="38" t="s">
        <v>23</v>
      </c>
      <c r="D3096" s="39">
        <v>48.49</v>
      </c>
      <c r="E3096" s="39">
        <v>21.07</v>
      </c>
      <c r="F3096" s="39">
        <v>69.56</v>
      </c>
      <c r="G3096" s="34">
        <f t="shared" si="48"/>
        <v>9</v>
      </c>
    </row>
    <row r="3097" spans="1:7" ht="30" x14ac:dyDescent="0.25">
      <c r="A3097" s="36" t="s">
        <v>8970</v>
      </c>
      <c r="B3097" s="37" t="s">
        <v>7090</v>
      </c>
      <c r="C3097" s="38" t="s">
        <v>23</v>
      </c>
      <c r="D3097" s="39">
        <v>56.95</v>
      </c>
      <c r="E3097" s="39">
        <v>21.07</v>
      </c>
      <c r="F3097" s="39">
        <v>78.02</v>
      </c>
      <c r="G3097" s="34">
        <f t="shared" si="48"/>
        <v>9</v>
      </c>
    </row>
    <row r="3098" spans="1:7" ht="30" x14ac:dyDescent="0.25">
      <c r="A3098" s="36" t="s">
        <v>8971</v>
      </c>
      <c r="B3098" s="37" t="s">
        <v>7091</v>
      </c>
      <c r="C3098" s="38" t="s">
        <v>23</v>
      </c>
      <c r="D3098" s="39">
        <v>138.02000000000001</v>
      </c>
      <c r="E3098" s="39">
        <v>26.34</v>
      </c>
      <c r="F3098" s="39">
        <v>164.36</v>
      </c>
      <c r="G3098" s="34">
        <f t="shared" si="48"/>
        <v>9</v>
      </c>
    </row>
    <row r="3099" spans="1:7" x14ac:dyDescent="0.25">
      <c r="A3099" s="36" t="s">
        <v>11304</v>
      </c>
      <c r="B3099" s="37" t="s">
        <v>5715</v>
      </c>
      <c r="C3099" s="38"/>
      <c r="D3099" s="39"/>
      <c r="E3099" s="39"/>
      <c r="F3099" s="39"/>
      <c r="G3099" s="34">
        <f t="shared" si="48"/>
        <v>5</v>
      </c>
    </row>
    <row r="3100" spans="1:7" x14ac:dyDescent="0.25">
      <c r="A3100" s="36" t="s">
        <v>8972</v>
      </c>
      <c r="B3100" s="37" t="s">
        <v>5716</v>
      </c>
      <c r="C3100" s="38" t="s">
        <v>7</v>
      </c>
      <c r="D3100" s="39">
        <v>71.95</v>
      </c>
      <c r="E3100" s="39">
        <v>17.38</v>
      </c>
      <c r="F3100" s="39">
        <v>89.33</v>
      </c>
      <c r="G3100" s="34">
        <f t="shared" si="48"/>
        <v>9</v>
      </c>
    </row>
    <row r="3101" spans="1:7" x14ac:dyDescent="0.25">
      <c r="A3101" s="36" t="s">
        <v>8973</v>
      </c>
      <c r="B3101" s="37" t="s">
        <v>5717</v>
      </c>
      <c r="C3101" s="38" t="s">
        <v>7</v>
      </c>
      <c r="D3101" s="39">
        <v>112.01</v>
      </c>
      <c r="E3101" s="39">
        <v>18.96</v>
      </c>
      <c r="F3101" s="39">
        <v>130.97</v>
      </c>
      <c r="G3101" s="34">
        <f t="shared" si="48"/>
        <v>9</v>
      </c>
    </row>
    <row r="3102" spans="1:7" x14ac:dyDescent="0.25">
      <c r="A3102" s="36" t="s">
        <v>8974</v>
      </c>
      <c r="B3102" s="37" t="s">
        <v>5718</v>
      </c>
      <c r="C3102" s="38" t="s">
        <v>7</v>
      </c>
      <c r="D3102" s="39">
        <v>137.13999999999999</v>
      </c>
      <c r="E3102" s="39">
        <v>23.7</v>
      </c>
      <c r="F3102" s="39">
        <v>160.84</v>
      </c>
      <c r="G3102" s="34">
        <f t="shared" si="48"/>
        <v>9</v>
      </c>
    </row>
    <row r="3103" spans="1:7" x14ac:dyDescent="0.25">
      <c r="A3103" s="36" t="s">
        <v>8975</v>
      </c>
      <c r="B3103" s="37" t="s">
        <v>5719</v>
      </c>
      <c r="C3103" s="38" t="s">
        <v>7</v>
      </c>
      <c r="D3103" s="39">
        <v>219.62</v>
      </c>
      <c r="E3103" s="39">
        <v>26.86</v>
      </c>
      <c r="F3103" s="39">
        <v>246.48</v>
      </c>
      <c r="G3103" s="34">
        <f t="shared" si="48"/>
        <v>9</v>
      </c>
    </row>
    <row r="3104" spans="1:7" x14ac:dyDescent="0.25">
      <c r="A3104" s="36" t="s">
        <v>8976</v>
      </c>
      <c r="B3104" s="37" t="s">
        <v>5720</v>
      </c>
      <c r="C3104" s="38" t="s">
        <v>7</v>
      </c>
      <c r="D3104" s="39">
        <v>260.22000000000003</v>
      </c>
      <c r="E3104" s="39">
        <v>26.86</v>
      </c>
      <c r="F3104" s="39">
        <v>287.08</v>
      </c>
      <c r="G3104" s="34">
        <f t="shared" si="48"/>
        <v>9</v>
      </c>
    </row>
    <row r="3105" spans="1:7" x14ac:dyDescent="0.25">
      <c r="A3105" s="36" t="s">
        <v>8977</v>
      </c>
      <c r="B3105" s="37" t="s">
        <v>5721</v>
      </c>
      <c r="C3105" s="38" t="s">
        <v>7</v>
      </c>
      <c r="D3105" s="39">
        <v>348.18</v>
      </c>
      <c r="E3105" s="39">
        <v>36.35</v>
      </c>
      <c r="F3105" s="39">
        <v>384.53</v>
      </c>
      <c r="G3105" s="34">
        <f t="shared" si="48"/>
        <v>9</v>
      </c>
    </row>
    <row r="3106" spans="1:7" x14ac:dyDescent="0.25">
      <c r="A3106" s="36" t="s">
        <v>8978</v>
      </c>
      <c r="B3106" s="37" t="s">
        <v>5722</v>
      </c>
      <c r="C3106" s="38" t="s">
        <v>7</v>
      </c>
      <c r="D3106" s="39">
        <v>468.08</v>
      </c>
      <c r="E3106" s="39">
        <v>42.66</v>
      </c>
      <c r="F3106" s="39">
        <v>510.74</v>
      </c>
      <c r="G3106" s="34">
        <f t="shared" si="48"/>
        <v>9</v>
      </c>
    </row>
    <row r="3107" spans="1:7" x14ac:dyDescent="0.25">
      <c r="A3107" s="36" t="s">
        <v>8979</v>
      </c>
      <c r="B3107" s="37" t="s">
        <v>5723</v>
      </c>
      <c r="C3107" s="38" t="s">
        <v>7</v>
      </c>
      <c r="D3107" s="39">
        <v>613.26</v>
      </c>
      <c r="E3107" s="39">
        <v>45.82</v>
      </c>
      <c r="F3107" s="39">
        <v>659.08</v>
      </c>
      <c r="G3107" s="34">
        <f t="shared" si="48"/>
        <v>9</v>
      </c>
    </row>
    <row r="3108" spans="1:7" x14ac:dyDescent="0.25">
      <c r="A3108" s="36" t="s">
        <v>8980</v>
      </c>
      <c r="B3108" s="37" t="s">
        <v>5724</v>
      </c>
      <c r="C3108" s="38" t="s">
        <v>7</v>
      </c>
      <c r="D3108" s="39">
        <v>779.8</v>
      </c>
      <c r="E3108" s="39">
        <v>52.15</v>
      </c>
      <c r="F3108" s="39">
        <v>831.95</v>
      </c>
      <c r="G3108" s="34">
        <f t="shared" si="48"/>
        <v>9</v>
      </c>
    </row>
    <row r="3109" spans="1:7" x14ac:dyDescent="0.25">
      <c r="A3109" s="36" t="s">
        <v>8981</v>
      </c>
      <c r="B3109" s="37" t="s">
        <v>5725</v>
      </c>
      <c r="C3109" s="38" t="s">
        <v>7</v>
      </c>
      <c r="D3109" s="39">
        <v>79.709999999999994</v>
      </c>
      <c r="E3109" s="39">
        <v>18.96</v>
      </c>
      <c r="F3109" s="39">
        <v>98.67</v>
      </c>
      <c r="G3109" s="34">
        <f t="shared" si="48"/>
        <v>9</v>
      </c>
    </row>
    <row r="3110" spans="1:7" x14ac:dyDescent="0.25">
      <c r="A3110" s="36" t="s">
        <v>8982</v>
      </c>
      <c r="B3110" s="37" t="s">
        <v>5726</v>
      </c>
      <c r="C3110" s="38" t="s">
        <v>7</v>
      </c>
      <c r="D3110" s="39">
        <v>91.81</v>
      </c>
      <c r="E3110" s="39">
        <v>23.7</v>
      </c>
      <c r="F3110" s="39">
        <v>115.51</v>
      </c>
      <c r="G3110" s="34">
        <f t="shared" si="48"/>
        <v>9</v>
      </c>
    </row>
    <row r="3111" spans="1:7" x14ac:dyDescent="0.25">
      <c r="A3111" s="36" t="s">
        <v>8983</v>
      </c>
      <c r="B3111" s="37" t="s">
        <v>5727</v>
      </c>
      <c r="C3111" s="38" t="s">
        <v>7</v>
      </c>
      <c r="D3111" s="39">
        <v>172.65</v>
      </c>
      <c r="E3111" s="39">
        <v>26.86</v>
      </c>
      <c r="F3111" s="39">
        <v>199.51</v>
      </c>
      <c r="G3111" s="34">
        <f t="shared" si="48"/>
        <v>9</v>
      </c>
    </row>
    <row r="3112" spans="1:7" x14ac:dyDescent="0.25">
      <c r="A3112" s="36" t="s">
        <v>8984</v>
      </c>
      <c r="B3112" s="37" t="s">
        <v>5728</v>
      </c>
      <c r="C3112" s="38" t="s">
        <v>7</v>
      </c>
      <c r="D3112" s="39">
        <v>227.14</v>
      </c>
      <c r="E3112" s="39">
        <v>26.86</v>
      </c>
      <c r="F3112" s="39">
        <v>254</v>
      </c>
      <c r="G3112" s="34">
        <f t="shared" si="48"/>
        <v>9</v>
      </c>
    </row>
    <row r="3113" spans="1:7" x14ac:dyDescent="0.25">
      <c r="A3113" s="36" t="s">
        <v>8985</v>
      </c>
      <c r="B3113" s="37" t="s">
        <v>5729</v>
      </c>
      <c r="C3113" s="38" t="s">
        <v>7</v>
      </c>
      <c r="D3113" s="39">
        <v>264.05</v>
      </c>
      <c r="E3113" s="39">
        <v>36.35</v>
      </c>
      <c r="F3113" s="39">
        <v>300.39999999999998</v>
      </c>
      <c r="G3113" s="34">
        <f t="shared" si="48"/>
        <v>9</v>
      </c>
    </row>
    <row r="3114" spans="1:7" x14ac:dyDescent="0.25">
      <c r="A3114" s="36" t="s">
        <v>8986</v>
      </c>
      <c r="B3114" s="37" t="s">
        <v>5730</v>
      </c>
      <c r="C3114" s="38" t="s">
        <v>7</v>
      </c>
      <c r="D3114" s="39">
        <v>362.99</v>
      </c>
      <c r="E3114" s="39">
        <v>42.66</v>
      </c>
      <c r="F3114" s="39">
        <v>405.65</v>
      </c>
      <c r="G3114" s="34">
        <f t="shared" si="48"/>
        <v>9</v>
      </c>
    </row>
    <row r="3115" spans="1:7" x14ac:dyDescent="0.25">
      <c r="A3115" s="36" t="s">
        <v>11305</v>
      </c>
      <c r="B3115" s="37" t="s">
        <v>5731</v>
      </c>
      <c r="C3115" s="38"/>
      <c r="D3115" s="39"/>
      <c r="E3115" s="39"/>
      <c r="F3115" s="39"/>
      <c r="G3115" s="34">
        <f t="shared" si="48"/>
        <v>5</v>
      </c>
    </row>
    <row r="3116" spans="1:7" x14ac:dyDescent="0.25">
      <c r="A3116" s="36" t="s">
        <v>8987</v>
      </c>
      <c r="B3116" s="37" t="s">
        <v>5732</v>
      </c>
      <c r="C3116" s="38" t="s">
        <v>7</v>
      </c>
      <c r="D3116" s="39">
        <v>69.98</v>
      </c>
      <c r="E3116" s="39">
        <v>34.85</v>
      </c>
      <c r="F3116" s="39">
        <v>104.83</v>
      </c>
      <c r="G3116" s="34">
        <f t="shared" si="48"/>
        <v>9</v>
      </c>
    </row>
    <row r="3117" spans="1:7" x14ac:dyDescent="0.25">
      <c r="A3117" s="36" t="s">
        <v>8988</v>
      </c>
      <c r="B3117" s="37" t="s">
        <v>5733</v>
      </c>
      <c r="C3117" s="38" t="s">
        <v>7</v>
      </c>
      <c r="D3117" s="39">
        <v>87.24</v>
      </c>
      <c r="E3117" s="39">
        <v>40.44</v>
      </c>
      <c r="F3117" s="39">
        <v>127.68</v>
      </c>
      <c r="G3117" s="34">
        <f t="shared" si="48"/>
        <v>9</v>
      </c>
    </row>
    <row r="3118" spans="1:7" x14ac:dyDescent="0.25">
      <c r="A3118" s="36" t="s">
        <v>8989</v>
      </c>
      <c r="B3118" s="37" t="s">
        <v>5734</v>
      </c>
      <c r="C3118" s="38" t="s">
        <v>7</v>
      </c>
      <c r="D3118" s="39">
        <v>69.06</v>
      </c>
      <c r="E3118" s="39">
        <v>34.85</v>
      </c>
      <c r="F3118" s="39">
        <v>103.91</v>
      </c>
      <c r="G3118" s="34">
        <f t="shared" si="48"/>
        <v>9</v>
      </c>
    </row>
    <row r="3119" spans="1:7" x14ac:dyDescent="0.25">
      <c r="A3119" s="36" t="s">
        <v>8990</v>
      </c>
      <c r="B3119" s="37" t="s">
        <v>5735</v>
      </c>
      <c r="C3119" s="38" t="s">
        <v>7</v>
      </c>
      <c r="D3119" s="39">
        <v>86.75</v>
      </c>
      <c r="E3119" s="39">
        <v>40.44</v>
      </c>
      <c r="F3119" s="39">
        <v>127.19</v>
      </c>
      <c r="G3119" s="34">
        <f t="shared" si="48"/>
        <v>9</v>
      </c>
    </row>
    <row r="3120" spans="1:7" x14ac:dyDescent="0.25">
      <c r="A3120" s="36" t="s">
        <v>8991</v>
      </c>
      <c r="B3120" s="37" t="s">
        <v>5736</v>
      </c>
      <c r="C3120" s="38" t="s">
        <v>7</v>
      </c>
      <c r="D3120" s="39">
        <v>120.45</v>
      </c>
      <c r="E3120" s="39">
        <v>49.94</v>
      </c>
      <c r="F3120" s="39">
        <v>170.39</v>
      </c>
      <c r="G3120" s="34">
        <f t="shared" si="48"/>
        <v>9</v>
      </c>
    </row>
    <row r="3121" spans="1:7" x14ac:dyDescent="0.25">
      <c r="A3121" s="36" t="s">
        <v>8992</v>
      </c>
      <c r="B3121" s="37" t="s">
        <v>5737</v>
      </c>
      <c r="C3121" s="38" t="s">
        <v>7</v>
      </c>
      <c r="D3121" s="39">
        <v>236.16</v>
      </c>
      <c r="E3121" s="39">
        <v>56.83</v>
      </c>
      <c r="F3121" s="39">
        <v>292.99</v>
      </c>
      <c r="G3121" s="34">
        <f t="shared" si="48"/>
        <v>9</v>
      </c>
    </row>
    <row r="3122" spans="1:7" x14ac:dyDescent="0.25">
      <c r="A3122" s="36" t="s">
        <v>8993</v>
      </c>
      <c r="B3122" s="37" t="s">
        <v>5738</v>
      </c>
      <c r="C3122" s="38" t="s">
        <v>7</v>
      </c>
      <c r="D3122" s="39">
        <v>379.12</v>
      </c>
      <c r="E3122" s="39">
        <v>73.239999999999995</v>
      </c>
      <c r="F3122" s="39">
        <v>452.36</v>
      </c>
      <c r="G3122" s="34">
        <f t="shared" si="48"/>
        <v>9</v>
      </c>
    </row>
    <row r="3123" spans="1:7" x14ac:dyDescent="0.25">
      <c r="A3123" s="36" t="s">
        <v>8994</v>
      </c>
      <c r="B3123" s="37" t="s">
        <v>5739</v>
      </c>
      <c r="C3123" s="38" t="s">
        <v>7</v>
      </c>
      <c r="D3123" s="39">
        <v>528.29999999999995</v>
      </c>
      <c r="E3123" s="39">
        <v>92.25</v>
      </c>
      <c r="F3123" s="39">
        <v>620.54999999999995</v>
      </c>
      <c r="G3123" s="34">
        <f t="shared" si="48"/>
        <v>9</v>
      </c>
    </row>
    <row r="3124" spans="1:7" x14ac:dyDescent="0.25">
      <c r="A3124" s="36" t="s">
        <v>8995</v>
      </c>
      <c r="B3124" s="37" t="s">
        <v>5740</v>
      </c>
      <c r="C3124" s="38" t="s">
        <v>7</v>
      </c>
      <c r="D3124" s="39">
        <v>770.92</v>
      </c>
      <c r="E3124" s="39">
        <v>137.9</v>
      </c>
      <c r="F3124" s="39">
        <v>908.82</v>
      </c>
      <c r="G3124" s="34">
        <f t="shared" si="48"/>
        <v>9</v>
      </c>
    </row>
    <row r="3125" spans="1:7" x14ac:dyDescent="0.25">
      <c r="A3125" s="36" t="s">
        <v>8996</v>
      </c>
      <c r="B3125" s="37" t="s">
        <v>5741</v>
      </c>
      <c r="C3125" s="38" t="s">
        <v>7</v>
      </c>
      <c r="D3125" s="39">
        <v>197.5</v>
      </c>
      <c r="E3125" s="39">
        <v>56.83</v>
      </c>
      <c r="F3125" s="39">
        <v>254.33</v>
      </c>
      <c r="G3125" s="34">
        <f t="shared" si="48"/>
        <v>9</v>
      </c>
    </row>
    <row r="3126" spans="1:7" x14ac:dyDescent="0.25">
      <c r="A3126" s="36" t="s">
        <v>8997</v>
      </c>
      <c r="B3126" s="37" t="s">
        <v>5742</v>
      </c>
      <c r="C3126" s="38" t="s">
        <v>7</v>
      </c>
      <c r="D3126" s="39">
        <v>403.27</v>
      </c>
      <c r="E3126" s="39">
        <v>73.239999999999995</v>
      </c>
      <c r="F3126" s="39">
        <v>476.51</v>
      </c>
      <c r="G3126" s="34">
        <f t="shared" si="48"/>
        <v>9</v>
      </c>
    </row>
    <row r="3127" spans="1:7" x14ac:dyDescent="0.25">
      <c r="A3127" s="36" t="s">
        <v>8998</v>
      </c>
      <c r="B3127" s="37" t="s">
        <v>5743</v>
      </c>
      <c r="C3127" s="38" t="s">
        <v>7</v>
      </c>
      <c r="D3127" s="39">
        <v>564.21</v>
      </c>
      <c r="E3127" s="39">
        <v>92.25</v>
      </c>
      <c r="F3127" s="39">
        <v>656.46</v>
      </c>
      <c r="G3127" s="34">
        <f t="shared" si="48"/>
        <v>9</v>
      </c>
    </row>
    <row r="3128" spans="1:7" x14ac:dyDescent="0.25">
      <c r="A3128" s="36" t="s">
        <v>8999</v>
      </c>
      <c r="B3128" s="37" t="s">
        <v>5744</v>
      </c>
      <c r="C3128" s="38" t="s">
        <v>7</v>
      </c>
      <c r="D3128" s="39">
        <v>292.57</v>
      </c>
      <c r="E3128" s="39">
        <v>56.83</v>
      </c>
      <c r="F3128" s="39">
        <v>349.4</v>
      </c>
      <c r="G3128" s="34">
        <f t="shared" si="48"/>
        <v>9</v>
      </c>
    </row>
    <row r="3129" spans="1:7" x14ac:dyDescent="0.25">
      <c r="A3129" s="36" t="s">
        <v>9000</v>
      </c>
      <c r="B3129" s="37" t="s">
        <v>5745</v>
      </c>
      <c r="C3129" s="38" t="s">
        <v>7</v>
      </c>
      <c r="D3129" s="39">
        <v>493.45</v>
      </c>
      <c r="E3129" s="39">
        <v>73.239999999999995</v>
      </c>
      <c r="F3129" s="39">
        <v>566.69000000000005</v>
      </c>
      <c r="G3129" s="34">
        <f t="shared" si="48"/>
        <v>9</v>
      </c>
    </row>
    <row r="3130" spans="1:7" x14ac:dyDescent="0.25">
      <c r="A3130" s="36" t="s">
        <v>9001</v>
      </c>
      <c r="B3130" s="37" t="s">
        <v>5746</v>
      </c>
      <c r="C3130" s="38" t="s">
        <v>7</v>
      </c>
      <c r="D3130" s="39">
        <v>720.27</v>
      </c>
      <c r="E3130" s="39">
        <v>92.25</v>
      </c>
      <c r="F3130" s="39">
        <v>812.52</v>
      </c>
      <c r="G3130" s="34">
        <f t="shared" si="48"/>
        <v>9</v>
      </c>
    </row>
    <row r="3131" spans="1:7" x14ac:dyDescent="0.25">
      <c r="A3131" s="36" t="s">
        <v>9002</v>
      </c>
      <c r="B3131" s="37" t="s">
        <v>5747</v>
      </c>
      <c r="C3131" s="38" t="s">
        <v>7</v>
      </c>
      <c r="D3131" s="39">
        <v>34.6</v>
      </c>
      <c r="E3131" s="39">
        <v>33.76</v>
      </c>
      <c r="F3131" s="39">
        <v>68.36</v>
      </c>
      <c r="G3131" s="34">
        <f t="shared" si="48"/>
        <v>9</v>
      </c>
    </row>
    <row r="3132" spans="1:7" x14ac:dyDescent="0.25">
      <c r="A3132" s="36" t="s">
        <v>9003</v>
      </c>
      <c r="B3132" s="37" t="s">
        <v>5748</v>
      </c>
      <c r="C3132" s="38" t="s">
        <v>7</v>
      </c>
      <c r="D3132" s="39">
        <v>45.81</v>
      </c>
      <c r="E3132" s="39">
        <v>43.01</v>
      </c>
      <c r="F3132" s="39">
        <v>88.82</v>
      </c>
      <c r="G3132" s="34">
        <f t="shared" si="48"/>
        <v>9</v>
      </c>
    </row>
    <row r="3133" spans="1:7" x14ac:dyDescent="0.25">
      <c r="A3133" s="36" t="s">
        <v>9004</v>
      </c>
      <c r="B3133" s="37" t="s">
        <v>5749</v>
      </c>
      <c r="C3133" s="38" t="s">
        <v>7</v>
      </c>
      <c r="D3133" s="39">
        <v>82.25</v>
      </c>
      <c r="E3133" s="39">
        <v>72.69</v>
      </c>
      <c r="F3133" s="39">
        <v>154.94</v>
      </c>
      <c r="G3133" s="34">
        <f t="shared" si="48"/>
        <v>9</v>
      </c>
    </row>
    <row r="3134" spans="1:7" x14ac:dyDescent="0.25">
      <c r="A3134" s="36" t="s">
        <v>9005</v>
      </c>
      <c r="B3134" s="37" t="s">
        <v>5750</v>
      </c>
      <c r="C3134" s="38" t="s">
        <v>7</v>
      </c>
      <c r="D3134" s="39">
        <v>1231.5</v>
      </c>
      <c r="E3134" s="39">
        <v>206.85</v>
      </c>
      <c r="F3134" s="39">
        <v>1438.35</v>
      </c>
      <c r="G3134" s="34">
        <f t="shared" si="48"/>
        <v>9</v>
      </c>
    </row>
    <row r="3135" spans="1:7" x14ac:dyDescent="0.25">
      <c r="A3135" s="36" t="s">
        <v>9006</v>
      </c>
      <c r="B3135" s="37" t="s">
        <v>5751</v>
      </c>
      <c r="C3135" s="38" t="s">
        <v>7</v>
      </c>
      <c r="D3135" s="39">
        <v>130.52000000000001</v>
      </c>
      <c r="E3135" s="39">
        <v>40.44</v>
      </c>
      <c r="F3135" s="39">
        <v>170.96</v>
      </c>
      <c r="G3135" s="34">
        <f t="shared" si="48"/>
        <v>9</v>
      </c>
    </row>
    <row r="3136" spans="1:7" x14ac:dyDescent="0.25">
      <c r="A3136" s="36" t="s">
        <v>9007</v>
      </c>
      <c r="B3136" s="37" t="s">
        <v>5752</v>
      </c>
      <c r="C3136" s="38" t="s">
        <v>7</v>
      </c>
      <c r="D3136" s="39">
        <v>119.12</v>
      </c>
      <c r="E3136" s="39">
        <v>40.44</v>
      </c>
      <c r="F3136" s="39">
        <v>159.56</v>
      </c>
      <c r="G3136" s="34">
        <f t="shared" si="48"/>
        <v>9</v>
      </c>
    </row>
    <row r="3137" spans="1:7" x14ac:dyDescent="0.25">
      <c r="A3137" s="36" t="s">
        <v>9008</v>
      </c>
      <c r="B3137" s="37" t="s">
        <v>5753</v>
      </c>
      <c r="C3137" s="38" t="s">
        <v>7</v>
      </c>
      <c r="D3137" s="39">
        <v>156.19999999999999</v>
      </c>
      <c r="E3137" s="39">
        <v>40.44</v>
      </c>
      <c r="F3137" s="39">
        <v>196.64</v>
      </c>
      <c r="G3137" s="34">
        <f t="shared" si="48"/>
        <v>9</v>
      </c>
    </row>
    <row r="3138" spans="1:7" x14ac:dyDescent="0.25">
      <c r="A3138" s="36" t="s">
        <v>9009</v>
      </c>
      <c r="B3138" s="37" t="s">
        <v>5754</v>
      </c>
      <c r="C3138" s="38" t="s">
        <v>7</v>
      </c>
      <c r="D3138" s="39">
        <v>257.54000000000002</v>
      </c>
      <c r="E3138" s="39">
        <v>63.73</v>
      </c>
      <c r="F3138" s="39">
        <v>321.27</v>
      </c>
      <c r="G3138" s="34">
        <f t="shared" si="48"/>
        <v>9</v>
      </c>
    </row>
    <row r="3139" spans="1:7" x14ac:dyDescent="0.25">
      <c r="A3139" s="36" t="s">
        <v>9010</v>
      </c>
      <c r="B3139" s="37" t="s">
        <v>5755</v>
      </c>
      <c r="C3139" s="38" t="s">
        <v>7</v>
      </c>
      <c r="D3139" s="39">
        <v>154.41</v>
      </c>
      <c r="E3139" s="39">
        <v>49.94</v>
      </c>
      <c r="F3139" s="39">
        <v>204.35</v>
      </c>
      <c r="G3139" s="34">
        <f t="shared" ref="G3139:G3202" si="49">LEN(A3139)</f>
        <v>9</v>
      </c>
    </row>
    <row r="3140" spans="1:7" x14ac:dyDescent="0.25">
      <c r="A3140" s="36" t="s">
        <v>9011</v>
      </c>
      <c r="B3140" s="37" t="s">
        <v>5756</v>
      </c>
      <c r="C3140" s="38" t="s">
        <v>7</v>
      </c>
      <c r="D3140" s="39">
        <v>469.77</v>
      </c>
      <c r="E3140" s="39">
        <v>82.74</v>
      </c>
      <c r="F3140" s="39">
        <v>552.51</v>
      </c>
      <c r="G3140" s="34">
        <f t="shared" si="49"/>
        <v>9</v>
      </c>
    </row>
    <row r="3141" spans="1:7" x14ac:dyDescent="0.25">
      <c r="A3141" s="36" t="s">
        <v>9012</v>
      </c>
      <c r="B3141" s="37" t="s">
        <v>5757</v>
      </c>
      <c r="C3141" s="38" t="s">
        <v>7</v>
      </c>
      <c r="D3141" s="39">
        <v>108.73</v>
      </c>
      <c r="E3141" s="39">
        <v>34.85</v>
      </c>
      <c r="F3141" s="39">
        <v>143.58000000000001</v>
      </c>
      <c r="G3141" s="34">
        <f t="shared" si="49"/>
        <v>9</v>
      </c>
    </row>
    <row r="3142" spans="1:7" x14ac:dyDescent="0.25">
      <c r="A3142" s="36" t="s">
        <v>9013</v>
      </c>
      <c r="B3142" s="37" t="s">
        <v>5758</v>
      </c>
      <c r="C3142" s="38" t="s">
        <v>7</v>
      </c>
      <c r="D3142" s="39">
        <v>101.28</v>
      </c>
      <c r="E3142" s="39">
        <v>34.85</v>
      </c>
      <c r="F3142" s="39">
        <v>136.13</v>
      </c>
      <c r="G3142" s="34">
        <f t="shared" si="49"/>
        <v>9</v>
      </c>
    </row>
    <row r="3143" spans="1:7" x14ac:dyDescent="0.25">
      <c r="A3143" s="36" t="s">
        <v>9014</v>
      </c>
      <c r="B3143" s="37" t="s">
        <v>5759</v>
      </c>
      <c r="C3143" s="38" t="s">
        <v>7</v>
      </c>
      <c r="D3143" s="39">
        <v>24.19</v>
      </c>
      <c r="E3143" s="39">
        <v>12.29</v>
      </c>
      <c r="F3143" s="39">
        <v>36.479999999999997</v>
      </c>
      <c r="G3143" s="34">
        <f t="shared" si="49"/>
        <v>9</v>
      </c>
    </row>
    <row r="3144" spans="1:7" x14ac:dyDescent="0.25">
      <c r="A3144" s="36" t="s">
        <v>11306</v>
      </c>
      <c r="B3144" s="37" t="s">
        <v>5760</v>
      </c>
      <c r="C3144" s="38"/>
      <c r="D3144" s="39"/>
      <c r="E3144" s="39"/>
      <c r="F3144" s="39"/>
      <c r="G3144" s="34">
        <f t="shared" si="49"/>
        <v>5</v>
      </c>
    </row>
    <row r="3145" spans="1:7" ht="30" x14ac:dyDescent="0.25">
      <c r="A3145" s="36" t="s">
        <v>9015</v>
      </c>
      <c r="B3145" s="37" t="s">
        <v>7078</v>
      </c>
      <c r="C3145" s="38" t="s">
        <v>7</v>
      </c>
      <c r="D3145" s="39">
        <v>7.2</v>
      </c>
      <c r="E3145" s="39">
        <v>1.76</v>
      </c>
      <c r="F3145" s="39">
        <v>8.9600000000000009</v>
      </c>
      <c r="G3145" s="34">
        <f t="shared" si="49"/>
        <v>9</v>
      </c>
    </row>
    <row r="3146" spans="1:7" ht="30" x14ac:dyDescent="0.25">
      <c r="A3146" s="36" t="s">
        <v>9016</v>
      </c>
      <c r="B3146" s="37" t="s">
        <v>7079</v>
      </c>
      <c r="C3146" s="38" t="s">
        <v>7</v>
      </c>
      <c r="D3146" s="39">
        <v>7.97</v>
      </c>
      <c r="E3146" s="39">
        <v>1.76</v>
      </c>
      <c r="F3146" s="39">
        <v>9.73</v>
      </c>
      <c r="G3146" s="34">
        <f t="shared" si="49"/>
        <v>9</v>
      </c>
    </row>
    <row r="3147" spans="1:7" ht="30" x14ac:dyDescent="0.25">
      <c r="A3147" s="36" t="s">
        <v>9017</v>
      </c>
      <c r="B3147" s="37" t="s">
        <v>7080</v>
      </c>
      <c r="C3147" s="38" t="s">
        <v>7</v>
      </c>
      <c r="D3147" s="39">
        <v>10.76</v>
      </c>
      <c r="E3147" s="39">
        <v>1.76</v>
      </c>
      <c r="F3147" s="39">
        <v>12.52</v>
      </c>
      <c r="G3147" s="34">
        <f t="shared" si="49"/>
        <v>9</v>
      </c>
    </row>
    <row r="3148" spans="1:7" ht="30" x14ac:dyDescent="0.25">
      <c r="A3148" s="36" t="s">
        <v>9018</v>
      </c>
      <c r="B3148" s="37" t="s">
        <v>7081</v>
      </c>
      <c r="C3148" s="38" t="s">
        <v>7</v>
      </c>
      <c r="D3148" s="39">
        <v>23.38</v>
      </c>
      <c r="E3148" s="39">
        <v>1.76</v>
      </c>
      <c r="F3148" s="39">
        <v>25.14</v>
      </c>
      <c r="G3148" s="34">
        <f t="shared" si="49"/>
        <v>9</v>
      </c>
    </row>
    <row r="3149" spans="1:7" ht="30" x14ac:dyDescent="0.25">
      <c r="A3149" s="36" t="s">
        <v>9019</v>
      </c>
      <c r="B3149" s="37" t="s">
        <v>7082</v>
      </c>
      <c r="C3149" s="38" t="s">
        <v>7</v>
      </c>
      <c r="D3149" s="39">
        <v>31.68</v>
      </c>
      <c r="E3149" s="39">
        <v>1.76</v>
      </c>
      <c r="F3149" s="39">
        <v>33.44</v>
      </c>
      <c r="G3149" s="34">
        <f t="shared" si="49"/>
        <v>9</v>
      </c>
    </row>
    <row r="3150" spans="1:7" ht="30" x14ac:dyDescent="0.25">
      <c r="A3150" s="36" t="s">
        <v>9020</v>
      </c>
      <c r="B3150" s="37" t="s">
        <v>5761</v>
      </c>
      <c r="C3150" s="38" t="s">
        <v>7</v>
      </c>
      <c r="D3150" s="39">
        <v>79.88</v>
      </c>
      <c r="E3150" s="39">
        <v>2.63</v>
      </c>
      <c r="F3150" s="39">
        <v>82.51</v>
      </c>
      <c r="G3150" s="34">
        <f t="shared" si="49"/>
        <v>9</v>
      </c>
    </row>
    <row r="3151" spans="1:7" ht="30" x14ac:dyDescent="0.25">
      <c r="A3151" s="36" t="s">
        <v>9021</v>
      </c>
      <c r="B3151" s="37" t="s">
        <v>5762</v>
      </c>
      <c r="C3151" s="38" t="s">
        <v>7</v>
      </c>
      <c r="D3151" s="39">
        <v>105.17</v>
      </c>
      <c r="E3151" s="39">
        <v>2.63</v>
      </c>
      <c r="F3151" s="39">
        <v>107.8</v>
      </c>
      <c r="G3151" s="34">
        <f t="shared" si="49"/>
        <v>9</v>
      </c>
    </row>
    <row r="3152" spans="1:7" ht="30" x14ac:dyDescent="0.25">
      <c r="A3152" s="36" t="s">
        <v>9022</v>
      </c>
      <c r="B3152" s="37" t="s">
        <v>5763</v>
      </c>
      <c r="C3152" s="38" t="s">
        <v>7</v>
      </c>
      <c r="D3152" s="39">
        <v>156.28</v>
      </c>
      <c r="E3152" s="39">
        <v>2.63</v>
      </c>
      <c r="F3152" s="39">
        <v>158.91</v>
      </c>
      <c r="G3152" s="34">
        <f t="shared" si="49"/>
        <v>9</v>
      </c>
    </row>
    <row r="3153" spans="1:7" ht="30" x14ac:dyDescent="0.25">
      <c r="A3153" s="36" t="s">
        <v>9023</v>
      </c>
      <c r="B3153" s="37" t="s">
        <v>5764</v>
      </c>
      <c r="C3153" s="38" t="s">
        <v>7</v>
      </c>
      <c r="D3153" s="39">
        <v>247.97</v>
      </c>
      <c r="E3153" s="39">
        <v>2.63</v>
      </c>
      <c r="F3153" s="39">
        <v>250.6</v>
      </c>
      <c r="G3153" s="34">
        <f t="shared" si="49"/>
        <v>9</v>
      </c>
    </row>
    <row r="3154" spans="1:7" ht="30" x14ac:dyDescent="0.25">
      <c r="A3154" s="36" t="s">
        <v>9024</v>
      </c>
      <c r="B3154" s="37" t="s">
        <v>5765</v>
      </c>
      <c r="C3154" s="38" t="s">
        <v>7</v>
      </c>
      <c r="D3154" s="39">
        <v>380.62</v>
      </c>
      <c r="E3154" s="39">
        <v>2.63</v>
      </c>
      <c r="F3154" s="39">
        <v>383.25</v>
      </c>
      <c r="G3154" s="34">
        <f t="shared" si="49"/>
        <v>9</v>
      </c>
    </row>
    <row r="3155" spans="1:7" ht="30" x14ac:dyDescent="0.25">
      <c r="A3155" s="36" t="s">
        <v>9025</v>
      </c>
      <c r="B3155" s="37" t="s">
        <v>5766</v>
      </c>
      <c r="C3155" s="38" t="s">
        <v>7</v>
      </c>
      <c r="D3155" s="39">
        <v>542.91</v>
      </c>
      <c r="E3155" s="39">
        <v>2.63</v>
      </c>
      <c r="F3155" s="39">
        <v>545.54</v>
      </c>
      <c r="G3155" s="34">
        <f t="shared" si="49"/>
        <v>9</v>
      </c>
    </row>
    <row r="3156" spans="1:7" ht="30" x14ac:dyDescent="0.25">
      <c r="A3156" s="36" t="s">
        <v>9026</v>
      </c>
      <c r="B3156" s="37" t="s">
        <v>5767</v>
      </c>
      <c r="C3156" s="38" t="s">
        <v>7</v>
      </c>
      <c r="D3156" s="39">
        <v>903.17</v>
      </c>
      <c r="E3156" s="39">
        <v>2.63</v>
      </c>
      <c r="F3156" s="39">
        <v>905.8</v>
      </c>
      <c r="G3156" s="34">
        <f t="shared" si="49"/>
        <v>9</v>
      </c>
    </row>
    <row r="3157" spans="1:7" ht="30" x14ac:dyDescent="0.25">
      <c r="A3157" s="36" t="s">
        <v>9027</v>
      </c>
      <c r="B3157" s="37" t="s">
        <v>5768</v>
      </c>
      <c r="C3157" s="38" t="s">
        <v>7</v>
      </c>
      <c r="D3157" s="39">
        <v>1221.49</v>
      </c>
      <c r="E3157" s="39">
        <v>2.63</v>
      </c>
      <c r="F3157" s="39">
        <v>1224.1199999999999</v>
      </c>
      <c r="G3157" s="34">
        <f t="shared" si="49"/>
        <v>9</v>
      </c>
    </row>
    <row r="3158" spans="1:7" x14ac:dyDescent="0.25">
      <c r="A3158" s="36" t="s">
        <v>11307</v>
      </c>
      <c r="B3158" s="37" t="s">
        <v>5769</v>
      </c>
      <c r="C3158" s="38"/>
      <c r="D3158" s="39"/>
      <c r="E3158" s="39"/>
      <c r="F3158" s="39"/>
      <c r="G3158" s="34">
        <f t="shared" si="49"/>
        <v>5</v>
      </c>
    </row>
    <row r="3159" spans="1:7" ht="30" x14ac:dyDescent="0.25">
      <c r="A3159" s="36" t="s">
        <v>9028</v>
      </c>
      <c r="B3159" s="37" t="s">
        <v>7065</v>
      </c>
      <c r="C3159" s="38" t="s">
        <v>7</v>
      </c>
      <c r="D3159" s="39">
        <v>534.08000000000004</v>
      </c>
      <c r="E3159" s="39">
        <v>37.049999999999997</v>
      </c>
      <c r="F3159" s="39">
        <v>571.13</v>
      </c>
      <c r="G3159" s="34">
        <f t="shared" si="49"/>
        <v>9</v>
      </c>
    </row>
    <row r="3160" spans="1:7" ht="30" x14ac:dyDescent="0.25">
      <c r="A3160" s="36" t="s">
        <v>9029</v>
      </c>
      <c r="B3160" s="37" t="s">
        <v>7066</v>
      </c>
      <c r="C3160" s="38" t="s">
        <v>7</v>
      </c>
      <c r="D3160" s="39">
        <v>606.72</v>
      </c>
      <c r="E3160" s="39">
        <v>37.049999999999997</v>
      </c>
      <c r="F3160" s="39">
        <v>643.77</v>
      </c>
      <c r="G3160" s="34">
        <f t="shared" si="49"/>
        <v>9</v>
      </c>
    </row>
    <row r="3161" spans="1:7" ht="30" x14ac:dyDescent="0.25">
      <c r="A3161" s="36" t="s">
        <v>9030</v>
      </c>
      <c r="B3161" s="37" t="s">
        <v>7067</v>
      </c>
      <c r="C3161" s="38" t="s">
        <v>7</v>
      </c>
      <c r="D3161" s="39">
        <v>773.6</v>
      </c>
      <c r="E3161" s="39">
        <v>37.049999999999997</v>
      </c>
      <c r="F3161" s="39">
        <v>810.65</v>
      </c>
      <c r="G3161" s="34">
        <f t="shared" si="49"/>
        <v>9</v>
      </c>
    </row>
    <row r="3162" spans="1:7" ht="30" x14ac:dyDescent="0.25">
      <c r="A3162" s="36" t="s">
        <v>9031</v>
      </c>
      <c r="B3162" s="37" t="s">
        <v>7068</v>
      </c>
      <c r="C3162" s="38" t="s">
        <v>7</v>
      </c>
      <c r="D3162" s="39">
        <v>1148.6500000000001</v>
      </c>
      <c r="E3162" s="39">
        <v>37.049999999999997</v>
      </c>
      <c r="F3162" s="39">
        <v>1185.7</v>
      </c>
      <c r="G3162" s="34">
        <f t="shared" si="49"/>
        <v>9</v>
      </c>
    </row>
    <row r="3163" spans="1:7" ht="30" x14ac:dyDescent="0.25">
      <c r="A3163" s="36" t="s">
        <v>9032</v>
      </c>
      <c r="B3163" s="37" t="s">
        <v>5770</v>
      </c>
      <c r="C3163" s="38" t="s">
        <v>7</v>
      </c>
      <c r="D3163" s="39">
        <v>929.14</v>
      </c>
      <c r="E3163" s="39">
        <v>37.049999999999997</v>
      </c>
      <c r="F3163" s="39">
        <v>966.19</v>
      </c>
      <c r="G3163" s="34">
        <f t="shared" si="49"/>
        <v>9</v>
      </c>
    </row>
    <row r="3164" spans="1:7" ht="30" x14ac:dyDescent="0.25">
      <c r="A3164" s="36" t="s">
        <v>9033</v>
      </c>
      <c r="B3164" s="37" t="s">
        <v>7069</v>
      </c>
      <c r="C3164" s="38" t="s">
        <v>7</v>
      </c>
      <c r="D3164" s="39">
        <v>507.92</v>
      </c>
      <c r="E3164" s="39">
        <v>37.049999999999997</v>
      </c>
      <c r="F3164" s="39">
        <v>544.97</v>
      </c>
      <c r="G3164" s="34">
        <f t="shared" si="49"/>
        <v>9</v>
      </c>
    </row>
    <row r="3165" spans="1:7" ht="30" x14ac:dyDescent="0.25">
      <c r="A3165" s="36" t="s">
        <v>9034</v>
      </c>
      <c r="B3165" s="37" t="s">
        <v>7070</v>
      </c>
      <c r="C3165" s="38" t="s">
        <v>7</v>
      </c>
      <c r="D3165" s="39">
        <v>520.51</v>
      </c>
      <c r="E3165" s="39">
        <v>37.049999999999997</v>
      </c>
      <c r="F3165" s="39">
        <v>557.55999999999995</v>
      </c>
      <c r="G3165" s="34">
        <f t="shared" si="49"/>
        <v>9</v>
      </c>
    </row>
    <row r="3166" spans="1:7" ht="30" x14ac:dyDescent="0.25">
      <c r="A3166" s="36" t="s">
        <v>9035</v>
      </c>
      <c r="B3166" s="37" t="s">
        <v>7071</v>
      </c>
      <c r="C3166" s="38" t="s">
        <v>7</v>
      </c>
      <c r="D3166" s="39">
        <v>587.48</v>
      </c>
      <c r="E3166" s="39">
        <v>37.049999999999997</v>
      </c>
      <c r="F3166" s="39">
        <v>624.53</v>
      </c>
      <c r="G3166" s="34">
        <f t="shared" si="49"/>
        <v>9</v>
      </c>
    </row>
    <row r="3167" spans="1:7" ht="30" x14ac:dyDescent="0.25">
      <c r="A3167" s="36" t="s">
        <v>9036</v>
      </c>
      <c r="B3167" s="37" t="s">
        <v>7072</v>
      </c>
      <c r="C3167" s="38" t="s">
        <v>7</v>
      </c>
      <c r="D3167" s="39">
        <v>721.99</v>
      </c>
      <c r="E3167" s="39">
        <v>37.049999999999997</v>
      </c>
      <c r="F3167" s="39">
        <v>759.04</v>
      </c>
      <c r="G3167" s="34">
        <f t="shared" si="49"/>
        <v>9</v>
      </c>
    </row>
    <row r="3168" spans="1:7" ht="30" x14ac:dyDescent="0.25">
      <c r="A3168" s="36" t="s">
        <v>9037</v>
      </c>
      <c r="B3168" s="37" t="s">
        <v>7073</v>
      </c>
      <c r="C3168" s="38" t="s">
        <v>7</v>
      </c>
      <c r="D3168" s="39">
        <v>878.91</v>
      </c>
      <c r="E3168" s="39">
        <v>37.049999999999997</v>
      </c>
      <c r="F3168" s="39">
        <v>915.96</v>
      </c>
      <c r="G3168" s="34">
        <f t="shared" si="49"/>
        <v>9</v>
      </c>
    </row>
    <row r="3169" spans="1:7" ht="30" x14ac:dyDescent="0.25">
      <c r="A3169" s="36" t="s">
        <v>9038</v>
      </c>
      <c r="B3169" s="37" t="s">
        <v>7074</v>
      </c>
      <c r="C3169" s="38" t="s">
        <v>7</v>
      </c>
      <c r="D3169" s="39">
        <v>1053.67</v>
      </c>
      <c r="E3169" s="39">
        <v>37.049999999999997</v>
      </c>
      <c r="F3169" s="39">
        <v>1090.72</v>
      </c>
      <c r="G3169" s="34">
        <f t="shared" si="49"/>
        <v>9</v>
      </c>
    </row>
    <row r="3170" spans="1:7" ht="30" x14ac:dyDescent="0.25">
      <c r="A3170" s="36" t="s">
        <v>9039</v>
      </c>
      <c r="B3170" s="37" t="s">
        <v>7075</v>
      </c>
      <c r="C3170" s="38" t="s">
        <v>7</v>
      </c>
      <c r="D3170" s="39">
        <v>1359.67</v>
      </c>
      <c r="E3170" s="39">
        <v>37.049999999999997</v>
      </c>
      <c r="F3170" s="39">
        <v>1396.72</v>
      </c>
      <c r="G3170" s="34">
        <f t="shared" si="49"/>
        <v>9</v>
      </c>
    </row>
    <row r="3171" spans="1:7" x14ac:dyDescent="0.25">
      <c r="A3171" s="36" t="s">
        <v>11308</v>
      </c>
      <c r="B3171" s="37" t="s">
        <v>5771</v>
      </c>
      <c r="C3171" s="38"/>
      <c r="D3171" s="39"/>
      <c r="E3171" s="39"/>
      <c r="F3171" s="39"/>
      <c r="G3171" s="34">
        <f t="shared" si="49"/>
        <v>5</v>
      </c>
    </row>
    <row r="3172" spans="1:7" ht="30" x14ac:dyDescent="0.25">
      <c r="A3172" s="36" t="s">
        <v>9040</v>
      </c>
      <c r="B3172" s="37" t="s">
        <v>5772</v>
      </c>
      <c r="C3172" s="38" t="s">
        <v>7</v>
      </c>
      <c r="D3172" s="39">
        <v>135.66999999999999</v>
      </c>
      <c r="E3172" s="39">
        <v>22.23</v>
      </c>
      <c r="F3172" s="39">
        <v>157.9</v>
      </c>
      <c r="G3172" s="34">
        <f t="shared" si="49"/>
        <v>9</v>
      </c>
    </row>
    <row r="3173" spans="1:7" ht="30" x14ac:dyDescent="0.25">
      <c r="A3173" s="36" t="s">
        <v>9041</v>
      </c>
      <c r="B3173" s="37" t="s">
        <v>7076</v>
      </c>
      <c r="C3173" s="38" t="s">
        <v>7</v>
      </c>
      <c r="D3173" s="39">
        <v>189.31</v>
      </c>
      <c r="E3173" s="39">
        <v>29.64</v>
      </c>
      <c r="F3173" s="39">
        <v>218.95</v>
      </c>
      <c r="G3173" s="34">
        <f t="shared" si="49"/>
        <v>9</v>
      </c>
    </row>
    <row r="3174" spans="1:7" ht="30" x14ac:dyDescent="0.25">
      <c r="A3174" s="36" t="s">
        <v>9042</v>
      </c>
      <c r="B3174" s="37" t="s">
        <v>7077</v>
      </c>
      <c r="C3174" s="38" t="s">
        <v>7</v>
      </c>
      <c r="D3174" s="39">
        <v>236.88</v>
      </c>
      <c r="E3174" s="39">
        <v>29.64</v>
      </c>
      <c r="F3174" s="39">
        <v>266.52</v>
      </c>
      <c r="G3174" s="34">
        <f t="shared" si="49"/>
        <v>9</v>
      </c>
    </row>
    <row r="3175" spans="1:7" ht="30" x14ac:dyDescent="0.25">
      <c r="A3175" s="36" t="s">
        <v>11309</v>
      </c>
      <c r="B3175" s="37" t="s">
        <v>5773</v>
      </c>
      <c r="C3175" s="38"/>
      <c r="D3175" s="39"/>
      <c r="E3175" s="39"/>
      <c r="F3175" s="39"/>
      <c r="G3175" s="34">
        <f t="shared" si="49"/>
        <v>5</v>
      </c>
    </row>
    <row r="3176" spans="1:7" ht="30" x14ac:dyDescent="0.25">
      <c r="A3176" s="36" t="s">
        <v>9043</v>
      </c>
      <c r="B3176" s="37" t="s">
        <v>7059</v>
      </c>
      <c r="C3176" s="38" t="s">
        <v>7</v>
      </c>
      <c r="D3176" s="39">
        <v>643.38</v>
      </c>
      <c r="E3176" s="39">
        <v>42.31</v>
      </c>
      <c r="F3176" s="39">
        <v>685.69</v>
      </c>
      <c r="G3176" s="34">
        <f t="shared" si="49"/>
        <v>9</v>
      </c>
    </row>
    <row r="3177" spans="1:7" ht="30" x14ac:dyDescent="0.25">
      <c r="A3177" s="36" t="s">
        <v>9044</v>
      </c>
      <c r="B3177" s="37" t="s">
        <v>7060</v>
      </c>
      <c r="C3177" s="38" t="s">
        <v>7</v>
      </c>
      <c r="D3177" s="39">
        <v>610.64</v>
      </c>
      <c r="E3177" s="39">
        <v>42.31</v>
      </c>
      <c r="F3177" s="39">
        <v>652.95000000000005</v>
      </c>
      <c r="G3177" s="34">
        <f t="shared" si="49"/>
        <v>9</v>
      </c>
    </row>
    <row r="3178" spans="1:7" ht="30" x14ac:dyDescent="0.25">
      <c r="A3178" s="36" t="s">
        <v>9045</v>
      </c>
      <c r="B3178" s="37" t="s">
        <v>7061</v>
      </c>
      <c r="C3178" s="38" t="s">
        <v>7</v>
      </c>
      <c r="D3178" s="39">
        <v>635.45000000000005</v>
      </c>
      <c r="E3178" s="39">
        <v>42.31</v>
      </c>
      <c r="F3178" s="39">
        <v>677.76</v>
      </c>
      <c r="G3178" s="34">
        <f t="shared" si="49"/>
        <v>9</v>
      </c>
    </row>
    <row r="3179" spans="1:7" ht="30" x14ac:dyDescent="0.25">
      <c r="A3179" s="36" t="s">
        <v>9046</v>
      </c>
      <c r="B3179" s="37" t="s">
        <v>7062</v>
      </c>
      <c r="C3179" s="38" t="s">
        <v>7</v>
      </c>
      <c r="D3179" s="39">
        <v>759.31</v>
      </c>
      <c r="E3179" s="39">
        <v>42.31</v>
      </c>
      <c r="F3179" s="39">
        <v>801.62</v>
      </c>
      <c r="G3179" s="34">
        <f t="shared" si="49"/>
        <v>9</v>
      </c>
    </row>
    <row r="3180" spans="1:7" ht="30" x14ac:dyDescent="0.25">
      <c r="A3180" s="36" t="s">
        <v>9047</v>
      </c>
      <c r="B3180" s="37" t="s">
        <v>7063</v>
      </c>
      <c r="C3180" s="38" t="s">
        <v>7</v>
      </c>
      <c r="D3180" s="39">
        <v>997.61</v>
      </c>
      <c r="E3180" s="39">
        <v>45.48</v>
      </c>
      <c r="F3180" s="39">
        <v>1043.0899999999999</v>
      </c>
      <c r="G3180" s="34">
        <f t="shared" si="49"/>
        <v>9</v>
      </c>
    </row>
    <row r="3181" spans="1:7" ht="30" x14ac:dyDescent="0.25">
      <c r="A3181" s="36" t="s">
        <v>9048</v>
      </c>
      <c r="B3181" s="37" t="s">
        <v>7064</v>
      </c>
      <c r="C3181" s="38" t="s">
        <v>7</v>
      </c>
      <c r="D3181" s="39">
        <v>1143.6600000000001</v>
      </c>
      <c r="E3181" s="39">
        <v>45.48</v>
      </c>
      <c r="F3181" s="39">
        <v>1189.1400000000001</v>
      </c>
      <c r="G3181" s="34">
        <f t="shared" si="49"/>
        <v>9</v>
      </c>
    </row>
    <row r="3182" spans="1:7" x14ac:dyDescent="0.25">
      <c r="A3182" s="36" t="s">
        <v>9049</v>
      </c>
      <c r="B3182" s="37" t="s">
        <v>5774</v>
      </c>
      <c r="C3182" s="38" t="s">
        <v>23</v>
      </c>
      <c r="D3182" s="39">
        <v>129.37</v>
      </c>
      <c r="E3182" s="39">
        <v>23.18</v>
      </c>
      <c r="F3182" s="39">
        <v>152.55000000000001</v>
      </c>
      <c r="G3182" s="34">
        <f t="shared" si="49"/>
        <v>9</v>
      </c>
    </row>
    <row r="3183" spans="1:7" x14ac:dyDescent="0.25">
      <c r="A3183" s="36" t="s">
        <v>9050</v>
      </c>
      <c r="B3183" s="37" t="s">
        <v>5775</v>
      </c>
      <c r="C3183" s="38" t="s">
        <v>23</v>
      </c>
      <c r="D3183" s="39">
        <v>168.3</v>
      </c>
      <c r="E3183" s="39">
        <v>23.18</v>
      </c>
      <c r="F3183" s="39">
        <v>191.48</v>
      </c>
      <c r="G3183" s="34">
        <f t="shared" si="49"/>
        <v>9</v>
      </c>
    </row>
    <row r="3184" spans="1:7" x14ac:dyDescent="0.25">
      <c r="A3184" s="36" t="s">
        <v>9051</v>
      </c>
      <c r="B3184" s="37" t="s">
        <v>5776</v>
      </c>
      <c r="C3184" s="38" t="s">
        <v>23</v>
      </c>
      <c r="D3184" s="39">
        <v>200.12</v>
      </c>
      <c r="E3184" s="39">
        <v>25.29</v>
      </c>
      <c r="F3184" s="39">
        <v>225.41</v>
      </c>
      <c r="G3184" s="34">
        <f t="shared" si="49"/>
        <v>9</v>
      </c>
    </row>
    <row r="3185" spans="1:7" x14ac:dyDescent="0.25">
      <c r="A3185" s="36" t="s">
        <v>9052</v>
      </c>
      <c r="B3185" s="37" t="s">
        <v>5777</v>
      </c>
      <c r="C3185" s="38" t="s">
        <v>23</v>
      </c>
      <c r="D3185" s="39">
        <v>294</v>
      </c>
      <c r="E3185" s="39">
        <v>27.38</v>
      </c>
      <c r="F3185" s="39">
        <v>321.38</v>
      </c>
      <c r="G3185" s="34">
        <f t="shared" si="49"/>
        <v>9</v>
      </c>
    </row>
    <row r="3186" spans="1:7" x14ac:dyDescent="0.25">
      <c r="A3186" s="36" t="s">
        <v>9053</v>
      </c>
      <c r="B3186" s="37" t="s">
        <v>5778</v>
      </c>
      <c r="C3186" s="38" t="s">
        <v>23</v>
      </c>
      <c r="D3186" s="39">
        <v>371.76</v>
      </c>
      <c r="E3186" s="39">
        <v>29.49</v>
      </c>
      <c r="F3186" s="39">
        <v>401.25</v>
      </c>
      <c r="G3186" s="34">
        <f t="shared" si="49"/>
        <v>9</v>
      </c>
    </row>
    <row r="3187" spans="1:7" x14ac:dyDescent="0.25">
      <c r="A3187" s="36" t="s">
        <v>9054</v>
      </c>
      <c r="B3187" s="37" t="s">
        <v>5779</v>
      </c>
      <c r="C3187" s="38" t="s">
        <v>23</v>
      </c>
      <c r="D3187" s="39">
        <v>527.55999999999995</v>
      </c>
      <c r="E3187" s="39">
        <v>31.6</v>
      </c>
      <c r="F3187" s="39">
        <v>559.16</v>
      </c>
      <c r="G3187" s="34">
        <f t="shared" si="49"/>
        <v>9</v>
      </c>
    </row>
    <row r="3188" spans="1:7" x14ac:dyDescent="0.25">
      <c r="A3188" s="36" t="s">
        <v>9055</v>
      </c>
      <c r="B3188" s="37" t="s">
        <v>5780</v>
      </c>
      <c r="C3188" s="38" t="s">
        <v>23</v>
      </c>
      <c r="D3188" s="39">
        <v>698.35</v>
      </c>
      <c r="E3188" s="39">
        <v>33.71</v>
      </c>
      <c r="F3188" s="39">
        <v>732.06</v>
      </c>
      <c r="G3188" s="34">
        <f t="shared" si="49"/>
        <v>9</v>
      </c>
    </row>
    <row r="3189" spans="1:7" ht="30" x14ac:dyDescent="0.25">
      <c r="A3189" s="36" t="s">
        <v>9056</v>
      </c>
      <c r="B3189" s="37" t="s">
        <v>5781</v>
      </c>
      <c r="C3189" s="38" t="s">
        <v>23</v>
      </c>
      <c r="D3189" s="39">
        <v>301.38</v>
      </c>
      <c r="E3189" s="39">
        <v>29.49</v>
      </c>
      <c r="F3189" s="39">
        <v>330.87</v>
      </c>
      <c r="G3189" s="34">
        <f t="shared" si="49"/>
        <v>9</v>
      </c>
    </row>
    <row r="3190" spans="1:7" ht="30" x14ac:dyDescent="0.25">
      <c r="A3190" s="36" t="s">
        <v>9057</v>
      </c>
      <c r="B3190" s="37" t="s">
        <v>5782</v>
      </c>
      <c r="C3190" s="38" t="s">
        <v>23</v>
      </c>
      <c r="D3190" s="39">
        <v>288.24</v>
      </c>
      <c r="E3190" s="39">
        <v>23.18</v>
      </c>
      <c r="F3190" s="39">
        <v>311.42</v>
      </c>
      <c r="G3190" s="34">
        <f t="shared" si="49"/>
        <v>9</v>
      </c>
    </row>
    <row r="3191" spans="1:7" ht="30" x14ac:dyDescent="0.25">
      <c r="A3191" s="36" t="s">
        <v>9058</v>
      </c>
      <c r="B3191" s="37" t="s">
        <v>5783</v>
      </c>
      <c r="C3191" s="38" t="s">
        <v>23</v>
      </c>
      <c r="D3191" s="39">
        <v>367.54</v>
      </c>
      <c r="E3191" s="39">
        <v>29.49</v>
      </c>
      <c r="F3191" s="39">
        <v>397.03</v>
      </c>
      <c r="G3191" s="34">
        <f t="shared" si="49"/>
        <v>9</v>
      </c>
    </row>
    <row r="3192" spans="1:7" ht="30" x14ac:dyDescent="0.25">
      <c r="A3192" s="36" t="s">
        <v>9059</v>
      </c>
      <c r="B3192" s="37" t="s">
        <v>5784</v>
      </c>
      <c r="C3192" s="38" t="s">
        <v>23</v>
      </c>
      <c r="D3192" s="39">
        <v>680.69</v>
      </c>
      <c r="E3192" s="39">
        <v>33.71</v>
      </c>
      <c r="F3192" s="39">
        <v>714.4</v>
      </c>
      <c r="G3192" s="34">
        <f t="shared" si="49"/>
        <v>9</v>
      </c>
    </row>
    <row r="3193" spans="1:7" ht="30" x14ac:dyDescent="0.25">
      <c r="A3193" s="36" t="s">
        <v>9060</v>
      </c>
      <c r="B3193" s="37" t="s">
        <v>7057</v>
      </c>
      <c r="C3193" s="38" t="s">
        <v>23</v>
      </c>
      <c r="D3193" s="39">
        <v>517.64</v>
      </c>
      <c r="E3193" s="39">
        <v>25.29</v>
      </c>
      <c r="F3193" s="39">
        <v>542.92999999999995</v>
      </c>
      <c r="G3193" s="34">
        <f t="shared" si="49"/>
        <v>9</v>
      </c>
    </row>
    <row r="3194" spans="1:7" ht="30" x14ac:dyDescent="0.25">
      <c r="A3194" s="36" t="s">
        <v>9061</v>
      </c>
      <c r="B3194" s="37" t="s">
        <v>7058</v>
      </c>
      <c r="C3194" s="38" t="s">
        <v>23</v>
      </c>
      <c r="D3194" s="39">
        <v>586.91999999999996</v>
      </c>
      <c r="E3194" s="39">
        <v>29.49</v>
      </c>
      <c r="F3194" s="39">
        <v>616.41</v>
      </c>
      <c r="G3194" s="34">
        <f t="shared" si="49"/>
        <v>9</v>
      </c>
    </row>
    <row r="3195" spans="1:7" ht="30" x14ac:dyDescent="0.25">
      <c r="A3195" s="36" t="s">
        <v>9062</v>
      </c>
      <c r="B3195" s="37" t="s">
        <v>5785</v>
      </c>
      <c r="C3195" s="38" t="s">
        <v>23</v>
      </c>
      <c r="D3195" s="39">
        <v>1000.35</v>
      </c>
      <c r="E3195" s="39">
        <v>33.71</v>
      </c>
      <c r="F3195" s="39">
        <v>1034.06</v>
      </c>
      <c r="G3195" s="34">
        <f t="shared" si="49"/>
        <v>9</v>
      </c>
    </row>
    <row r="3196" spans="1:7" x14ac:dyDescent="0.25">
      <c r="A3196" s="36" t="s">
        <v>9063</v>
      </c>
      <c r="B3196" s="37" t="s">
        <v>5786</v>
      </c>
      <c r="C3196" s="38" t="s">
        <v>23</v>
      </c>
      <c r="D3196" s="39">
        <v>364.31</v>
      </c>
      <c r="E3196" s="39">
        <v>23.18</v>
      </c>
      <c r="F3196" s="39">
        <v>387.49</v>
      </c>
      <c r="G3196" s="34">
        <f t="shared" si="49"/>
        <v>9</v>
      </c>
    </row>
    <row r="3197" spans="1:7" x14ac:dyDescent="0.25">
      <c r="A3197" s="36" t="s">
        <v>9064</v>
      </c>
      <c r="B3197" s="37" t="s">
        <v>5787</v>
      </c>
      <c r="C3197" s="38" t="s">
        <v>23</v>
      </c>
      <c r="D3197" s="39">
        <v>500.92</v>
      </c>
      <c r="E3197" s="39">
        <v>25.29</v>
      </c>
      <c r="F3197" s="39">
        <v>526.21</v>
      </c>
      <c r="G3197" s="34">
        <f t="shared" si="49"/>
        <v>9</v>
      </c>
    </row>
    <row r="3198" spans="1:7" ht="30" x14ac:dyDescent="0.25">
      <c r="A3198" s="36" t="s">
        <v>11310</v>
      </c>
      <c r="B3198" s="37" t="s">
        <v>5788</v>
      </c>
      <c r="C3198" s="38"/>
      <c r="D3198" s="39"/>
      <c r="E3198" s="39"/>
      <c r="F3198" s="39"/>
      <c r="G3198" s="34">
        <f t="shared" si="49"/>
        <v>5</v>
      </c>
    </row>
    <row r="3199" spans="1:7" ht="30" x14ac:dyDescent="0.25">
      <c r="A3199" s="36" t="s">
        <v>9065</v>
      </c>
      <c r="B3199" s="37" t="s">
        <v>11311</v>
      </c>
      <c r="C3199" s="38" t="s">
        <v>23</v>
      </c>
      <c r="D3199" s="39">
        <v>411.53</v>
      </c>
      <c r="E3199" s="39">
        <v>29.49</v>
      </c>
      <c r="F3199" s="39">
        <v>441.02</v>
      </c>
      <c r="G3199" s="34">
        <f t="shared" si="49"/>
        <v>9</v>
      </c>
    </row>
    <row r="3200" spans="1:7" ht="30" x14ac:dyDescent="0.25">
      <c r="A3200" s="36" t="s">
        <v>9066</v>
      </c>
      <c r="B3200" s="37" t="s">
        <v>11312</v>
      </c>
      <c r="C3200" s="38" t="s">
        <v>23</v>
      </c>
      <c r="D3200" s="39">
        <v>571.24</v>
      </c>
      <c r="E3200" s="39">
        <v>33.71</v>
      </c>
      <c r="F3200" s="39">
        <v>604.95000000000005</v>
      </c>
      <c r="G3200" s="34">
        <f t="shared" si="49"/>
        <v>9</v>
      </c>
    </row>
    <row r="3201" spans="1:7" ht="30" x14ac:dyDescent="0.25">
      <c r="A3201" s="36" t="s">
        <v>9067</v>
      </c>
      <c r="B3201" s="37" t="s">
        <v>11313</v>
      </c>
      <c r="C3201" s="38" t="s">
        <v>23</v>
      </c>
      <c r="D3201" s="39">
        <v>892.67</v>
      </c>
      <c r="E3201" s="39">
        <v>37.92</v>
      </c>
      <c r="F3201" s="39">
        <v>930.59</v>
      </c>
      <c r="G3201" s="34">
        <f t="shared" si="49"/>
        <v>9</v>
      </c>
    </row>
    <row r="3202" spans="1:7" ht="30" x14ac:dyDescent="0.25">
      <c r="A3202" s="36" t="s">
        <v>9068</v>
      </c>
      <c r="B3202" s="37" t="s">
        <v>11314</v>
      </c>
      <c r="C3202" s="38" t="s">
        <v>23</v>
      </c>
      <c r="D3202" s="39">
        <v>1409.3</v>
      </c>
      <c r="E3202" s="39">
        <v>42.13</v>
      </c>
      <c r="F3202" s="39">
        <v>1451.43</v>
      </c>
      <c r="G3202" s="34">
        <f t="shared" si="49"/>
        <v>9</v>
      </c>
    </row>
    <row r="3203" spans="1:7" ht="30" x14ac:dyDescent="0.25">
      <c r="A3203" s="36" t="s">
        <v>9069</v>
      </c>
      <c r="B3203" s="37" t="s">
        <v>11315</v>
      </c>
      <c r="C3203" s="38" t="s">
        <v>23</v>
      </c>
      <c r="D3203" s="39">
        <v>323.94</v>
      </c>
      <c r="E3203" s="39">
        <v>29.49</v>
      </c>
      <c r="F3203" s="39">
        <v>353.43</v>
      </c>
      <c r="G3203" s="34">
        <f t="shared" ref="G3203:G3266" si="50">LEN(A3203)</f>
        <v>9</v>
      </c>
    </row>
    <row r="3204" spans="1:7" ht="30" x14ac:dyDescent="0.25">
      <c r="A3204" s="36" t="s">
        <v>9070</v>
      </c>
      <c r="B3204" s="37" t="s">
        <v>11316</v>
      </c>
      <c r="C3204" s="38" t="s">
        <v>23</v>
      </c>
      <c r="D3204" s="39">
        <v>386.37</v>
      </c>
      <c r="E3204" s="39">
        <v>29.49</v>
      </c>
      <c r="F3204" s="39">
        <v>415.86</v>
      </c>
      <c r="G3204" s="34">
        <f t="shared" si="50"/>
        <v>9</v>
      </c>
    </row>
    <row r="3205" spans="1:7" ht="30" x14ac:dyDescent="0.25">
      <c r="A3205" s="36" t="s">
        <v>9071</v>
      </c>
      <c r="B3205" s="37" t="s">
        <v>5789</v>
      </c>
      <c r="C3205" s="38" t="s">
        <v>23</v>
      </c>
      <c r="D3205" s="39">
        <v>698.97</v>
      </c>
      <c r="E3205" s="39">
        <v>33.71</v>
      </c>
      <c r="F3205" s="39">
        <v>732.68</v>
      </c>
      <c r="G3205" s="34">
        <f t="shared" si="50"/>
        <v>9</v>
      </c>
    </row>
    <row r="3206" spans="1:7" ht="30" x14ac:dyDescent="0.25">
      <c r="A3206" s="36" t="s">
        <v>9072</v>
      </c>
      <c r="B3206" s="37" t="s">
        <v>11317</v>
      </c>
      <c r="C3206" s="38" t="s">
        <v>23</v>
      </c>
      <c r="D3206" s="39">
        <v>810.75</v>
      </c>
      <c r="E3206" s="39">
        <v>37.92</v>
      </c>
      <c r="F3206" s="39">
        <v>848.67</v>
      </c>
      <c r="G3206" s="34">
        <f t="shared" si="50"/>
        <v>9</v>
      </c>
    </row>
    <row r="3207" spans="1:7" ht="30" x14ac:dyDescent="0.25">
      <c r="A3207" s="36" t="s">
        <v>9073</v>
      </c>
      <c r="B3207" s="37" t="s">
        <v>11318</v>
      </c>
      <c r="C3207" s="38" t="s">
        <v>23</v>
      </c>
      <c r="D3207" s="39">
        <v>1285.6500000000001</v>
      </c>
      <c r="E3207" s="39">
        <v>42.13</v>
      </c>
      <c r="F3207" s="39">
        <v>1327.78</v>
      </c>
      <c r="G3207" s="34">
        <f t="shared" si="50"/>
        <v>9</v>
      </c>
    </row>
    <row r="3208" spans="1:7" x14ac:dyDescent="0.25">
      <c r="A3208" s="36" t="s">
        <v>11319</v>
      </c>
      <c r="B3208" s="37" t="s">
        <v>5790</v>
      </c>
      <c r="C3208" s="38"/>
      <c r="D3208" s="39"/>
      <c r="E3208" s="39"/>
      <c r="F3208" s="39"/>
      <c r="G3208" s="34">
        <f t="shared" si="50"/>
        <v>5</v>
      </c>
    </row>
    <row r="3209" spans="1:7" x14ac:dyDescent="0.25">
      <c r="A3209" s="36" t="s">
        <v>9074</v>
      </c>
      <c r="B3209" s="37" t="s">
        <v>5791</v>
      </c>
      <c r="C3209" s="38" t="s">
        <v>7</v>
      </c>
      <c r="D3209" s="39">
        <v>1.83</v>
      </c>
      <c r="E3209" s="39">
        <v>72.69</v>
      </c>
      <c r="F3209" s="39">
        <v>74.52</v>
      </c>
      <c r="G3209" s="34">
        <f t="shared" si="50"/>
        <v>9</v>
      </c>
    </row>
    <row r="3210" spans="1:7" ht="30" x14ac:dyDescent="0.25">
      <c r="A3210" s="36" t="s">
        <v>9075</v>
      </c>
      <c r="B3210" s="37" t="s">
        <v>5792</v>
      </c>
      <c r="C3210" s="38" t="s">
        <v>7</v>
      </c>
      <c r="D3210" s="39">
        <v>69.400000000000006</v>
      </c>
      <c r="E3210" s="39">
        <v>42.3</v>
      </c>
      <c r="F3210" s="39">
        <v>111.7</v>
      </c>
      <c r="G3210" s="34">
        <f t="shared" si="50"/>
        <v>9</v>
      </c>
    </row>
    <row r="3211" spans="1:7" x14ac:dyDescent="0.25">
      <c r="A3211" s="36" t="s">
        <v>11320</v>
      </c>
      <c r="B3211" s="37" t="s">
        <v>5793</v>
      </c>
      <c r="C3211" s="38"/>
      <c r="D3211" s="39"/>
      <c r="E3211" s="39"/>
      <c r="F3211" s="39"/>
      <c r="G3211" s="34">
        <f t="shared" si="50"/>
        <v>5</v>
      </c>
    </row>
    <row r="3212" spans="1:7" ht="30" x14ac:dyDescent="0.25">
      <c r="A3212" s="36" t="s">
        <v>9076</v>
      </c>
      <c r="B3212" s="37" t="s">
        <v>7046</v>
      </c>
      <c r="C3212" s="38" t="s">
        <v>7</v>
      </c>
      <c r="D3212" s="39">
        <v>74.260000000000005</v>
      </c>
      <c r="E3212" s="39">
        <v>73.739999999999995</v>
      </c>
      <c r="F3212" s="39">
        <v>148</v>
      </c>
      <c r="G3212" s="34">
        <f t="shared" si="50"/>
        <v>9</v>
      </c>
    </row>
    <row r="3213" spans="1:7" ht="30" x14ac:dyDescent="0.25">
      <c r="A3213" s="36" t="s">
        <v>9077</v>
      </c>
      <c r="B3213" s="37" t="s">
        <v>7047</v>
      </c>
      <c r="C3213" s="38" t="s">
        <v>7</v>
      </c>
      <c r="D3213" s="39">
        <v>98.19</v>
      </c>
      <c r="E3213" s="39">
        <v>84.27</v>
      </c>
      <c r="F3213" s="39">
        <v>182.46</v>
      </c>
      <c r="G3213" s="34">
        <f t="shared" si="50"/>
        <v>9</v>
      </c>
    </row>
    <row r="3214" spans="1:7" ht="30" x14ac:dyDescent="0.25">
      <c r="A3214" s="36" t="s">
        <v>9078</v>
      </c>
      <c r="B3214" s="37" t="s">
        <v>7048</v>
      </c>
      <c r="C3214" s="38" t="s">
        <v>7</v>
      </c>
      <c r="D3214" s="39">
        <v>103.79</v>
      </c>
      <c r="E3214" s="39">
        <v>84.27</v>
      </c>
      <c r="F3214" s="39">
        <v>188.06</v>
      </c>
      <c r="G3214" s="34">
        <f t="shared" si="50"/>
        <v>9</v>
      </c>
    </row>
    <row r="3215" spans="1:7" ht="30" x14ac:dyDescent="0.25">
      <c r="A3215" s="36" t="s">
        <v>9079</v>
      </c>
      <c r="B3215" s="37" t="s">
        <v>7049</v>
      </c>
      <c r="C3215" s="38" t="s">
        <v>7</v>
      </c>
      <c r="D3215" s="39">
        <v>129.97999999999999</v>
      </c>
      <c r="E3215" s="39">
        <v>94.8</v>
      </c>
      <c r="F3215" s="39">
        <v>224.78</v>
      </c>
      <c r="G3215" s="34">
        <f t="shared" si="50"/>
        <v>9</v>
      </c>
    </row>
    <row r="3216" spans="1:7" ht="30" x14ac:dyDescent="0.25">
      <c r="A3216" s="36" t="s">
        <v>9080</v>
      </c>
      <c r="B3216" s="37" t="s">
        <v>7050</v>
      </c>
      <c r="C3216" s="38" t="s">
        <v>7</v>
      </c>
      <c r="D3216" s="39">
        <v>202.05</v>
      </c>
      <c r="E3216" s="39">
        <v>105.34</v>
      </c>
      <c r="F3216" s="39">
        <v>307.39</v>
      </c>
      <c r="G3216" s="34">
        <f t="shared" si="50"/>
        <v>9</v>
      </c>
    </row>
    <row r="3217" spans="1:7" ht="30" x14ac:dyDescent="0.25">
      <c r="A3217" s="36" t="s">
        <v>9081</v>
      </c>
      <c r="B3217" s="37" t="s">
        <v>7051</v>
      </c>
      <c r="C3217" s="38" t="s">
        <v>7</v>
      </c>
      <c r="D3217" s="39">
        <v>230.68</v>
      </c>
      <c r="E3217" s="39">
        <v>118.51</v>
      </c>
      <c r="F3217" s="39">
        <v>349.19</v>
      </c>
      <c r="G3217" s="34">
        <f t="shared" si="50"/>
        <v>9</v>
      </c>
    </row>
    <row r="3218" spans="1:7" ht="30" x14ac:dyDescent="0.25">
      <c r="A3218" s="36" t="s">
        <v>9082</v>
      </c>
      <c r="B3218" s="37" t="s">
        <v>5794</v>
      </c>
      <c r="C3218" s="38" t="s">
        <v>7</v>
      </c>
      <c r="D3218" s="39">
        <v>275.20999999999998</v>
      </c>
      <c r="E3218" s="39">
        <v>126.41</v>
      </c>
      <c r="F3218" s="39">
        <v>401.62</v>
      </c>
      <c r="G3218" s="34">
        <f t="shared" si="50"/>
        <v>9</v>
      </c>
    </row>
    <row r="3219" spans="1:7" ht="30" x14ac:dyDescent="0.25">
      <c r="A3219" s="36" t="s">
        <v>9083</v>
      </c>
      <c r="B3219" s="37" t="s">
        <v>7052</v>
      </c>
      <c r="C3219" s="38" t="s">
        <v>7</v>
      </c>
      <c r="D3219" s="39">
        <v>318.75</v>
      </c>
      <c r="E3219" s="39">
        <v>131.68</v>
      </c>
      <c r="F3219" s="39">
        <v>450.43</v>
      </c>
      <c r="G3219" s="34">
        <f t="shared" si="50"/>
        <v>9</v>
      </c>
    </row>
    <row r="3220" spans="1:7" ht="30" x14ac:dyDescent="0.25">
      <c r="A3220" s="36" t="s">
        <v>9084</v>
      </c>
      <c r="B3220" s="37" t="s">
        <v>7053</v>
      </c>
      <c r="C3220" s="38" t="s">
        <v>7</v>
      </c>
      <c r="D3220" s="39">
        <v>438.71</v>
      </c>
      <c r="E3220" s="39">
        <v>139.58000000000001</v>
      </c>
      <c r="F3220" s="39">
        <v>578.29</v>
      </c>
      <c r="G3220" s="34">
        <f t="shared" si="50"/>
        <v>9</v>
      </c>
    </row>
    <row r="3221" spans="1:7" ht="30" x14ac:dyDescent="0.25">
      <c r="A3221" s="36" t="s">
        <v>9085</v>
      </c>
      <c r="B3221" s="37" t="s">
        <v>5795</v>
      </c>
      <c r="C3221" s="38" t="s">
        <v>7</v>
      </c>
      <c r="D3221" s="39">
        <v>562.85</v>
      </c>
      <c r="E3221" s="39">
        <v>144.84</v>
      </c>
      <c r="F3221" s="39">
        <v>707.69</v>
      </c>
      <c r="G3221" s="34">
        <f t="shared" si="50"/>
        <v>9</v>
      </c>
    </row>
    <row r="3222" spans="1:7" ht="30" x14ac:dyDescent="0.25">
      <c r="A3222" s="36" t="s">
        <v>9086</v>
      </c>
      <c r="B3222" s="37" t="s">
        <v>7054</v>
      </c>
      <c r="C3222" s="38" t="s">
        <v>7</v>
      </c>
      <c r="D3222" s="39">
        <v>828.05</v>
      </c>
      <c r="E3222" s="39">
        <v>158.01</v>
      </c>
      <c r="F3222" s="39">
        <v>986.06</v>
      </c>
      <c r="G3222" s="34">
        <f t="shared" si="50"/>
        <v>9</v>
      </c>
    </row>
    <row r="3223" spans="1:7" ht="30" x14ac:dyDescent="0.25">
      <c r="A3223" s="36" t="s">
        <v>9087</v>
      </c>
      <c r="B3223" s="37" t="s">
        <v>7055</v>
      </c>
      <c r="C3223" s="38" t="s">
        <v>7</v>
      </c>
      <c r="D3223" s="39">
        <v>723.08</v>
      </c>
      <c r="E3223" s="39">
        <v>173.81</v>
      </c>
      <c r="F3223" s="39">
        <v>896.89</v>
      </c>
      <c r="G3223" s="34">
        <f t="shared" si="50"/>
        <v>9</v>
      </c>
    </row>
    <row r="3224" spans="1:7" ht="30" x14ac:dyDescent="0.25">
      <c r="A3224" s="36" t="s">
        <v>9088</v>
      </c>
      <c r="B3224" s="37" t="s">
        <v>7056</v>
      </c>
      <c r="C3224" s="38" t="s">
        <v>7</v>
      </c>
      <c r="D3224" s="39">
        <v>883.65</v>
      </c>
      <c r="E3224" s="39">
        <v>184.35</v>
      </c>
      <c r="F3224" s="39">
        <v>1068</v>
      </c>
      <c r="G3224" s="34">
        <f t="shared" si="50"/>
        <v>9</v>
      </c>
    </row>
    <row r="3225" spans="1:7" x14ac:dyDescent="0.25">
      <c r="A3225" s="36" t="s">
        <v>11321</v>
      </c>
      <c r="B3225" s="37" t="s">
        <v>5796</v>
      </c>
      <c r="C3225" s="38"/>
      <c r="D3225" s="39"/>
      <c r="E3225" s="39"/>
      <c r="F3225" s="39"/>
      <c r="G3225" s="34">
        <f t="shared" si="50"/>
        <v>5</v>
      </c>
    </row>
    <row r="3226" spans="1:7" x14ac:dyDescent="0.25">
      <c r="A3226" s="36" t="s">
        <v>9089</v>
      </c>
      <c r="B3226" s="37" t="s">
        <v>5797</v>
      </c>
      <c r="C3226" s="38" t="s">
        <v>7</v>
      </c>
      <c r="D3226" s="39">
        <v>183</v>
      </c>
      <c r="E3226" s="39">
        <v>17.14</v>
      </c>
      <c r="F3226" s="39">
        <v>200.14</v>
      </c>
      <c r="G3226" s="34">
        <f t="shared" si="50"/>
        <v>9</v>
      </c>
    </row>
    <row r="3227" spans="1:7" x14ac:dyDescent="0.25">
      <c r="A3227" s="36" t="s">
        <v>9090</v>
      </c>
      <c r="B3227" s="37" t="s">
        <v>5798</v>
      </c>
      <c r="C3227" s="38" t="s">
        <v>7</v>
      </c>
      <c r="D3227" s="39">
        <v>253.74</v>
      </c>
      <c r="E3227" s="39">
        <v>25.72</v>
      </c>
      <c r="F3227" s="39">
        <v>279.45999999999998</v>
      </c>
      <c r="G3227" s="34">
        <f t="shared" si="50"/>
        <v>9</v>
      </c>
    </row>
    <row r="3228" spans="1:7" x14ac:dyDescent="0.25">
      <c r="A3228" s="36" t="s">
        <v>9091</v>
      </c>
      <c r="B3228" s="37" t="s">
        <v>5799</v>
      </c>
      <c r="C3228" s="38" t="s">
        <v>7</v>
      </c>
      <c r="D3228" s="39">
        <v>314.8</v>
      </c>
      <c r="E3228" s="39">
        <v>30</v>
      </c>
      <c r="F3228" s="39">
        <v>344.8</v>
      </c>
      <c r="G3228" s="34">
        <f t="shared" si="50"/>
        <v>9</v>
      </c>
    </row>
    <row r="3229" spans="1:7" x14ac:dyDescent="0.25">
      <c r="A3229" s="36" t="s">
        <v>9092</v>
      </c>
      <c r="B3229" s="37" t="s">
        <v>5800</v>
      </c>
      <c r="C3229" s="38" t="s">
        <v>7</v>
      </c>
      <c r="D3229" s="39">
        <v>428.5</v>
      </c>
      <c r="E3229" s="39">
        <v>34.29</v>
      </c>
      <c r="F3229" s="39">
        <v>462.79</v>
      </c>
      <c r="G3229" s="34">
        <f t="shared" si="50"/>
        <v>9</v>
      </c>
    </row>
    <row r="3230" spans="1:7" x14ac:dyDescent="0.25">
      <c r="A3230" s="36" t="s">
        <v>9093</v>
      </c>
      <c r="B3230" s="37" t="s">
        <v>5801</v>
      </c>
      <c r="C3230" s="38" t="s">
        <v>7</v>
      </c>
      <c r="D3230" s="39">
        <v>506.04</v>
      </c>
      <c r="E3230" s="39">
        <v>42.86</v>
      </c>
      <c r="F3230" s="39">
        <v>548.9</v>
      </c>
      <c r="G3230" s="34">
        <f t="shared" si="50"/>
        <v>9</v>
      </c>
    </row>
    <row r="3231" spans="1:7" x14ac:dyDescent="0.25">
      <c r="A3231" s="36" t="s">
        <v>9094</v>
      </c>
      <c r="B3231" s="37" t="s">
        <v>5802</v>
      </c>
      <c r="C3231" s="38" t="s">
        <v>7</v>
      </c>
      <c r="D3231" s="39">
        <v>775.53</v>
      </c>
      <c r="E3231" s="39">
        <v>51.43</v>
      </c>
      <c r="F3231" s="39">
        <v>826.96</v>
      </c>
      <c r="G3231" s="34">
        <f t="shared" si="50"/>
        <v>9</v>
      </c>
    </row>
    <row r="3232" spans="1:7" x14ac:dyDescent="0.25">
      <c r="A3232" s="36" t="s">
        <v>9095</v>
      </c>
      <c r="B3232" s="37" t="s">
        <v>5803</v>
      </c>
      <c r="C3232" s="38" t="s">
        <v>7</v>
      </c>
      <c r="D3232" s="39">
        <v>792.44</v>
      </c>
      <c r="E3232" s="39">
        <v>64.290000000000006</v>
      </c>
      <c r="F3232" s="39">
        <v>856.73</v>
      </c>
      <c r="G3232" s="34">
        <f t="shared" si="50"/>
        <v>9</v>
      </c>
    </row>
    <row r="3233" spans="1:7" x14ac:dyDescent="0.25">
      <c r="A3233" s="36" t="s">
        <v>9096</v>
      </c>
      <c r="B3233" s="37" t="s">
        <v>5804</v>
      </c>
      <c r="C3233" s="38" t="s">
        <v>7</v>
      </c>
      <c r="D3233" s="39">
        <v>1107.25</v>
      </c>
      <c r="E3233" s="39">
        <v>128.58000000000001</v>
      </c>
      <c r="F3233" s="39">
        <v>1235.83</v>
      </c>
      <c r="G3233" s="34">
        <f t="shared" si="50"/>
        <v>9</v>
      </c>
    </row>
    <row r="3234" spans="1:7" x14ac:dyDescent="0.25">
      <c r="A3234" s="36" t="s">
        <v>11488</v>
      </c>
      <c r="B3234" s="37" t="s">
        <v>11489</v>
      </c>
      <c r="C3234" s="38"/>
      <c r="D3234" s="39"/>
      <c r="E3234" s="39"/>
      <c r="F3234" s="39"/>
      <c r="G3234" s="34">
        <f t="shared" si="50"/>
        <v>5</v>
      </c>
    </row>
    <row r="3235" spans="1:7" x14ac:dyDescent="0.25">
      <c r="A3235" s="36" t="s">
        <v>11490</v>
      </c>
      <c r="B3235" s="37" t="s">
        <v>11491</v>
      </c>
      <c r="C3235" s="38" t="s">
        <v>7</v>
      </c>
      <c r="D3235" s="39">
        <v>68.3</v>
      </c>
      <c r="E3235" s="39">
        <v>43.72</v>
      </c>
      <c r="F3235" s="39">
        <v>112.02</v>
      </c>
      <c r="G3235" s="34">
        <f t="shared" si="50"/>
        <v>9</v>
      </c>
    </row>
    <row r="3236" spans="1:7" x14ac:dyDescent="0.25">
      <c r="A3236" s="36" t="s">
        <v>11322</v>
      </c>
      <c r="B3236" s="37" t="s">
        <v>5805</v>
      </c>
      <c r="C3236" s="38"/>
      <c r="D3236" s="39"/>
      <c r="E3236" s="39"/>
      <c r="F3236" s="39"/>
      <c r="G3236" s="34">
        <f t="shared" si="50"/>
        <v>5</v>
      </c>
    </row>
    <row r="3237" spans="1:7" ht="30" x14ac:dyDescent="0.25">
      <c r="A3237" s="36" t="s">
        <v>9097</v>
      </c>
      <c r="B3237" s="37" t="s">
        <v>5806</v>
      </c>
      <c r="C3237" s="38" t="s">
        <v>7</v>
      </c>
      <c r="D3237" s="39">
        <v>151.13</v>
      </c>
      <c r="E3237" s="39">
        <v>26.34</v>
      </c>
      <c r="F3237" s="39">
        <v>177.47</v>
      </c>
      <c r="G3237" s="34">
        <f t="shared" si="50"/>
        <v>9</v>
      </c>
    </row>
    <row r="3238" spans="1:7" ht="30" x14ac:dyDescent="0.25">
      <c r="A3238" s="36" t="s">
        <v>9098</v>
      </c>
      <c r="B3238" s="37" t="s">
        <v>5807</v>
      </c>
      <c r="C3238" s="38" t="s">
        <v>7</v>
      </c>
      <c r="D3238" s="39">
        <v>203.55</v>
      </c>
      <c r="E3238" s="39">
        <v>26.34</v>
      </c>
      <c r="F3238" s="39">
        <v>229.89</v>
      </c>
      <c r="G3238" s="34">
        <f t="shared" si="50"/>
        <v>9</v>
      </c>
    </row>
    <row r="3239" spans="1:7" ht="30" x14ac:dyDescent="0.25">
      <c r="A3239" s="36" t="s">
        <v>9099</v>
      </c>
      <c r="B3239" s="37" t="s">
        <v>5808</v>
      </c>
      <c r="C3239" s="38" t="s">
        <v>7</v>
      </c>
      <c r="D3239" s="39">
        <v>258.93</v>
      </c>
      <c r="E3239" s="39">
        <v>37.049999999999997</v>
      </c>
      <c r="F3239" s="39">
        <v>295.98</v>
      </c>
      <c r="G3239" s="34">
        <f t="shared" si="50"/>
        <v>9</v>
      </c>
    </row>
    <row r="3240" spans="1:7" ht="30" x14ac:dyDescent="0.25">
      <c r="A3240" s="36" t="s">
        <v>9100</v>
      </c>
      <c r="B3240" s="37" t="s">
        <v>5809</v>
      </c>
      <c r="C3240" s="38" t="s">
        <v>7</v>
      </c>
      <c r="D3240" s="39">
        <v>322.56</v>
      </c>
      <c r="E3240" s="39">
        <v>37.049999999999997</v>
      </c>
      <c r="F3240" s="39">
        <v>359.61</v>
      </c>
      <c r="G3240" s="34">
        <f t="shared" si="50"/>
        <v>9</v>
      </c>
    </row>
    <row r="3241" spans="1:7" ht="30" x14ac:dyDescent="0.25">
      <c r="A3241" s="36" t="s">
        <v>9101</v>
      </c>
      <c r="B3241" s="37" t="s">
        <v>5810</v>
      </c>
      <c r="C3241" s="38" t="s">
        <v>7</v>
      </c>
      <c r="D3241" s="39">
        <v>562.25</v>
      </c>
      <c r="E3241" s="39">
        <v>37.049999999999997</v>
      </c>
      <c r="F3241" s="39">
        <v>599.29999999999995</v>
      </c>
      <c r="G3241" s="34">
        <f t="shared" si="50"/>
        <v>9</v>
      </c>
    </row>
    <row r="3242" spans="1:7" ht="30" x14ac:dyDescent="0.25">
      <c r="A3242" s="36" t="s">
        <v>9102</v>
      </c>
      <c r="B3242" s="37" t="s">
        <v>7040</v>
      </c>
      <c r="C3242" s="38" t="s">
        <v>23</v>
      </c>
      <c r="D3242" s="39">
        <v>61.08</v>
      </c>
      <c r="E3242" s="39">
        <v>21.07</v>
      </c>
      <c r="F3242" s="39">
        <v>82.15</v>
      </c>
      <c r="G3242" s="34">
        <f t="shared" si="50"/>
        <v>9</v>
      </c>
    </row>
    <row r="3243" spans="1:7" ht="30" x14ac:dyDescent="0.25">
      <c r="A3243" s="36" t="s">
        <v>9103</v>
      </c>
      <c r="B3243" s="37" t="s">
        <v>7041</v>
      </c>
      <c r="C3243" s="38" t="s">
        <v>23</v>
      </c>
      <c r="D3243" s="39">
        <v>70.2</v>
      </c>
      <c r="E3243" s="39">
        <v>21.07</v>
      </c>
      <c r="F3243" s="39">
        <v>91.27</v>
      </c>
      <c r="G3243" s="34">
        <f t="shared" si="50"/>
        <v>9</v>
      </c>
    </row>
    <row r="3244" spans="1:7" ht="30" x14ac:dyDescent="0.25">
      <c r="A3244" s="36" t="s">
        <v>9104</v>
      </c>
      <c r="B3244" s="37" t="s">
        <v>7042</v>
      </c>
      <c r="C3244" s="38" t="s">
        <v>23</v>
      </c>
      <c r="D3244" s="39">
        <v>86.58</v>
      </c>
      <c r="E3244" s="39">
        <v>26.34</v>
      </c>
      <c r="F3244" s="39">
        <v>112.92</v>
      </c>
      <c r="G3244" s="34">
        <f t="shared" si="50"/>
        <v>9</v>
      </c>
    </row>
    <row r="3245" spans="1:7" ht="30" x14ac:dyDescent="0.25">
      <c r="A3245" s="36" t="s">
        <v>9105</v>
      </c>
      <c r="B3245" s="37" t="s">
        <v>7043</v>
      </c>
      <c r="C3245" s="38" t="s">
        <v>23</v>
      </c>
      <c r="D3245" s="39">
        <v>135.79</v>
      </c>
      <c r="E3245" s="39">
        <v>26.34</v>
      </c>
      <c r="F3245" s="39">
        <v>162.13</v>
      </c>
      <c r="G3245" s="34">
        <f t="shared" si="50"/>
        <v>9</v>
      </c>
    </row>
    <row r="3246" spans="1:7" ht="30" x14ac:dyDescent="0.25">
      <c r="A3246" s="36" t="s">
        <v>9106</v>
      </c>
      <c r="B3246" s="37" t="s">
        <v>7044</v>
      </c>
      <c r="C3246" s="38" t="s">
        <v>23</v>
      </c>
      <c r="D3246" s="39">
        <v>179.94</v>
      </c>
      <c r="E3246" s="39">
        <v>26.34</v>
      </c>
      <c r="F3246" s="39">
        <v>206.28</v>
      </c>
      <c r="G3246" s="34">
        <f t="shared" si="50"/>
        <v>9</v>
      </c>
    </row>
    <row r="3247" spans="1:7" ht="30" x14ac:dyDescent="0.25">
      <c r="A3247" s="36" t="s">
        <v>9107</v>
      </c>
      <c r="B3247" s="37" t="s">
        <v>7045</v>
      </c>
      <c r="C3247" s="38" t="s">
        <v>3666</v>
      </c>
      <c r="D3247" s="39">
        <v>883.57</v>
      </c>
      <c r="E3247" s="39">
        <v>21.07</v>
      </c>
      <c r="F3247" s="39">
        <v>904.64</v>
      </c>
      <c r="G3247" s="34">
        <f t="shared" si="50"/>
        <v>9</v>
      </c>
    </row>
    <row r="3248" spans="1:7" ht="30" x14ac:dyDescent="0.25">
      <c r="A3248" s="36" t="s">
        <v>9108</v>
      </c>
      <c r="B3248" s="37" t="s">
        <v>11323</v>
      </c>
      <c r="C3248" s="38" t="s">
        <v>3666</v>
      </c>
      <c r="D3248" s="39">
        <v>941.86</v>
      </c>
      <c r="E3248" s="39">
        <v>21.07</v>
      </c>
      <c r="F3248" s="39">
        <v>962.93</v>
      </c>
      <c r="G3248" s="34">
        <f t="shared" si="50"/>
        <v>9</v>
      </c>
    </row>
    <row r="3249" spans="1:7" ht="30" x14ac:dyDescent="0.25">
      <c r="A3249" s="36" t="s">
        <v>9109</v>
      </c>
      <c r="B3249" s="37" t="s">
        <v>11324</v>
      </c>
      <c r="C3249" s="38" t="s">
        <v>3666</v>
      </c>
      <c r="D3249" s="39">
        <v>988.76</v>
      </c>
      <c r="E3249" s="39">
        <v>26.34</v>
      </c>
      <c r="F3249" s="39">
        <v>1015.1</v>
      </c>
      <c r="G3249" s="34">
        <f t="shared" si="50"/>
        <v>9</v>
      </c>
    </row>
    <row r="3250" spans="1:7" ht="30" x14ac:dyDescent="0.25">
      <c r="A3250" s="36" t="s">
        <v>9110</v>
      </c>
      <c r="B3250" s="37" t="s">
        <v>11325</v>
      </c>
      <c r="C3250" s="38" t="s">
        <v>3666</v>
      </c>
      <c r="D3250" s="39">
        <v>1015.36</v>
      </c>
      <c r="E3250" s="39">
        <v>26.34</v>
      </c>
      <c r="F3250" s="39">
        <v>1041.7</v>
      </c>
      <c r="G3250" s="34">
        <f t="shared" si="50"/>
        <v>9</v>
      </c>
    </row>
    <row r="3251" spans="1:7" ht="30" x14ac:dyDescent="0.25">
      <c r="A3251" s="36" t="s">
        <v>9111</v>
      </c>
      <c r="B3251" s="37" t="s">
        <v>11326</v>
      </c>
      <c r="C3251" s="38" t="s">
        <v>3666</v>
      </c>
      <c r="D3251" s="39">
        <v>1230.7</v>
      </c>
      <c r="E3251" s="39">
        <v>26.34</v>
      </c>
      <c r="F3251" s="39">
        <v>1257.04</v>
      </c>
      <c r="G3251" s="34">
        <f t="shared" si="50"/>
        <v>9</v>
      </c>
    </row>
    <row r="3252" spans="1:7" ht="30" x14ac:dyDescent="0.25">
      <c r="A3252" s="36" t="s">
        <v>9112</v>
      </c>
      <c r="B3252" s="37" t="s">
        <v>11327</v>
      </c>
      <c r="C3252" s="38" t="s">
        <v>3666</v>
      </c>
      <c r="D3252" s="39">
        <v>1756.4</v>
      </c>
      <c r="E3252" s="39">
        <v>26.34</v>
      </c>
      <c r="F3252" s="39">
        <v>1782.74</v>
      </c>
      <c r="G3252" s="34">
        <f t="shared" si="50"/>
        <v>9</v>
      </c>
    </row>
    <row r="3253" spans="1:7" ht="30" x14ac:dyDescent="0.25">
      <c r="A3253" s="36" t="s">
        <v>9113</v>
      </c>
      <c r="B3253" s="37" t="s">
        <v>5811</v>
      </c>
      <c r="C3253" s="38" t="s">
        <v>7</v>
      </c>
      <c r="D3253" s="39">
        <v>321.73</v>
      </c>
      <c r="E3253" s="39">
        <v>37.049999999999997</v>
      </c>
      <c r="F3253" s="39">
        <v>358.78</v>
      </c>
      <c r="G3253" s="34">
        <f t="shared" si="50"/>
        <v>9</v>
      </c>
    </row>
    <row r="3254" spans="1:7" ht="30" x14ac:dyDescent="0.25">
      <c r="A3254" s="36" t="s">
        <v>9114</v>
      </c>
      <c r="B3254" s="37" t="s">
        <v>5812</v>
      </c>
      <c r="C3254" s="38" t="s">
        <v>7</v>
      </c>
      <c r="D3254" s="39">
        <v>910.64</v>
      </c>
      <c r="E3254" s="39">
        <v>37.049999999999997</v>
      </c>
      <c r="F3254" s="39">
        <v>947.69</v>
      </c>
      <c r="G3254" s="34">
        <f t="shared" si="50"/>
        <v>9</v>
      </c>
    </row>
    <row r="3255" spans="1:7" x14ac:dyDescent="0.25">
      <c r="A3255" s="36" t="s">
        <v>9115</v>
      </c>
      <c r="B3255" s="37" t="s">
        <v>5813</v>
      </c>
      <c r="C3255" s="38" t="s">
        <v>23</v>
      </c>
      <c r="D3255" s="39">
        <v>118.07</v>
      </c>
      <c r="E3255" s="39">
        <v>21.07</v>
      </c>
      <c r="F3255" s="39">
        <v>139.13999999999999</v>
      </c>
      <c r="G3255" s="34">
        <f t="shared" si="50"/>
        <v>9</v>
      </c>
    </row>
    <row r="3256" spans="1:7" x14ac:dyDescent="0.25">
      <c r="A3256" s="36" t="s">
        <v>9116</v>
      </c>
      <c r="B3256" s="37" t="s">
        <v>5814</v>
      </c>
      <c r="C3256" s="38" t="s">
        <v>23</v>
      </c>
      <c r="D3256" s="39">
        <v>155.28</v>
      </c>
      <c r="E3256" s="39">
        <v>21.07</v>
      </c>
      <c r="F3256" s="39">
        <v>176.35</v>
      </c>
      <c r="G3256" s="34">
        <f t="shared" si="50"/>
        <v>9</v>
      </c>
    </row>
    <row r="3257" spans="1:7" x14ac:dyDescent="0.25">
      <c r="A3257" s="36" t="s">
        <v>9117</v>
      </c>
      <c r="B3257" s="37" t="s">
        <v>5815</v>
      </c>
      <c r="C3257" s="38" t="s">
        <v>23</v>
      </c>
      <c r="D3257" s="39">
        <v>169.39</v>
      </c>
      <c r="E3257" s="39">
        <v>26.34</v>
      </c>
      <c r="F3257" s="39">
        <v>195.73</v>
      </c>
      <c r="G3257" s="34">
        <f t="shared" si="50"/>
        <v>9</v>
      </c>
    </row>
    <row r="3258" spans="1:7" x14ac:dyDescent="0.25">
      <c r="A3258" s="36" t="s">
        <v>9118</v>
      </c>
      <c r="B3258" s="37" t="s">
        <v>5816</v>
      </c>
      <c r="C3258" s="38" t="s">
        <v>23</v>
      </c>
      <c r="D3258" s="39">
        <v>286.05</v>
      </c>
      <c r="E3258" s="39">
        <v>26.34</v>
      </c>
      <c r="F3258" s="39">
        <v>312.39</v>
      </c>
      <c r="G3258" s="34">
        <f t="shared" si="50"/>
        <v>9</v>
      </c>
    </row>
    <row r="3259" spans="1:7" x14ac:dyDescent="0.25">
      <c r="A3259" s="36" t="s">
        <v>9119</v>
      </c>
      <c r="B3259" s="37" t="s">
        <v>5817</v>
      </c>
      <c r="C3259" s="38" t="s">
        <v>23</v>
      </c>
      <c r="D3259" s="39">
        <v>290.25</v>
      </c>
      <c r="E3259" s="39">
        <v>26.34</v>
      </c>
      <c r="F3259" s="39">
        <v>316.58999999999997</v>
      </c>
      <c r="G3259" s="34">
        <f t="shared" si="50"/>
        <v>9</v>
      </c>
    </row>
    <row r="3260" spans="1:7" x14ac:dyDescent="0.25">
      <c r="A3260" s="36" t="s">
        <v>9120</v>
      </c>
      <c r="B3260" s="37" t="s">
        <v>5818</v>
      </c>
      <c r="C3260" s="38" t="s">
        <v>23</v>
      </c>
      <c r="D3260" s="39">
        <v>659.42</v>
      </c>
      <c r="E3260" s="39">
        <v>26.34</v>
      </c>
      <c r="F3260" s="39">
        <v>685.76</v>
      </c>
      <c r="G3260" s="34">
        <f t="shared" si="50"/>
        <v>9</v>
      </c>
    </row>
    <row r="3261" spans="1:7" x14ac:dyDescent="0.25">
      <c r="A3261" s="36" t="s">
        <v>9121</v>
      </c>
      <c r="B3261" s="37" t="s">
        <v>5819</v>
      </c>
      <c r="C3261" s="38" t="s">
        <v>23</v>
      </c>
      <c r="D3261" s="39">
        <v>182.06</v>
      </c>
      <c r="E3261" s="39">
        <v>21.07</v>
      </c>
      <c r="F3261" s="39">
        <v>203.13</v>
      </c>
      <c r="G3261" s="34">
        <f t="shared" si="50"/>
        <v>9</v>
      </c>
    </row>
    <row r="3262" spans="1:7" x14ac:dyDescent="0.25">
      <c r="A3262" s="36" t="s">
        <v>9122</v>
      </c>
      <c r="B3262" s="37" t="s">
        <v>5820</v>
      </c>
      <c r="C3262" s="38" t="s">
        <v>23</v>
      </c>
      <c r="D3262" s="39">
        <v>191.92</v>
      </c>
      <c r="E3262" s="39">
        <v>21.07</v>
      </c>
      <c r="F3262" s="39">
        <v>212.99</v>
      </c>
      <c r="G3262" s="34">
        <f t="shared" si="50"/>
        <v>9</v>
      </c>
    </row>
    <row r="3263" spans="1:7" x14ac:dyDescent="0.25">
      <c r="A3263" s="36" t="s">
        <v>9123</v>
      </c>
      <c r="B3263" s="37" t="s">
        <v>5821</v>
      </c>
      <c r="C3263" s="38" t="s">
        <v>23</v>
      </c>
      <c r="D3263" s="39">
        <v>192.27</v>
      </c>
      <c r="E3263" s="39">
        <v>26.34</v>
      </c>
      <c r="F3263" s="39">
        <v>218.61</v>
      </c>
      <c r="G3263" s="34">
        <f t="shared" si="50"/>
        <v>9</v>
      </c>
    </row>
    <row r="3264" spans="1:7" x14ac:dyDescent="0.25">
      <c r="A3264" s="36" t="s">
        <v>9124</v>
      </c>
      <c r="B3264" s="37" t="s">
        <v>5822</v>
      </c>
      <c r="C3264" s="38" t="s">
        <v>23</v>
      </c>
      <c r="D3264" s="39">
        <v>254.87</v>
      </c>
      <c r="E3264" s="39">
        <v>26.34</v>
      </c>
      <c r="F3264" s="39">
        <v>281.20999999999998</v>
      </c>
      <c r="G3264" s="34">
        <f t="shared" si="50"/>
        <v>9</v>
      </c>
    </row>
    <row r="3265" spans="1:7" x14ac:dyDescent="0.25">
      <c r="A3265" s="36" t="s">
        <v>9125</v>
      </c>
      <c r="B3265" s="37" t="s">
        <v>5823</v>
      </c>
      <c r="C3265" s="38" t="s">
        <v>23</v>
      </c>
      <c r="D3265" s="39">
        <v>356.35</v>
      </c>
      <c r="E3265" s="39">
        <v>26.34</v>
      </c>
      <c r="F3265" s="39">
        <v>382.69</v>
      </c>
      <c r="G3265" s="34">
        <f t="shared" si="50"/>
        <v>9</v>
      </c>
    </row>
    <row r="3266" spans="1:7" x14ac:dyDescent="0.25">
      <c r="A3266" s="36" t="s">
        <v>9126</v>
      </c>
      <c r="B3266" s="37" t="s">
        <v>5824</v>
      </c>
      <c r="C3266" s="38" t="s">
        <v>23</v>
      </c>
      <c r="D3266" s="39">
        <v>145.38999999999999</v>
      </c>
      <c r="E3266" s="39">
        <v>21.07</v>
      </c>
      <c r="F3266" s="39">
        <v>166.46</v>
      </c>
      <c r="G3266" s="34">
        <f t="shared" si="50"/>
        <v>9</v>
      </c>
    </row>
    <row r="3267" spans="1:7" x14ac:dyDescent="0.25">
      <c r="A3267" s="36" t="s">
        <v>9127</v>
      </c>
      <c r="B3267" s="37" t="s">
        <v>5825</v>
      </c>
      <c r="C3267" s="38" t="s">
        <v>23</v>
      </c>
      <c r="D3267" s="39">
        <v>221.26</v>
      </c>
      <c r="E3267" s="39">
        <v>21.07</v>
      </c>
      <c r="F3267" s="39">
        <v>242.33</v>
      </c>
      <c r="G3267" s="34">
        <f t="shared" ref="G3267:G3330" si="51">LEN(A3267)</f>
        <v>9</v>
      </c>
    </row>
    <row r="3268" spans="1:7" x14ac:dyDescent="0.25">
      <c r="A3268" s="36" t="s">
        <v>9128</v>
      </c>
      <c r="B3268" s="37" t="s">
        <v>5826</v>
      </c>
      <c r="C3268" s="38" t="s">
        <v>23</v>
      </c>
      <c r="D3268" s="39">
        <v>246.91</v>
      </c>
      <c r="E3268" s="39">
        <v>21.07</v>
      </c>
      <c r="F3268" s="39">
        <v>267.98</v>
      </c>
      <c r="G3268" s="34">
        <f t="shared" si="51"/>
        <v>9</v>
      </c>
    </row>
    <row r="3269" spans="1:7" x14ac:dyDescent="0.25">
      <c r="A3269" s="36" t="s">
        <v>9129</v>
      </c>
      <c r="B3269" s="37" t="s">
        <v>5827</v>
      </c>
      <c r="C3269" s="38" t="s">
        <v>23</v>
      </c>
      <c r="D3269" s="39">
        <v>292.02</v>
      </c>
      <c r="E3269" s="39">
        <v>26.34</v>
      </c>
      <c r="F3269" s="39">
        <v>318.36</v>
      </c>
      <c r="G3269" s="34">
        <f t="shared" si="51"/>
        <v>9</v>
      </c>
    </row>
    <row r="3270" spans="1:7" x14ac:dyDescent="0.25">
      <c r="A3270" s="36" t="s">
        <v>9130</v>
      </c>
      <c r="B3270" s="37" t="s">
        <v>5828</v>
      </c>
      <c r="C3270" s="38" t="s">
        <v>23</v>
      </c>
      <c r="D3270" s="39">
        <v>341.23</v>
      </c>
      <c r="E3270" s="39">
        <v>26.34</v>
      </c>
      <c r="F3270" s="39">
        <v>367.57</v>
      </c>
      <c r="G3270" s="34">
        <f t="shared" si="51"/>
        <v>9</v>
      </c>
    </row>
    <row r="3271" spans="1:7" x14ac:dyDescent="0.25">
      <c r="A3271" s="36" t="s">
        <v>9131</v>
      </c>
      <c r="B3271" s="37" t="s">
        <v>5829</v>
      </c>
      <c r="C3271" s="38" t="s">
        <v>23</v>
      </c>
      <c r="D3271" s="39">
        <v>941.48</v>
      </c>
      <c r="E3271" s="39">
        <v>26.34</v>
      </c>
      <c r="F3271" s="39">
        <v>967.82</v>
      </c>
      <c r="G3271" s="34">
        <f t="shared" si="51"/>
        <v>9</v>
      </c>
    </row>
    <row r="3272" spans="1:7" ht="30" x14ac:dyDescent="0.25">
      <c r="A3272" s="36" t="s">
        <v>9132</v>
      </c>
      <c r="B3272" s="37" t="s">
        <v>7038</v>
      </c>
      <c r="C3272" s="38" t="s">
        <v>23</v>
      </c>
      <c r="D3272" s="39">
        <v>110.07</v>
      </c>
      <c r="E3272" s="39">
        <v>26.34</v>
      </c>
      <c r="F3272" s="39">
        <v>136.41</v>
      </c>
      <c r="G3272" s="34">
        <f t="shared" si="51"/>
        <v>9</v>
      </c>
    </row>
    <row r="3273" spans="1:7" ht="30" x14ac:dyDescent="0.25">
      <c r="A3273" s="36" t="s">
        <v>9133</v>
      </c>
      <c r="B3273" s="37" t="s">
        <v>7039</v>
      </c>
      <c r="C3273" s="38" t="s">
        <v>23</v>
      </c>
      <c r="D3273" s="39">
        <v>548.72</v>
      </c>
      <c r="E3273" s="39">
        <v>26.34</v>
      </c>
      <c r="F3273" s="39">
        <v>575.05999999999995</v>
      </c>
      <c r="G3273" s="34">
        <f t="shared" si="51"/>
        <v>9</v>
      </c>
    </row>
    <row r="3274" spans="1:7" ht="30" x14ac:dyDescent="0.25">
      <c r="A3274" s="36" t="s">
        <v>9134</v>
      </c>
      <c r="B3274" s="37" t="s">
        <v>5830</v>
      </c>
      <c r="C3274" s="38" t="s">
        <v>23</v>
      </c>
      <c r="D3274" s="39">
        <v>142.01</v>
      </c>
      <c r="E3274" s="39">
        <v>21.07</v>
      </c>
      <c r="F3274" s="39">
        <v>163.08000000000001</v>
      </c>
      <c r="G3274" s="34">
        <f t="shared" si="51"/>
        <v>9</v>
      </c>
    </row>
    <row r="3275" spans="1:7" ht="30" x14ac:dyDescent="0.25">
      <c r="A3275" s="36" t="s">
        <v>9135</v>
      </c>
      <c r="B3275" s="37" t="s">
        <v>5831</v>
      </c>
      <c r="C3275" s="38" t="s">
        <v>23</v>
      </c>
      <c r="D3275" s="39">
        <v>206.42</v>
      </c>
      <c r="E3275" s="39">
        <v>26.34</v>
      </c>
      <c r="F3275" s="39">
        <v>232.76</v>
      </c>
      <c r="G3275" s="34">
        <f t="shared" si="51"/>
        <v>9</v>
      </c>
    </row>
    <row r="3276" spans="1:7" ht="30" x14ac:dyDescent="0.25">
      <c r="A3276" s="36" t="s">
        <v>9136</v>
      </c>
      <c r="B3276" s="37" t="s">
        <v>5832</v>
      </c>
      <c r="C3276" s="38" t="s">
        <v>23</v>
      </c>
      <c r="D3276" s="39">
        <v>234.12</v>
      </c>
      <c r="E3276" s="39">
        <v>26.34</v>
      </c>
      <c r="F3276" s="39">
        <v>260.45999999999998</v>
      </c>
      <c r="G3276" s="34">
        <f t="shared" si="51"/>
        <v>9</v>
      </c>
    </row>
    <row r="3277" spans="1:7" ht="30" x14ac:dyDescent="0.25">
      <c r="A3277" s="36" t="s">
        <v>9137</v>
      </c>
      <c r="B3277" s="37" t="s">
        <v>5833</v>
      </c>
      <c r="C3277" s="38" t="s">
        <v>23</v>
      </c>
      <c r="D3277" s="39">
        <v>242.53</v>
      </c>
      <c r="E3277" s="39">
        <v>26.34</v>
      </c>
      <c r="F3277" s="39">
        <v>268.87</v>
      </c>
      <c r="G3277" s="34">
        <f t="shared" si="51"/>
        <v>9</v>
      </c>
    </row>
    <row r="3278" spans="1:7" ht="30" x14ac:dyDescent="0.25">
      <c r="A3278" s="36" t="s">
        <v>9138</v>
      </c>
      <c r="B3278" s="37" t="s">
        <v>5834</v>
      </c>
      <c r="C3278" s="38" t="s">
        <v>23</v>
      </c>
      <c r="D3278" s="39">
        <v>501.73</v>
      </c>
      <c r="E3278" s="39">
        <v>26.34</v>
      </c>
      <c r="F3278" s="39">
        <v>528.07000000000005</v>
      </c>
      <c r="G3278" s="34">
        <f t="shared" si="51"/>
        <v>9</v>
      </c>
    </row>
    <row r="3279" spans="1:7" ht="30" x14ac:dyDescent="0.25">
      <c r="A3279" s="36" t="s">
        <v>9139</v>
      </c>
      <c r="B3279" s="37" t="s">
        <v>5835</v>
      </c>
      <c r="C3279" s="38" t="s">
        <v>23</v>
      </c>
      <c r="D3279" s="39">
        <v>505.6</v>
      </c>
      <c r="E3279" s="39">
        <v>26.34</v>
      </c>
      <c r="F3279" s="39">
        <v>531.94000000000005</v>
      </c>
      <c r="G3279" s="34">
        <f t="shared" si="51"/>
        <v>9</v>
      </c>
    </row>
    <row r="3280" spans="1:7" ht="30" x14ac:dyDescent="0.25">
      <c r="A3280" s="36" t="s">
        <v>11492</v>
      </c>
      <c r="B3280" s="37" t="s">
        <v>11493</v>
      </c>
      <c r="C3280" s="38" t="s">
        <v>23</v>
      </c>
      <c r="D3280" s="39">
        <v>503.45</v>
      </c>
      <c r="E3280" s="39">
        <v>26.34</v>
      </c>
      <c r="F3280" s="39">
        <v>529.79</v>
      </c>
      <c r="G3280" s="34">
        <f t="shared" si="51"/>
        <v>9</v>
      </c>
    </row>
    <row r="3281" spans="1:7" ht="30" x14ac:dyDescent="0.25">
      <c r="A3281" s="36" t="s">
        <v>9140</v>
      </c>
      <c r="B3281" s="37" t="s">
        <v>5836</v>
      </c>
      <c r="C3281" s="38" t="s">
        <v>23</v>
      </c>
      <c r="D3281" s="39">
        <v>549.29999999999995</v>
      </c>
      <c r="E3281" s="39">
        <v>26.34</v>
      </c>
      <c r="F3281" s="39">
        <v>575.64</v>
      </c>
      <c r="G3281" s="34">
        <f t="shared" si="51"/>
        <v>9</v>
      </c>
    </row>
    <row r="3282" spans="1:7" ht="30" x14ac:dyDescent="0.25">
      <c r="A3282" s="36" t="s">
        <v>9141</v>
      </c>
      <c r="B3282" s="37" t="s">
        <v>5837</v>
      </c>
      <c r="C3282" s="38" t="s">
        <v>23</v>
      </c>
      <c r="D3282" s="39">
        <v>589.66</v>
      </c>
      <c r="E3282" s="39">
        <v>26.34</v>
      </c>
      <c r="F3282" s="39">
        <v>616</v>
      </c>
      <c r="G3282" s="34">
        <f t="shared" si="51"/>
        <v>9</v>
      </c>
    </row>
    <row r="3283" spans="1:7" ht="30" x14ac:dyDescent="0.25">
      <c r="A3283" s="36" t="s">
        <v>9142</v>
      </c>
      <c r="B3283" s="37" t="s">
        <v>5838</v>
      </c>
      <c r="C3283" s="38" t="s">
        <v>23</v>
      </c>
      <c r="D3283" s="39">
        <v>1247.1199999999999</v>
      </c>
      <c r="E3283" s="39">
        <v>26.34</v>
      </c>
      <c r="F3283" s="39">
        <v>1273.46</v>
      </c>
      <c r="G3283" s="34">
        <f t="shared" si="51"/>
        <v>9</v>
      </c>
    </row>
    <row r="3284" spans="1:7" x14ac:dyDescent="0.25">
      <c r="A3284" s="36" t="s">
        <v>9143</v>
      </c>
      <c r="B3284" s="37" t="s">
        <v>5839</v>
      </c>
      <c r="C3284" s="38" t="s">
        <v>23</v>
      </c>
      <c r="D3284" s="39">
        <v>523.53</v>
      </c>
      <c r="E3284" s="39">
        <v>21.07</v>
      </c>
      <c r="F3284" s="39">
        <v>544.6</v>
      </c>
      <c r="G3284" s="34">
        <f t="shared" si="51"/>
        <v>9</v>
      </c>
    </row>
    <row r="3285" spans="1:7" x14ac:dyDescent="0.25">
      <c r="A3285" s="36" t="s">
        <v>9144</v>
      </c>
      <c r="B3285" s="37" t="s">
        <v>5840</v>
      </c>
      <c r="C3285" s="38" t="s">
        <v>23</v>
      </c>
      <c r="D3285" s="39">
        <v>908.71</v>
      </c>
      <c r="E3285" s="39">
        <v>26.34</v>
      </c>
      <c r="F3285" s="39">
        <v>935.05</v>
      </c>
      <c r="G3285" s="34">
        <f t="shared" si="51"/>
        <v>9</v>
      </c>
    </row>
    <row r="3286" spans="1:7" x14ac:dyDescent="0.25">
      <c r="A3286" s="36" t="s">
        <v>9145</v>
      </c>
      <c r="B3286" s="37" t="s">
        <v>5841</v>
      </c>
      <c r="C3286" s="38" t="s">
        <v>23</v>
      </c>
      <c r="D3286" s="39">
        <v>1208.1500000000001</v>
      </c>
      <c r="E3286" s="39">
        <v>26.34</v>
      </c>
      <c r="F3286" s="39">
        <v>1234.49</v>
      </c>
      <c r="G3286" s="34">
        <f t="shared" si="51"/>
        <v>9</v>
      </c>
    </row>
    <row r="3287" spans="1:7" x14ac:dyDescent="0.25">
      <c r="A3287" s="36" t="s">
        <v>9146</v>
      </c>
      <c r="B3287" s="37" t="s">
        <v>5842</v>
      </c>
      <c r="C3287" s="38" t="s">
        <v>23</v>
      </c>
      <c r="D3287" s="39">
        <v>1434.75</v>
      </c>
      <c r="E3287" s="39">
        <v>26.34</v>
      </c>
      <c r="F3287" s="39">
        <v>1461.09</v>
      </c>
      <c r="G3287" s="34">
        <f t="shared" si="51"/>
        <v>9</v>
      </c>
    </row>
    <row r="3288" spans="1:7" x14ac:dyDescent="0.25">
      <c r="A3288" s="36" t="s">
        <v>9147</v>
      </c>
      <c r="B3288" s="37" t="s">
        <v>5843</v>
      </c>
      <c r="C3288" s="38" t="s">
        <v>23</v>
      </c>
      <c r="D3288" s="39">
        <v>3038.43</v>
      </c>
      <c r="E3288" s="39">
        <v>26.34</v>
      </c>
      <c r="F3288" s="39">
        <v>3064.77</v>
      </c>
      <c r="G3288" s="34">
        <f t="shared" si="51"/>
        <v>9</v>
      </c>
    </row>
    <row r="3289" spans="1:7" ht="45" x14ac:dyDescent="0.25">
      <c r="A3289" s="36" t="s">
        <v>9148</v>
      </c>
      <c r="B3289" s="37" t="s">
        <v>5844</v>
      </c>
      <c r="C3289" s="38" t="s">
        <v>23</v>
      </c>
      <c r="D3289" s="39">
        <v>201.46</v>
      </c>
      <c r="E3289" s="39">
        <v>21.07</v>
      </c>
      <c r="F3289" s="39">
        <v>222.53</v>
      </c>
      <c r="G3289" s="34">
        <f t="shared" si="51"/>
        <v>9</v>
      </c>
    </row>
    <row r="3290" spans="1:7" ht="45" x14ac:dyDescent="0.25">
      <c r="A3290" s="36" t="s">
        <v>9149</v>
      </c>
      <c r="B3290" s="37" t="s">
        <v>5845</v>
      </c>
      <c r="C3290" s="38" t="s">
        <v>23</v>
      </c>
      <c r="D3290" s="39">
        <v>263.93</v>
      </c>
      <c r="E3290" s="39">
        <v>21.07</v>
      </c>
      <c r="F3290" s="39">
        <v>285</v>
      </c>
      <c r="G3290" s="34">
        <f t="shared" si="51"/>
        <v>9</v>
      </c>
    </row>
    <row r="3291" spans="1:7" ht="45" x14ac:dyDescent="0.25">
      <c r="A3291" s="36" t="s">
        <v>9150</v>
      </c>
      <c r="B3291" s="37" t="s">
        <v>5846</v>
      </c>
      <c r="C3291" s="38" t="s">
        <v>23</v>
      </c>
      <c r="D3291" s="39">
        <v>600.99</v>
      </c>
      <c r="E3291" s="39">
        <v>26.34</v>
      </c>
      <c r="F3291" s="39">
        <v>627.33000000000004</v>
      </c>
      <c r="G3291" s="34">
        <f t="shared" si="51"/>
        <v>9</v>
      </c>
    </row>
    <row r="3292" spans="1:7" ht="45" x14ac:dyDescent="0.25">
      <c r="A3292" s="36" t="s">
        <v>11494</v>
      </c>
      <c r="B3292" s="37" t="s">
        <v>11495</v>
      </c>
      <c r="C3292" s="38" t="s">
        <v>23</v>
      </c>
      <c r="D3292" s="39">
        <v>582.39</v>
      </c>
      <c r="E3292" s="39">
        <v>26.34</v>
      </c>
      <c r="F3292" s="39">
        <v>608.73</v>
      </c>
      <c r="G3292" s="34">
        <f t="shared" si="51"/>
        <v>9</v>
      </c>
    </row>
    <row r="3293" spans="1:7" ht="45" x14ac:dyDescent="0.25">
      <c r="A3293" s="36" t="s">
        <v>9151</v>
      </c>
      <c r="B3293" s="37" t="s">
        <v>5847</v>
      </c>
      <c r="C3293" s="38" t="s">
        <v>23</v>
      </c>
      <c r="D3293" s="39">
        <v>777.48</v>
      </c>
      <c r="E3293" s="39">
        <v>26.34</v>
      </c>
      <c r="F3293" s="39">
        <v>803.82</v>
      </c>
      <c r="G3293" s="34">
        <f t="shared" si="51"/>
        <v>9</v>
      </c>
    </row>
    <row r="3294" spans="1:7" x14ac:dyDescent="0.25">
      <c r="A3294" s="36" t="s">
        <v>9152</v>
      </c>
      <c r="B3294" s="37" t="s">
        <v>5848</v>
      </c>
      <c r="C3294" s="38" t="s">
        <v>23</v>
      </c>
      <c r="D3294" s="39">
        <v>251.38</v>
      </c>
      <c r="E3294" s="39">
        <v>26.34</v>
      </c>
      <c r="F3294" s="39">
        <v>277.72000000000003</v>
      </c>
      <c r="G3294" s="34">
        <f t="shared" si="51"/>
        <v>9</v>
      </c>
    </row>
    <row r="3295" spans="1:7" x14ac:dyDescent="0.25">
      <c r="A3295" s="36" t="s">
        <v>9153</v>
      </c>
      <c r="B3295" s="37" t="s">
        <v>5849</v>
      </c>
      <c r="C3295" s="38" t="s">
        <v>23</v>
      </c>
      <c r="D3295" s="39">
        <v>531.64</v>
      </c>
      <c r="E3295" s="39">
        <v>26.34</v>
      </c>
      <c r="F3295" s="39">
        <v>557.98</v>
      </c>
      <c r="G3295" s="34">
        <f t="shared" si="51"/>
        <v>9</v>
      </c>
    </row>
    <row r="3296" spans="1:7" x14ac:dyDescent="0.25">
      <c r="A3296" s="36" t="s">
        <v>9154</v>
      </c>
      <c r="B3296" s="37" t="s">
        <v>5850</v>
      </c>
      <c r="C3296" s="38" t="s">
        <v>23</v>
      </c>
      <c r="D3296" s="39">
        <v>534.15</v>
      </c>
      <c r="E3296" s="39">
        <v>26.34</v>
      </c>
      <c r="F3296" s="39">
        <v>560.49</v>
      </c>
      <c r="G3296" s="34">
        <f t="shared" si="51"/>
        <v>9</v>
      </c>
    </row>
    <row r="3297" spans="1:7" x14ac:dyDescent="0.25">
      <c r="A3297" s="36" t="s">
        <v>9155</v>
      </c>
      <c r="B3297" s="37" t="s">
        <v>5851</v>
      </c>
      <c r="C3297" s="38" t="s">
        <v>23</v>
      </c>
      <c r="D3297" s="39">
        <v>750.38</v>
      </c>
      <c r="E3297" s="39">
        <v>26.34</v>
      </c>
      <c r="F3297" s="39">
        <v>776.72</v>
      </c>
      <c r="G3297" s="34">
        <f t="shared" si="51"/>
        <v>9</v>
      </c>
    </row>
    <row r="3298" spans="1:7" x14ac:dyDescent="0.25">
      <c r="A3298" s="36" t="s">
        <v>9156</v>
      </c>
      <c r="B3298" s="37" t="s">
        <v>5852</v>
      </c>
      <c r="C3298" s="38" t="s">
        <v>23</v>
      </c>
      <c r="D3298" s="39">
        <v>1145.76</v>
      </c>
      <c r="E3298" s="39">
        <v>26.34</v>
      </c>
      <c r="F3298" s="39">
        <v>1172.0999999999999</v>
      </c>
      <c r="G3298" s="34">
        <f t="shared" si="51"/>
        <v>9</v>
      </c>
    </row>
    <row r="3299" spans="1:7" x14ac:dyDescent="0.25">
      <c r="A3299" s="36" t="s">
        <v>9157</v>
      </c>
      <c r="B3299" s="37" t="s">
        <v>5853</v>
      </c>
      <c r="C3299" s="38" t="s">
        <v>23</v>
      </c>
      <c r="D3299" s="39">
        <v>3124.22</v>
      </c>
      <c r="E3299" s="39">
        <v>26.34</v>
      </c>
      <c r="F3299" s="39">
        <v>3150.56</v>
      </c>
      <c r="G3299" s="34">
        <f t="shared" si="51"/>
        <v>9</v>
      </c>
    </row>
    <row r="3300" spans="1:7" x14ac:dyDescent="0.25">
      <c r="A3300" s="36" t="s">
        <v>11328</v>
      </c>
      <c r="B3300" s="37" t="s">
        <v>5854</v>
      </c>
      <c r="C3300" s="38"/>
      <c r="D3300" s="39"/>
      <c r="E3300" s="39"/>
      <c r="F3300" s="39"/>
      <c r="G3300" s="34">
        <f t="shared" si="51"/>
        <v>5</v>
      </c>
    </row>
    <row r="3301" spans="1:7" ht="30" x14ac:dyDescent="0.25">
      <c r="A3301" s="36" t="s">
        <v>9158</v>
      </c>
      <c r="B3301" s="37" t="s">
        <v>7031</v>
      </c>
      <c r="C3301" s="38" t="s">
        <v>7</v>
      </c>
      <c r="D3301" s="39">
        <v>8.5299999999999994</v>
      </c>
      <c r="E3301" s="39">
        <v>8.69</v>
      </c>
      <c r="F3301" s="39">
        <v>17.22</v>
      </c>
      <c r="G3301" s="34">
        <f t="shared" si="51"/>
        <v>9</v>
      </c>
    </row>
    <row r="3302" spans="1:7" ht="30" x14ac:dyDescent="0.25">
      <c r="A3302" s="36" t="s">
        <v>9159</v>
      </c>
      <c r="B3302" s="37" t="s">
        <v>7032</v>
      </c>
      <c r="C3302" s="38" t="s">
        <v>7</v>
      </c>
      <c r="D3302" s="39">
        <v>12.44</v>
      </c>
      <c r="E3302" s="39">
        <v>8.69</v>
      </c>
      <c r="F3302" s="39">
        <v>21.13</v>
      </c>
      <c r="G3302" s="34">
        <f t="shared" si="51"/>
        <v>9</v>
      </c>
    </row>
    <row r="3303" spans="1:7" ht="30" x14ac:dyDescent="0.25">
      <c r="A3303" s="36" t="s">
        <v>9160</v>
      </c>
      <c r="B3303" s="37" t="s">
        <v>7033</v>
      </c>
      <c r="C3303" s="38" t="s">
        <v>7</v>
      </c>
      <c r="D3303" s="39">
        <v>15.56</v>
      </c>
      <c r="E3303" s="39">
        <v>8.69</v>
      </c>
      <c r="F3303" s="39">
        <v>24.25</v>
      </c>
      <c r="G3303" s="34">
        <f t="shared" si="51"/>
        <v>9</v>
      </c>
    </row>
    <row r="3304" spans="1:7" ht="30" x14ac:dyDescent="0.25">
      <c r="A3304" s="36" t="s">
        <v>9161</v>
      </c>
      <c r="B3304" s="37" t="s">
        <v>7034</v>
      </c>
      <c r="C3304" s="38" t="s">
        <v>7</v>
      </c>
      <c r="D3304" s="39">
        <v>19.690000000000001</v>
      </c>
      <c r="E3304" s="39">
        <v>13.17</v>
      </c>
      <c r="F3304" s="39">
        <v>32.86</v>
      </c>
      <c r="G3304" s="34">
        <f t="shared" si="51"/>
        <v>9</v>
      </c>
    </row>
    <row r="3305" spans="1:7" ht="30" x14ac:dyDescent="0.25">
      <c r="A3305" s="36" t="s">
        <v>9162</v>
      </c>
      <c r="B3305" s="37" t="s">
        <v>7035</v>
      </c>
      <c r="C3305" s="38" t="s">
        <v>7</v>
      </c>
      <c r="D3305" s="39">
        <v>25.9</v>
      </c>
      <c r="E3305" s="39">
        <v>13.17</v>
      </c>
      <c r="F3305" s="39">
        <v>39.07</v>
      </c>
      <c r="G3305" s="34">
        <f t="shared" si="51"/>
        <v>9</v>
      </c>
    </row>
    <row r="3306" spans="1:7" ht="30" x14ac:dyDescent="0.25">
      <c r="A3306" s="36" t="s">
        <v>9163</v>
      </c>
      <c r="B3306" s="37" t="s">
        <v>7036</v>
      </c>
      <c r="C3306" s="38" t="s">
        <v>7</v>
      </c>
      <c r="D3306" s="39">
        <v>33.51</v>
      </c>
      <c r="E3306" s="39">
        <v>13.17</v>
      </c>
      <c r="F3306" s="39">
        <v>46.68</v>
      </c>
      <c r="G3306" s="34">
        <f t="shared" si="51"/>
        <v>9</v>
      </c>
    </row>
    <row r="3307" spans="1:7" ht="30" x14ac:dyDescent="0.25">
      <c r="A3307" s="36" t="s">
        <v>9164</v>
      </c>
      <c r="B3307" s="37" t="s">
        <v>7037</v>
      </c>
      <c r="C3307" s="38" t="s">
        <v>7</v>
      </c>
      <c r="D3307" s="39">
        <v>40.869999999999997</v>
      </c>
      <c r="E3307" s="39">
        <v>13.17</v>
      </c>
      <c r="F3307" s="39">
        <v>54.04</v>
      </c>
      <c r="G3307" s="34">
        <f t="shared" si="51"/>
        <v>9</v>
      </c>
    </row>
    <row r="3308" spans="1:7" ht="30" x14ac:dyDescent="0.25">
      <c r="A3308" s="36" t="s">
        <v>11329</v>
      </c>
      <c r="B3308" s="37" t="s">
        <v>5855</v>
      </c>
      <c r="C3308" s="38"/>
      <c r="D3308" s="39"/>
      <c r="E3308" s="39"/>
      <c r="F3308" s="39"/>
      <c r="G3308" s="34">
        <f t="shared" si="51"/>
        <v>5</v>
      </c>
    </row>
    <row r="3309" spans="1:7" ht="30" x14ac:dyDescent="0.25">
      <c r="A3309" s="36" t="s">
        <v>9165</v>
      </c>
      <c r="B3309" s="37" t="s">
        <v>7022</v>
      </c>
      <c r="C3309" s="38" t="s">
        <v>7</v>
      </c>
      <c r="D3309" s="39">
        <v>47.69</v>
      </c>
      <c r="E3309" s="39">
        <v>18.96</v>
      </c>
      <c r="F3309" s="39">
        <v>66.650000000000006</v>
      </c>
      <c r="G3309" s="34">
        <f t="shared" si="51"/>
        <v>9</v>
      </c>
    </row>
    <row r="3310" spans="1:7" ht="30" x14ac:dyDescent="0.25">
      <c r="A3310" s="36" t="s">
        <v>9166</v>
      </c>
      <c r="B3310" s="37" t="s">
        <v>7023</v>
      </c>
      <c r="C3310" s="38" t="s">
        <v>7</v>
      </c>
      <c r="D3310" s="39">
        <v>68.650000000000006</v>
      </c>
      <c r="E3310" s="39">
        <v>18.96</v>
      </c>
      <c r="F3310" s="39">
        <v>87.61</v>
      </c>
      <c r="G3310" s="34">
        <f t="shared" si="51"/>
        <v>9</v>
      </c>
    </row>
    <row r="3311" spans="1:7" ht="30" x14ac:dyDescent="0.25">
      <c r="A3311" s="36" t="s">
        <v>9167</v>
      </c>
      <c r="B3311" s="37" t="s">
        <v>7024</v>
      </c>
      <c r="C3311" s="38" t="s">
        <v>7</v>
      </c>
      <c r="D3311" s="39">
        <v>80.599999999999994</v>
      </c>
      <c r="E3311" s="39">
        <v>18.96</v>
      </c>
      <c r="F3311" s="39">
        <v>99.56</v>
      </c>
      <c r="G3311" s="34">
        <f t="shared" si="51"/>
        <v>9</v>
      </c>
    </row>
    <row r="3312" spans="1:7" ht="30" x14ac:dyDescent="0.25">
      <c r="A3312" s="36" t="s">
        <v>9168</v>
      </c>
      <c r="B3312" s="37" t="s">
        <v>5856</v>
      </c>
      <c r="C3312" s="38" t="s">
        <v>7</v>
      </c>
      <c r="D3312" s="39">
        <v>103.34</v>
      </c>
      <c r="E3312" s="39">
        <v>18.96</v>
      </c>
      <c r="F3312" s="39">
        <v>122.3</v>
      </c>
      <c r="G3312" s="34">
        <f t="shared" si="51"/>
        <v>9</v>
      </c>
    </row>
    <row r="3313" spans="1:7" ht="30" x14ac:dyDescent="0.25">
      <c r="A3313" s="36" t="s">
        <v>9169</v>
      </c>
      <c r="B3313" s="37" t="s">
        <v>7025</v>
      </c>
      <c r="C3313" s="38" t="s">
        <v>7</v>
      </c>
      <c r="D3313" s="39">
        <v>120.36</v>
      </c>
      <c r="E3313" s="39">
        <v>18.96</v>
      </c>
      <c r="F3313" s="39">
        <v>139.32</v>
      </c>
      <c r="G3313" s="34">
        <f t="shared" si="51"/>
        <v>9</v>
      </c>
    </row>
    <row r="3314" spans="1:7" ht="30" x14ac:dyDescent="0.25">
      <c r="A3314" s="36" t="s">
        <v>9170</v>
      </c>
      <c r="B3314" s="37" t="s">
        <v>7026</v>
      </c>
      <c r="C3314" s="38" t="s">
        <v>7</v>
      </c>
      <c r="D3314" s="39">
        <v>136.9</v>
      </c>
      <c r="E3314" s="39">
        <v>18.96</v>
      </c>
      <c r="F3314" s="39">
        <v>155.86000000000001</v>
      </c>
      <c r="G3314" s="34">
        <f t="shared" si="51"/>
        <v>9</v>
      </c>
    </row>
    <row r="3315" spans="1:7" ht="30" x14ac:dyDescent="0.25">
      <c r="A3315" s="36" t="s">
        <v>9171</v>
      </c>
      <c r="B3315" s="37" t="s">
        <v>5857</v>
      </c>
      <c r="C3315" s="38" t="s">
        <v>7</v>
      </c>
      <c r="D3315" s="39">
        <v>158.96</v>
      </c>
      <c r="E3315" s="39">
        <v>18.96</v>
      </c>
      <c r="F3315" s="39">
        <v>177.92</v>
      </c>
      <c r="G3315" s="34">
        <f t="shared" si="51"/>
        <v>9</v>
      </c>
    </row>
    <row r="3316" spans="1:7" ht="30" x14ac:dyDescent="0.25">
      <c r="A3316" s="36" t="s">
        <v>9172</v>
      </c>
      <c r="B3316" s="37" t="s">
        <v>7027</v>
      </c>
      <c r="C3316" s="38" t="s">
        <v>7</v>
      </c>
      <c r="D3316" s="39">
        <v>178.67</v>
      </c>
      <c r="E3316" s="39">
        <v>18.96</v>
      </c>
      <c r="F3316" s="39">
        <v>197.63</v>
      </c>
      <c r="G3316" s="34">
        <f t="shared" si="51"/>
        <v>9</v>
      </c>
    </row>
    <row r="3317" spans="1:7" ht="30" x14ac:dyDescent="0.25">
      <c r="A3317" s="36" t="s">
        <v>9173</v>
      </c>
      <c r="B3317" s="37" t="s">
        <v>7028</v>
      </c>
      <c r="C3317" s="38" t="s">
        <v>7</v>
      </c>
      <c r="D3317" s="39">
        <v>191.69</v>
      </c>
      <c r="E3317" s="39">
        <v>18.96</v>
      </c>
      <c r="F3317" s="39">
        <v>210.65</v>
      </c>
      <c r="G3317" s="34">
        <f t="shared" si="51"/>
        <v>9</v>
      </c>
    </row>
    <row r="3318" spans="1:7" ht="30" x14ac:dyDescent="0.25">
      <c r="A3318" s="36" t="s">
        <v>9174</v>
      </c>
      <c r="B3318" s="37" t="s">
        <v>7029</v>
      </c>
      <c r="C3318" s="38" t="s">
        <v>7</v>
      </c>
      <c r="D3318" s="39">
        <v>216.54</v>
      </c>
      <c r="E3318" s="39">
        <v>18.96</v>
      </c>
      <c r="F3318" s="39">
        <v>235.5</v>
      </c>
      <c r="G3318" s="34">
        <f t="shared" si="51"/>
        <v>9</v>
      </c>
    </row>
    <row r="3319" spans="1:7" ht="30" x14ac:dyDescent="0.25">
      <c r="A3319" s="36" t="s">
        <v>9175</v>
      </c>
      <c r="B3319" s="37" t="s">
        <v>7030</v>
      </c>
      <c r="C3319" s="38" t="s">
        <v>7</v>
      </c>
      <c r="D3319" s="39">
        <v>246.05</v>
      </c>
      <c r="E3319" s="39">
        <v>18.96</v>
      </c>
      <c r="F3319" s="39">
        <v>265.01</v>
      </c>
      <c r="G3319" s="34">
        <f t="shared" si="51"/>
        <v>9</v>
      </c>
    </row>
    <row r="3320" spans="1:7" x14ac:dyDescent="0.25">
      <c r="A3320" s="36" t="s">
        <v>11330</v>
      </c>
      <c r="B3320" s="37" t="s">
        <v>5858</v>
      </c>
      <c r="C3320" s="38"/>
      <c r="D3320" s="39"/>
      <c r="E3320" s="39"/>
      <c r="F3320" s="39"/>
      <c r="G3320" s="34">
        <f t="shared" si="51"/>
        <v>5</v>
      </c>
    </row>
    <row r="3321" spans="1:7" ht="45" x14ac:dyDescent="0.25">
      <c r="A3321" s="36" t="s">
        <v>9176</v>
      </c>
      <c r="B3321" s="37" t="s">
        <v>5859</v>
      </c>
      <c r="C3321" s="38" t="s">
        <v>7</v>
      </c>
      <c r="D3321" s="39">
        <v>29.34</v>
      </c>
      <c r="E3321" s="39">
        <v>18.53</v>
      </c>
      <c r="F3321" s="39">
        <v>47.87</v>
      </c>
      <c r="G3321" s="34">
        <f t="shared" si="51"/>
        <v>9</v>
      </c>
    </row>
    <row r="3322" spans="1:7" ht="45" x14ac:dyDescent="0.25">
      <c r="A3322" s="36" t="s">
        <v>9177</v>
      </c>
      <c r="B3322" s="37" t="s">
        <v>5860</v>
      </c>
      <c r="C3322" s="38" t="s">
        <v>7</v>
      </c>
      <c r="D3322" s="39">
        <v>37.659999999999997</v>
      </c>
      <c r="E3322" s="39">
        <v>18.53</v>
      </c>
      <c r="F3322" s="39">
        <v>56.19</v>
      </c>
      <c r="G3322" s="34">
        <f t="shared" si="51"/>
        <v>9</v>
      </c>
    </row>
    <row r="3323" spans="1:7" ht="45" x14ac:dyDescent="0.25">
      <c r="A3323" s="36" t="s">
        <v>9178</v>
      </c>
      <c r="B3323" s="37" t="s">
        <v>5861</v>
      </c>
      <c r="C3323" s="38" t="s">
        <v>7</v>
      </c>
      <c r="D3323" s="39">
        <v>42.93</v>
      </c>
      <c r="E3323" s="39">
        <v>18.53</v>
      </c>
      <c r="F3323" s="39">
        <v>61.46</v>
      </c>
      <c r="G3323" s="34">
        <f t="shared" si="51"/>
        <v>9</v>
      </c>
    </row>
    <row r="3324" spans="1:7" ht="45" x14ac:dyDescent="0.25">
      <c r="A3324" s="36" t="s">
        <v>9179</v>
      </c>
      <c r="B3324" s="37" t="s">
        <v>5862</v>
      </c>
      <c r="C3324" s="38" t="s">
        <v>7</v>
      </c>
      <c r="D3324" s="39">
        <v>102.75</v>
      </c>
      <c r="E3324" s="39">
        <v>27.79</v>
      </c>
      <c r="F3324" s="39">
        <v>130.54</v>
      </c>
      <c r="G3324" s="34">
        <f t="shared" si="51"/>
        <v>9</v>
      </c>
    </row>
    <row r="3325" spans="1:7" ht="30" x14ac:dyDescent="0.25">
      <c r="A3325" s="36" t="s">
        <v>9180</v>
      </c>
      <c r="B3325" s="37" t="s">
        <v>11331</v>
      </c>
      <c r="C3325" s="38" t="s">
        <v>23</v>
      </c>
      <c r="D3325" s="39">
        <v>10.87</v>
      </c>
      <c r="E3325" s="39">
        <v>12.12</v>
      </c>
      <c r="F3325" s="39">
        <v>22.99</v>
      </c>
      <c r="G3325" s="34">
        <f t="shared" si="51"/>
        <v>9</v>
      </c>
    </row>
    <row r="3326" spans="1:7" ht="30" x14ac:dyDescent="0.25">
      <c r="A3326" s="36" t="s">
        <v>9181</v>
      </c>
      <c r="B3326" s="37" t="s">
        <v>11332</v>
      </c>
      <c r="C3326" s="38" t="s">
        <v>23</v>
      </c>
      <c r="D3326" s="39">
        <v>16.21</v>
      </c>
      <c r="E3326" s="39">
        <v>12.12</v>
      </c>
      <c r="F3326" s="39">
        <v>28.33</v>
      </c>
      <c r="G3326" s="34">
        <f t="shared" si="51"/>
        <v>9</v>
      </c>
    </row>
    <row r="3327" spans="1:7" ht="30" x14ac:dyDescent="0.25">
      <c r="A3327" s="36" t="s">
        <v>9182</v>
      </c>
      <c r="B3327" s="37" t="s">
        <v>7004</v>
      </c>
      <c r="C3327" s="38" t="s">
        <v>23</v>
      </c>
      <c r="D3327" s="39">
        <v>17.3</v>
      </c>
      <c r="E3327" s="39">
        <v>18.43</v>
      </c>
      <c r="F3327" s="39">
        <v>35.729999999999997</v>
      </c>
      <c r="G3327" s="34">
        <f t="shared" si="51"/>
        <v>9</v>
      </c>
    </row>
    <row r="3328" spans="1:7" ht="30" x14ac:dyDescent="0.25">
      <c r="A3328" s="36" t="s">
        <v>9183</v>
      </c>
      <c r="B3328" s="37" t="s">
        <v>7005</v>
      </c>
      <c r="C3328" s="38" t="s">
        <v>23</v>
      </c>
      <c r="D3328" s="39">
        <v>18.77</v>
      </c>
      <c r="E3328" s="39">
        <v>21.07</v>
      </c>
      <c r="F3328" s="39">
        <v>39.840000000000003</v>
      </c>
      <c r="G3328" s="34">
        <f t="shared" si="51"/>
        <v>9</v>
      </c>
    </row>
    <row r="3329" spans="1:7" ht="30" x14ac:dyDescent="0.25">
      <c r="A3329" s="36" t="s">
        <v>9184</v>
      </c>
      <c r="B3329" s="37" t="s">
        <v>7019</v>
      </c>
      <c r="C3329" s="38" t="s">
        <v>23</v>
      </c>
      <c r="D3329" s="39">
        <v>11.15</v>
      </c>
      <c r="E3329" s="39">
        <v>12.12</v>
      </c>
      <c r="F3329" s="39">
        <v>23.27</v>
      </c>
      <c r="G3329" s="34">
        <f t="shared" si="51"/>
        <v>9</v>
      </c>
    </row>
    <row r="3330" spans="1:7" ht="30" x14ac:dyDescent="0.25">
      <c r="A3330" s="36" t="s">
        <v>9185</v>
      </c>
      <c r="B3330" s="37" t="s">
        <v>5863</v>
      </c>
      <c r="C3330" s="38" t="s">
        <v>23</v>
      </c>
      <c r="D3330" s="39">
        <v>16.48</v>
      </c>
      <c r="E3330" s="39">
        <v>12.12</v>
      </c>
      <c r="F3330" s="39">
        <v>28.6</v>
      </c>
      <c r="G3330" s="34">
        <f t="shared" si="51"/>
        <v>9</v>
      </c>
    </row>
    <row r="3331" spans="1:7" ht="30" x14ac:dyDescent="0.25">
      <c r="A3331" s="36" t="s">
        <v>9186</v>
      </c>
      <c r="B3331" s="37" t="s">
        <v>7020</v>
      </c>
      <c r="C3331" s="38" t="s">
        <v>23</v>
      </c>
      <c r="D3331" s="39">
        <v>22.44</v>
      </c>
      <c r="E3331" s="39">
        <v>18.43</v>
      </c>
      <c r="F3331" s="39">
        <v>40.869999999999997</v>
      </c>
      <c r="G3331" s="34">
        <f t="shared" ref="G3331:G3394" si="52">LEN(A3331)</f>
        <v>9</v>
      </c>
    </row>
    <row r="3332" spans="1:7" ht="30" x14ac:dyDescent="0.25">
      <c r="A3332" s="36" t="s">
        <v>9187</v>
      </c>
      <c r="B3332" s="37" t="s">
        <v>7021</v>
      </c>
      <c r="C3332" s="38" t="s">
        <v>23</v>
      </c>
      <c r="D3332" s="39">
        <v>39.07</v>
      </c>
      <c r="E3332" s="39">
        <v>21.07</v>
      </c>
      <c r="F3332" s="39">
        <v>60.14</v>
      </c>
      <c r="G3332" s="34">
        <f t="shared" si="52"/>
        <v>9</v>
      </c>
    </row>
    <row r="3333" spans="1:7" ht="30" x14ac:dyDescent="0.25">
      <c r="A3333" s="36" t="s">
        <v>9188</v>
      </c>
      <c r="B3333" s="37" t="s">
        <v>11333</v>
      </c>
      <c r="C3333" s="38" t="s">
        <v>23</v>
      </c>
      <c r="D3333" s="39">
        <v>13.83</v>
      </c>
      <c r="E3333" s="39">
        <v>12.12</v>
      </c>
      <c r="F3333" s="39">
        <v>25.95</v>
      </c>
      <c r="G3333" s="34">
        <f t="shared" si="52"/>
        <v>9</v>
      </c>
    </row>
    <row r="3334" spans="1:7" ht="30" x14ac:dyDescent="0.25">
      <c r="A3334" s="36" t="s">
        <v>9189</v>
      </c>
      <c r="B3334" s="37" t="s">
        <v>11334</v>
      </c>
      <c r="C3334" s="38" t="s">
        <v>23</v>
      </c>
      <c r="D3334" s="39">
        <v>17.43</v>
      </c>
      <c r="E3334" s="39">
        <v>12.12</v>
      </c>
      <c r="F3334" s="39">
        <v>29.55</v>
      </c>
      <c r="G3334" s="34">
        <f t="shared" si="52"/>
        <v>9</v>
      </c>
    </row>
    <row r="3335" spans="1:7" ht="30" x14ac:dyDescent="0.25">
      <c r="A3335" s="36" t="s">
        <v>9190</v>
      </c>
      <c r="B3335" s="37" t="s">
        <v>11335</v>
      </c>
      <c r="C3335" s="38" t="s">
        <v>23</v>
      </c>
      <c r="D3335" s="39">
        <v>20.63</v>
      </c>
      <c r="E3335" s="39">
        <v>18.43</v>
      </c>
      <c r="F3335" s="39">
        <v>39.06</v>
      </c>
      <c r="G3335" s="34">
        <f t="shared" si="52"/>
        <v>9</v>
      </c>
    </row>
    <row r="3336" spans="1:7" ht="30" x14ac:dyDescent="0.25">
      <c r="A3336" s="36" t="s">
        <v>9191</v>
      </c>
      <c r="B3336" s="37" t="s">
        <v>11336</v>
      </c>
      <c r="C3336" s="38" t="s">
        <v>23</v>
      </c>
      <c r="D3336" s="39">
        <v>34.03</v>
      </c>
      <c r="E3336" s="39">
        <v>21.07</v>
      </c>
      <c r="F3336" s="39">
        <v>55.1</v>
      </c>
      <c r="G3336" s="34">
        <f t="shared" si="52"/>
        <v>9</v>
      </c>
    </row>
    <row r="3337" spans="1:7" ht="30" x14ac:dyDescent="0.25">
      <c r="A3337" s="36" t="s">
        <v>9192</v>
      </c>
      <c r="B3337" s="37" t="s">
        <v>7006</v>
      </c>
      <c r="C3337" s="38" t="s">
        <v>23</v>
      </c>
      <c r="D3337" s="39">
        <v>12.12</v>
      </c>
      <c r="E3337" s="39">
        <v>12.12</v>
      </c>
      <c r="F3337" s="39">
        <v>24.24</v>
      </c>
      <c r="G3337" s="34">
        <f t="shared" si="52"/>
        <v>9</v>
      </c>
    </row>
    <row r="3338" spans="1:7" ht="30" x14ac:dyDescent="0.25">
      <c r="A3338" s="36" t="s">
        <v>9193</v>
      </c>
      <c r="B3338" s="37" t="s">
        <v>7007</v>
      </c>
      <c r="C3338" s="38" t="s">
        <v>23</v>
      </c>
      <c r="D3338" s="39">
        <v>16.05</v>
      </c>
      <c r="E3338" s="39">
        <v>18.43</v>
      </c>
      <c r="F3338" s="39">
        <v>34.479999999999997</v>
      </c>
      <c r="G3338" s="34">
        <f t="shared" si="52"/>
        <v>9</v>
      </c>
    </row>
    <row r="3339" spans="1:7" ht="30" x14ac:dyDescent="0.25">
      <c r="A3339" s="36" t="s">
        <v>9194</v>
      </c>
      <c r="B3339" s="37" t="s">
        <v>7008</v>
      </c>
      <c r="C3339" s="38" t="s">
        <v>23</v>
      </c>
      <c r="D3339" s="39">
        <v>28.32</v>
      </c>
      <c r="E3339" s="39">
        <v>21.07</v>
      </c>
      <c r="F3339" s="39">
        <v>49.39</v>
      </c>
      <c r="G3339" s="34">
        <f t="shared" si="52"/>
        <v>9</v>
      </c>
    </row>
    <row r="3340" spans="1:7" ht="30" x14ac:dyDescent="0.25">
      <c r="A3340" s="36" t="s">
        <v>9195</v>
      </c>
      <c r="B3340" s="37" t="s">
        <v>7009</v>
      </c>
      <c r="C3340" s="38" t="s">
        <v>23</v>
      </c>
      <c r="D3340" s="39">
        <v>33.26</v>
      </c>
      <c r="E3340" s="39">
        <v>12.12</v>
      </c>
      <c r="F3340" s="39">
        <v>45.38</v>
      </c>
      <c r="G3340" s="34">
        <f t="shared" si="52"/>
        <v>9</v>
      </c>
    </row>
    <row r="3341" spans="1:7" ht="30" x14ac:dyDescent="0.25">
      <c r="A3341" s="36" t="s">
        <v>9196</v>
      </c>
      <c r="B3341" s="37" t="s">
        <v>7010</v>
      </c>
      <c r="C3341" s="38" t="s">
        <v>23</v>
      </c>
      <c r="D3341" s="39">
        <v>42.37</v>
      </c>
      <c r="E3341" s="39">
        <v>18.43</v>
      </c>
      <c r="F3341" s="39">
        <v>60.8</v>
      </c>
      <c r="G3341" s="34">
        <f t="shared" si="52"/>
        <v>9</v>
      </c>
    </row>
    <row r="3342" spans="1:7" ht="30" x14ac:dyDescent="0.25">
      <c r="A3342" s="36" t="s">
        <v>9197</v>
      </c>
      <c r="B3342" s="37" t="s">
        <v>7011</v>
      </c>
      <c r="C3342" s="38" t="s">
        <v>23</v>
      </c>
      <c r="D3342" s="39">
        <v>74.930000000000007</v>
      </c>
      <c r="E3342" s="39">
        <v>21.07</v>
      </c>
      <c r="F3342" s="39">
        <v>96</v>
      </c>
      <c r="G3342" s="34">
        <f t="shared" si="52"/>
        <v>9</v>
      </c>
    </row>
    <row r="3343" spans="1:7" ht="30" x14ac:dyDescent="0.25">
      <c r="A3343" s="36" t="s">
        <v>9198</v>
      </c>
      <c r="B3343" s="37" t="s">
        <v>7012</v>
      </c>
      <c r="C3343" s="38" t="s">
        <v>23</v>
      </c>
      <c r="D3343" s="39">
        <v>62.97</v>
      </c>
      <c r="E3343" s="39">
        <v>21.07</v>
      </c>
      <c r="F3343" s="39">
        <v>84.04</v>
      </c>
      <c r="G3343" s="34">
        <f t="shared" si="52"/>
        <v>9</v>
      </c>
    </row>
    <row r="3344" spans="1:7" ht="30" x14ac:dyDescent="0.25">
      <c r="A3344" s="36" t="s">
        <v>9199</v>
      </c>
      <c r="B3344" s="37" t="s">
        <v>7013</v>
      </c>
      <c r="C3344" s="38" t="s">
        <v>23</v>
      </c>
      <c r="D3344" s="39">
        <v>160.13999999999999</v>
      </c>
      <c r="E3344" s="39">
        <v>18.43</v>
      </c>
      <c r="F3344" s="39">
        <v>178.57</v>
      </c>
      <c r="G3344" s="34">
        <f t="shared" si="52"/>
        <v>9</v>
      </c>
    </row>
    <row r="3345" spans="1:7" ht="30" x14ac:dyDescent="0.25">
      <c r="A3345" s="36" t="s">
        <v>9200</v>
      </c>
      <c r="B3345" s="37" t="s">
        <v>7014</v>
      </c>
      <c r="C3345" s="38" t="s">
        <v>23</v>
      </c>
      <c r="D3345" s="39">
        <v>32.06</v>
      </c>
      <c r="E3345" s="39">
        <v>12.12</v>
      </c>
      <c r="F3345" s="39">
        <v>44.18</v>
      </c>
      <c r="G3345" s="34">
        <f t="shared" si="52"/>
        <v>9</v>
      </c>
    </row>
    <row r="3346" spans="1:7" ht="30" x14ac:dyDescent="0.25">
      <c r="A3346" s="36" t="s">
        <v>9201</v>
      </c>
      <c r="B3346" s="37" t="s">
        <v>7015</v>
      </c>
      <c r="C3346" s="38" t="s">
        <v>23</v>
      </c>
      <c r="D3346" s="39">
        <v>35.450000000000003</v>
      </c>
      <c r="E3346" s="39">
        <v>18.43</v>
      </c>
      <c r="F3346" s="39">
        <v>53.88</v>
      </c>
      <c r="G3346" s="34">
        <f t="shared" si="52"/>
        <v>9</v>
      </c>
    </row>
    <row r="3347" spans="1:7" ht="30" x14ac:dyDescent="0.25">
      <c r="A3347" s="36" t="s">
        <v>9202</v>
      </c>
      <c r="B3347" s="37" t="s">
        <v>7016</v>
      </c>
      <c r="C3347" s="38" t="s">
        <v>23</v>
      </c>
      <c r="D3347" s="39">
        <v>69.709999999999994</v>
      </c>
      <c r="E3347" s="39">
        <v>21.07</v>
      </c>
      <c r="F3347" s="39">
        <v>90.78</v>
      </c>
      <c r="G3347" s="34">
        <f t="shared" si="52"/>
        <v>9</v>
      </c>
    </row>
    <row r="3348" spans="1:7" ht="30" x14ac:dyDescent="0.25">
      <c r="A3348" s="36" t="s">
        <v>9203</v>
      </c>
      <c r="B3348" s="37" t="s">
        <v>7017</v>
      </c>
      <c r="C3348" s="38" t="s">
        <v>23</v>
      </c>
      <c r="D3348" s="39">
        <v>30.68</v>
      </c>
      <c r="E3348" s="39">
        <v>18.43</v>
      </c>
      <c r="F3348" s="39">
        <v>49.11</v>
      </c>
      <c r="G3348" s="34">
        <f t="shared" si="52"/>
        <v>9</v>
      </c>
    </row>
    <row r="3349" spans="1:7" ht="30" x14ac:dyDescent="0.25">
      <c r="A3349" s="36" t="s">
        <v>9204</v>
      </c>
      <c r="B3349" s="37" t="s">
        <v>7018</v>
      </c>
      <c r="C3349" s="38" t="s">
        <v>23</v>
      </c>
      <c r="D3349" s="39">
        <v>57.31</v>
      </c>
      <c r="E3349" s="39">
        <v>21.07</v>
      </c>
      <c r="F3349" s="39">
        <v>78.38</v>
      </c>
      <c r="G3349" s="34">
        <f t="shared" si="52"/>
        <v>9</v>
      </c>
    </row>
    <row r="3350" spans="1:7" ht="30" x14ac:dyDescent="0.25">
      <c r="A3350" s="36" t="s">
        <v>9205</v>
      </c>
      <c r="B3350" s="37" t="s">
        <v>5864</v>
      </c>
      <c r="C3350" s="38" t="s">
        <v>23</v>
      </c>
      <c r="D3350" s="39">
        <v>50.42</v>
      </c>
      <c r="E3350" s="39">
        <v>21.07</v>
      </c>
      <c r="F3350" s="39">
        <v>71.489999999999995</v>
      </c>
      <c r="G3350" s="34">
        <f t="shared" si="52"/>
        <v>9</v>
      </c>
    </row>
    <row r="3351" spans="1:7" ht="30" x14ac:dyDescent="0.25">
      <c r="A3351" s="36" t="s">
        <v>9206</v>
      </c>
      <c r="B3351" s="37" t="s">
        <v>7003</v>
      </c>
      <c r="C3351" s="38" t="s">
        <v>23</v>
      </c>
      <c r="D3351" s="39">
        <v>65.849999999999994</v>
      </c>
      <c r="E3351" s="39">
        <v>21.07</v>
      </c>
      <c r="F3351" s="39">
        <v>86.92</v>
      </c>
      <c r="G3351" s="34">
        <f t="shared" si="52"/>
        <v>9</v>
      </c>
    </row>
    <row r="3352" spans="1:7" ht="30" x14ac:dyDescent="0.25">
      <c r="A3352" s="36" t="s">
        <v>9207</v>
      </c>
      <c r="B3352" s="37" t="s">
        <v>11337</v>
      </c>
      <c r="C3352" s="38" t="s">
        <v>23</v>
      </c>
      <c r="D3352" s="39">
        <v>93.67</v>
      </c>
      <c r="E3352" s="39">
        <v>18.43</v>
      </c>
      <c r="F3352" s="39">
        <v>112.1</v>
      </c>
      <c r="G3352" s="34">
        <f t="shared" si="52"/>
        <v>9</v>
      </c>
    </row>
    <row r="3353" spans="1:7" ht="30" x14ac:dyDescent="0.25">
      <c r="A3353" s="36" t="s">
        <v>9208</v>
      </c>
      <c r="B3353" s="37" t="s">
        <v>5865</v>
      </c>
      <c r="C3353" s="38" t="s">
        <v>23</v>
      </c>
      <c r="D3353" s="39">
        <v>67.67</v>
      </c>
      <c r="E3353" s="39">
        <v>21.07</v>
      </c>
      <c r="F3353" s="39">
        <v>88.74</v>
      </c>
      <c r="G3353" s="34">
        <f t="shared" si="52"/>
        <v>9</v>
      </c>
    </row>
    <row r="3354" spans="1:7" ht="30" x14ac:dyDescent="0.25">
      <c r="A3354" s="36" t="s">
        <v>9209</v>
      </c>
      <c r="B3354" s="37" t="s">
        <v>7002</v>
      </c>
      <c r="C3354" s="38" t="s">
        <v>23</v>
      </c>
      <c r="D3354" s="39">
        <v>64.48</v>
      </c>
      <c r="E3354" s="39">
        <v>12.12</v>
      </c>
      <c r="F3354" s="39">
        <v>76.599999999999994</v>
      </c>
      <c r="G3354" s="34">
        <f t="shared" si="52"/>
        <v>9</v>
      </c>
    </row>
    <row r="3355" spans="1:7" ht="30" x14ac:dyDescent="0.25">
      <c r="A3355" s="36" t="s">
        <v>9210</v>
      </c>
      <c r="B3355" s="37" t="s">
        <v>5866</v>
      </c>
      <c r="C3355" s="38" t="s">
        <v>23</v>
      </c>
      <c r="D3355" s="39">
        <v>8.52</v>
      </c>
      <c r="E3355" s="39">
        <v>12.12</v>
      </c>
      <c r="F3355" s="39">
        <v>20.64</v>
      </c>
      <c r="G3355" s="34">
        <f t="shared" si="52"/>
        <v>9</v>
      </c>
    </row>
    <row r="3356" spans="1:7" ht="30" x14ac:dyDescent="0.25">
      <c r="A3356" s="36" t="s">
        <v>9211</v>
      </c>
      <c r="B3356" s="37" t="s">
        <v>5867</v>
      </c>
      <c r="C3356" s="38" t="s">
        <v>23</v>
      </c>
      <c r="D3356" s="39">
        <v>26.47</v>
      </c>
      <c r="E3356" s="39">
        <v>12.12</v>
      </c>
      <c r="F3356" s="39">
        <v>38.590000000000003</v>
      </c>
      <c r="G3356" s="34">
        <f t="shared" si="52"/>
        <v>9</v>
      </c>
    </row>
    <row r="3357" spans="1:7" ht="30" x14ac:dyDescent="0.25">
      <c r="A3357" s="36" t="s">
        <v>9212</v>
      </c>
      <c r="B3357" s="37" t="s">
        <v>7001</v>
      </c>
      <c r="C3357" s="38" t="s">
        <v>23</v>
      </c>
      <c r="D3357" s="39">
        <v>41.22</v>
      </c>
      <c r="E3357" s="39">
        <v>18.43</v>
      </c>
      <c r="F3357" s="39">
        <v>59.65</v>
      </c>
      <c r="G3357" s="34">
        <f t="shared" si="52"/>
        <v>9</v>
      </c>
    </row>
    <row r="3358" spans="1:7" x14ac:dyDescent="0.25">
      <c r="A3358" s="36" t="s">
        <v>9213</v>
      </c>
      <c r="B3358" s="37" t="s">
        <v>5868</v>
      </c>
      <c r="C3358" s="38" t="s">
        <v>3666</v>
      </c>
      <c r="D3358" s="39">
        <v>75.77</v>
      </c>
      <c r="E3358" s="39">
        <v>5.26</v>
      </c>
      <c r="F3358" s="39">
        <v>81.03</v>
      </c>
      <c r="G3358" s="34">
        <f t="shared" si="52"/>
        <v>9</v>
      </c>
    </row>
    <row r="3359" spans="1:7" ht="30" x14ac:dyDescent="0.25">
      <c r="A3359" s="36" t="s">
        <v>11338</v>
      </c>
      <c r="B3359" s="37" t="s">
        <v>7000</v>
      </c>
      <c r="C3359" s="38"/>
      <c r="D3359" s="39"/>
      <c r="E3359" s="39"/>
      <c r="F3359" s="39"/>
      <c r="G3359" s="34">
        <f t="shared" si="52"/>
        <v>2</v>
      </c>
    </row>
    <row r="3360" spans="1:7" x14ac:dyDescent="0.25">
      <c r="A3360" s="36" t="s">
        <v>11339</v>
      </c>
      <c r="B3360" s="37" t="s">
        <v>5869</v>
      </c>
      <c r="C3360" s="38"/>
      <c r="D3360" s="39"/>
      <c r="E3360" s="39"/>
      <c r="F3360" s="39"/>
      <c r="G3360" s="34">
        <f t="shared" si="52"/>
        <v>5</v>
      </c>
    </row>
    <row r="3361" spans="1:7" ht="30" x14ac:dyDescent="0.25">
      <c r="A3361" s="36" t="s">
        <v>9214</v>
      </c>
      <c r="B3361" s="37" t="s">
        <v>5870</v>
      </c>
      <c r="C3361" s="38" t="s">
        <v>23</v>
      </c>
      <c r="D3361" s="39">
        <v>40.33</v>
      </c>
      <c r="E3361" s="39">
        <v>23.7</v>
      </c>
      <c r="F3361" s="39">
        <v>64.03</v>
      </c>
      <c r="G3361" s="34">
        <f t="shared" si="52"/>
        <v>9</v>
      </c>
    </row>
    <row r="3362" spans="1:7" ht="30" x14ac:dyDescent="0.25">
      <c r="A3362" s="36" t="s">
        <v>9215</v>
      </c>
      <c r="B3362" s="37" t="s">
        <v>5871</v>
      </c>
      <c r="C3362" s="38" t="s">
        <v>23</v>
      </c>
      <c r="D3362" s="39">
        <v>57.61</v>
      </c>
      <c r="E3362" s="39">
        <v>31.6</v>
      </c>
      <c r="F3362" s="39">
        <v>89.21</v>
      </c>
      <c r="G3362" s="34">
        <f t="shared" si="52"/>
        <v>9</v>
      </c>
    </row>
    <row r="3363" spans="1:7" x14ac:dyDescent="0.25">
      <c r="A3363" s="36" t="s">
        <v>9216</v>
      </c>
      <c r="B3363" s="37" t="s">
        <v>5872</v>
      </c>
      <c r="C3363" s="38" t="s">
        <v>23</v>
      </c>
      <c r="D3363" s="39">
        <v>72.39</v>
      </c>
      <c r="E3363" s="39">
        <v>39.5</v>
      </c>
      <c r="F3363" s="39">
        <v>111.89</v>
      </c>
      <c r="G3363" s="34">
        <f t="shared" si="52"/>
        <v>9</v>
      </c>
    </row>
    <row r="3364" spans="1:7" ht="30" x14ac:dyDescent="0.25">
      <c r="A3364" s="36" t="s">
        <v>9217</v>
      </c>
      <c r="B3364" s="37" t="s">
        <v>5873</v>
      </c>
      <c r="C3364" s="38" t="s">
        <v>23</v>
      </c>
      <c r="D3364" s="39">
        <v>82.84</v>
      </c>
      <c r="E3364" s="39">
        <v>47.41</v>
      </c>
      <c r="F3364" s="39">
        <v>130.25</v>
      </c>
      <c r="G3364" s="34">
        <f t="shared" si="52"/>
        <v>9</v>
      </c>
    </row>
    <row r="3365" spans="1:7" ht="30" x14ac:dyDescent="0.25">
      <c r="A3365" s="36" t="s">
        <v>9218</v>
      </c>
      <c r="B3365" s="37" t="s">
        <v>5874</v>
      </c>
      <c r="C3365" s="38" t="s">
        <v>23</v>
      </c>
      <c r="D3365" s="39">
        <v>107.8</v>
      </c>
      <c r="E3365" s="39">
        <v>52.67</v>
      </c>
      <c r="F3365" s="39">
        <v>160.47</v>
      </c>
      <c r="G3365" s="34">
        <f t="shared" si="52"/>
        <v>9</v>
      </c>
    </row>
    <row r="3366" spans="1:7" x14ac:dyDescent="0.25">
      <c r="A3366" s="36" t="s">
        <v>9219</v>
      </c>
      <c r="B3366" s="37" t="s">
        <v>5875</v>
      </c>
      <c r="C3366" s="38" t="s">
        <v>23</v>
      </c>
      <c r="D3366" s="39">
        <v>139.66999999999999</v>
      </c>
      <c r="E3366" s="39">
        <v>65.84</v>
      </c>
      <c r="F3366" s="39">
        <v>205.51</v>
      </c>
      <c r="G3366" s="34">
        <f t="shared" si="52"/>
        <v>9</v>
      </c>
    </row>
    <row r="3367" spans="1:7" ht="30" x14ac:dyDescent="0.25">
      <c r="A3367" s="36" t="s">
        <v>9220</v>
      </c>
      <c r="B3367" s="37" t="s">
        <v>5876</v>
      </c>
      <c r="C3367" s="38" t="s">
        <v>23</v>
      </c>
      <c r="D3367" s="39">
        <v>354.03</v>
      </c>
      <c r="E3367" s="39">
        <v>79.010000000000005</v>
      </c>
      <c r="F3367" s="39">
        <v>433.04</v>
      </c>
      <c r="G3367" s="34">
        <f t="shared" si="52"/>
        <v>9</v>
      </c>
    </row>
    <row r="3368" spans="1:7" x14ac:dyDescent="0.25">
      <c r="A3368" s="36" t="s">
        <v>9221</v>
      </c>
      <c r="B3368" s="37" t="s">
        <v>5877</v>
      </c>
      <c r="C3368" s="38" t="s">
        <v>23</v>
      </c>
      <c r="D3368" s="39">
        <v>592</v>
      </c>
      <c r="E3368" s="39">
        <v>105.34</v>
      </c>
      <c r="F3368" s="39">
        <v>697.34</v>
      </c>
      <c r="G3368" s="34">
        <f t="shared" si="52"/>
        <v>9</v>
      </c>
    </row>
    <row r="3369" spans="1:7" x14ac:dyDescent="0.25">
      <c r="A3369" s="36" t="s">
        <v>9222</v>
      </c>
      <c r="B3369" s="37" t="s">
        <v>5878</v>
      </c>
      <c r="C3369" s="38" t="s">
        <v>23</v>
      </c>
      <c r="D3369" s="39">
        <v>1000.36</v>
      </c>
      <c r="E3369" s="39">
        <v>158.01</v>
      </c>
      <c r="F3369" s="39">
        <v>1158.3699999999999</v>
      </c>
      <c r="G3369" s="34">
        <f t="shared" si="52"/>
        <v>9</v>
      </c>
    </row>
    <row r="3370" spans="1:7" ht="30" x14ac:dyDescent="0.25">
      <c r="A3370" s="36" t="s">
        <v>9223</v>
      </c>
      <c r="B3370" s="37" t="s">
        <v>5879</v>
      </c>
      <c r="C3370" s="38" t="s">
        <v>23</v>
      </c>
      <c r="D3370" s="39">
        <v>69.5</v>
      </c>
      <c r="E3370" s="39">
        <v>31.6</v>
      </c>
      <c r="F3370" s="39">
        <v>101.1</v>
      </c>
      <c r="G3370" s="34">
        <f t="shared" si="52"/>
        <v>9</v>
      </c>
    </row>
    <row r="3371" spans="1:7" ht="30" x14ac:dyDescent="0.25">
      <c r="A3371" s="36" t="s">
        <v>9224</v>
      </c>
      <c r="B3371" s="37" t="s">
        <v>6988</v>
      </c>
      <c r="C3371" s="38" t="s">
        <v>23</v>
      </c>
      <c r="D3371" s="39">
        <v>32.409999999999997</v>
      </c>
      <c r="E3371" s="39">
        <v>23.7</v>
      </c>
      <c r="F3371" s="39">
        <v>56.11</v>
      </c>
      <c r="G3371" s="34">
        <f t="shared" si="52"/>
        <v>9</v>
      </c>
    </row>
    <row r="3372" spans="1:7" ht="30" x14ac:dyDescent="0.25">
      <c r="A3372" s="36" t="s">
        <v>9225</v>
      </c>
      <c r="B3372" s="37" t="s">
        <v>6989</v>
      </c>
      <c r="C3372" s="38" t="s">
        <v>23</v>
      </c>
      <c r="D3372" s="39">
        <v>69.94</v>
      </c>
      <c r="E3372" s="39">
        <v>23.7</v>
      </c>
      <c r="F3372" s="39">
        <v>93.64</v>
      </c>
      <c r="G3372" s="34">
        <f t="shared" si="52"/>
        <v>9</v>
      </c>
    </row>
    <row r="3373" spans="1:7" ht="30" x14ac:dyDescent="0.25">
      <c r="A3373" s="36" t="s">
        <v>9226</v>
      </c>
      <c r="B3373" s="37" t="s">
        <v>6990</v>
      </c>
      <c r="C3373" s="38" t="s">
        <v>23</v>
      </c>
      <c r="D3373" s="39">
        <v>71.05</v>
      </c>
      <c r="E3373" s="39">
        <v>23.7</v>
      </c>
      <c r="F3373" s="39">
        <v>94.75</v>
      </c>
      <c r="G3373" s="34">
        <f t="shared" si="52"/>
        <v>9</v>
      </c>
    </row>
    <row r="3374" spans="1:7" ht="30" x14ac:dyDescent="0.25">
      <c r="A3374" s="36" t="s">
        <v>9227</v>
      </c>
      <c r="B3374" s="37" t="s">
        <v>6991</v>
      </c>
      <c r="C3374" s="38" t="s">
        <v>23</v>
      </c>
      <c r="D3374" s="39">
        <v>94.47</v>
      </c>
      <c r="E3374" s="39">
        <v>26.34</v>
      </c>
      <c r="F3374" s="39">
        <v>120.81</v>
      </c>
      <c r="G3374" s="34">
        <f t="shared" si="52"/>
        <v>9</v>
      </c>
    </row>
    <row r="3375" spans="1:7" ht="30" x14ac:dyDescent="0.25">
      <c r="A3375" s="36" t="s">
        <v>9228</v>
      </c>
      <c r="B3375" s="37" t="s">
        <v>6992</v>
      </c>
      <c r="C3375" s="38" t="s">
        <v>23</v>
      </c>
      <c r="D3375" s="39">
        <v>241.92</v>
      </c>
      <c r="E3375" s="39">
        <v>23.7</v>
      </c>
      <c r="F3375" s="39">
        <v>265.62</v>
      </c>
      <c r="G3375" s="34">
        <f t="shared" si="52"/>
        <v>9</v>
      </c>
    </row>
    <row r="3376" spans="1:7" ht="30" x14ac:dyDescent="0.25">
      <c r="A3376" s="36" t="s">
        <v>9229</v>
      </c>
      <c r="B3376" s="37" t="s">
        <v>6993</v>
      </c>
      <c r="C3376" s="38" t="s">
        <v>23</v>
      </c>
      <c r="D3376" s="39">
        <v>1266.6400000000001</v>
      </c>
      <c r="E3376" s="39">
        <v>52.67</v>
      </c>
      <c r="F3376" s="39">
        <v>1319.31</v>
      </c>
      <c r="G3376" s="34">
        <f t="shared" si="52"/>
        <v>9</v>
      </c>
    </row>
    <row r="3377" spans="1:7" ht="30" x14ac:dyDescent="0.25">
      <c r="A3377" s="36" t="s">
        <v>11340</v>
      </c>
      <c r="B3377" s="37" t="s">
        <v>5880</v>
      </c>
      <c r="C3377" s="38"/>
      <c r="D3377" s="39"/>
      <c r="E3377" s="39"/>
      <c r="F3377" s="39"/>
      <c r="G3377" s="34">
        <f t="shared" si="52"/>
        <v>5</v>
      </c>
    </row>
    <row r="3378" spans="1:7" ht="30" x14ac:dyDescent="0.25">
      <c r="A3378" s="36" t="s">
        <v>9230</v>
      </c>
      <c r="B3378" s="37" t="s">
        <v>6994</v>
      </c>
      <c r="C3378" s="38" t="s">
        <v>23</v>
      </c>
      <c r="D3378" s="39">
        <v>83.57</v>
      </c>
      <c r="E3378" s="39">
        <v>23.7</v>
      </c>
      <c r="F3378" s="39">
        <v>107.27</v>
      </c>
      <c r="G3378" s="34">
        <f t="shared" si="52"/>
        <v>9</v>
      </c>
    </row>
    <row r="3379" spans="1:7" ht="30" x14ac:dyDescent="0.25">
      <c r="A3379" s="36" t="s">
        <v>9231</v>
      </c>
      <c r="B3379" s="37" t="s">
        <v>6995</v>
      </c>
      <c r="C3379" s="38" t="s">
        <v>23</v>
      </c>
      <c r="D3379" s="39">
        <v>81.98</v>
      </c>
      <c r="E3379" s="39">
        <v>23.7</v>
      </c>
      <c r="F3379" s="39">
        <v>105.68</v>
      </c>
      <c r="G3379" s="34">
        <f t="shared" si="52"/>
        <v>9</v>
      </c>
    </row>
    <row r="3380" spans="1:7" ht="30" x14ac:dyDescent="0.25">
      <c r="A3380" s="36" t="s">
        <v>9232</v>
      </c>
      <c r="B3380" s="37" t="s">
        <v>6996</v>
      </c>
      <c r="C3380" s="38" t="s">
        <v>23</v>
      </c>
      <c r="D3380" s="39">
        <v>110.03</v>
      </c>
      <c r="E3380" s="39">
        <v>23.7</v>
      </c>
      <c r="F3380" s="39">
        <v>133.72999999999999</v>
      </c>
      <c r="G3380" s="34">
        <f t="shared" si="52"/>
        <v>9</v>
      </c>
    </row>
    <row r="3381" spans="1:7" ht="30" x14ac:dyDescent="0.25">
      <c r="A3381" s="36" t="s">
        <v>9233</v>
      </c>
      <c r="B3381" s="37" t="s">
        <v>6997</v>
      </c>
      <c r="C3381" s="38" t="s">
        <v>23</v>
      </c>
      <c r="D3381" s="39">
        <v>150.04</v>
      </c>
      <c r="E3381" s="39">
        <v>23.7</v>
      </c>
      <c r="F3381" s="39">
        <v>173.74</v>
      </c>
      <c r="G3381" s="34">
        <f t="shared" si="52"/>
        <v>9</v>
      </c>
    </row>
    <row r="3382" spans="1:7" ht="30" x14ac:dyDescent="0.25">
      <c r="A3382" s="36" t="s">
        <v>9234</v>
      </c>
      <c r="B3382" s="37" t="s">
        <v>5881</v>
      </c>
      <c r="C3382" s="38" t="s">
        <v>23</v>
      </c>
      <c r="D3382" s="39">
        <v>166.68</v>
      </c>
      <c r="E3382" s="39">
        <v>23.7</v>
      </c>
      <c r="F3382" s="39">
        <v>190.38</v>
      </c>
      <c r="G3382" s="34">
        <f t="shared" si="52"/>
        <v>9</v>
      </c>
    </row>
    <row r="3383" spans="1:7" ht="30" x14ac:dyDescent="0.25">
      <c r="A3383" s="36" t="s">
        <v>9235</v>
      </c>
      <c r="B3383" s="37" t="s">
        <v>6998</v>
      </c>
      <c r="C3383" s="38" t="s">
        <v>23</v>
      </c>
      <c r="D3383" s="39">
        <v>90.46</v>
      </c>
      <c r="E3383" s="39">
        <v>23.7</v>
      </c>
      <c r="F3383" s="39">
        <v>114.16</v>
      </c>
      <c r="G3383" s="34">
        <f t="shared" si="52"/>
        <v>9</v>
      </c>
    </row>
    <row r="3384" spans="1:7" ht="30" x14ac:dyDescent="0.25">
      <c r="A3384" s="36" t="s">
        <v>9236</v>
      </c>
      <c r="B3384" s="37" t="s">
        <v>6999</v>
      </c>
      <c r="C3384" s="38" t="s">
        <v>23</v>
      </c>
      <c r="D3384" s="39">
        <v>90.9</v>
      </c>
      <c r="E3384" s="39">
        <v>23.7</v>
      </c>
      <c r="F3384" s="39">
        <v>114.6</v>
      </c>
      <c r="G3384" s="34">
        <f t="shared" si="52"/>
        <v>9</v>
      </c>
    </row>
    <row r="3385" spans="1:7" ht="30" x14ac:dyDescent="0.25">
      <c r="A3385" s="36" t="s">
        <v>9237</v>
      </c>
      <c r="B3385" s="37" t="s">
        <v>5882</v>
      </c>
      <c r="C3385" s="38" t="s">
        <v>23</v>
      </c>
      <c r="D3385" s="39">
        <v>77.760000000000005</v>
      </c>
      <c r="E3385" s="39">
        <v>23.7</v>
      </c>
      <c r="F3385" s="39">
        <v>101.46</v>
      </c>
      <c r="G3385" s="34">
        <f t="shared" si="52"/>
        <v>9</v>
      </c>
    </row>
    <row r="3386" spans="1:7" ht="30" x14ac:dyDescent="0.25">
      <c r="A3386" s="36" t="s">
        <v>9238</v>
      </c>
      <c r="B3386" s="37" t="s">
        <v>6987</v>
      </c>
      <c r="C3386" s="38" t="s">
        <v>23</v>
      </c>
      <c r="D3386" s="39">
        <v>83.04</v>
      </c>
      <c r="E3386" s="39">
        <v>23.7</v>
      </c>
      <c r="F3386" s="39">
        <v>106.74</v>
      </c>
      <c r="G3386" s="34">
        <f t="shared" si="52"/>
        <v>9</v>
      </c>
    </row>
    <row r="3387" spans="1:7" x14ac:dyDescent="0.25">
      <c r="A3387" s="36" t="s">
        <v>11341</v>
      </c>
      <c r="B3387" s="37" t="s">
        <v>5883</v>
      </c>
      <c r="C3387" s="38"/>
      <c r="D3387" s="39"/>
      <c r="E3387" s="39"/>
      <c r="F3387" s="39"/>
      <c r="G3387" s="34">
        <f t="shared" si="52"/>
        <v>5</v>
      </c>
    </row>
    <row r="3388" spans="1:7" ht="30" x14ac:dyDescent="0.25">
      <c r="A3388" s="36" t="s">
        <v>9239</v>
      </c>
      <c r="B3388" s="37" t="s">
        <v>6984</v>
      </c>
      <c r="C3388" s="38" t="s">
        <v>23</v>
      </c>
      <c r="D3388" s="39">
        <v>350.32</v>
      </c>
      <c r="E3388" s="39">
        <v>79.010000000000005</v>
      </c>
      <c r="F3388" s="39">
        <v>429.33</v>
      </c>
      <c r="G3388" s="34">
        <f t="shared" si="52"/>
        <v>9</v>
      </c>
    </row>
    <row r="3389" spans="1:7" x14ac:dyDescent="0.25">
      <c r="A3389" s="36" t="s">
        <v>9240</v>
      </c>
      <c r="B3389" s="37" t="s">
        <v>5884</v>
      </c>
      <c r="C3389" s="38" t="s">
        <v>23</v>
      </c>
      <c r="D3389" s="39">
        <v>222.85</v>
      </c>
      <c r="E3389" s="39">
        <v>79.010000000000005</v>
      </c>
      <c r="F3389" s="39">
        <v>301.86</v>
      </c>
      <c r="G3389" s="34">
        <f t="shared" si="52"/>
        <v>9</v>
      </c>
    </row>
    <row r="3390" spans="1:7" x14ac:dyDescent="0.25">
      <c r="A3390" s="36" t="s">
        <v>9241</v>
      </c>
      <c r="B3390" s="37" t="s">
        <v>5885</v>
      </c>
      <c r="C3390" s="38" t="s">
        <v>23</v>
      </c>
      <c r="D3390" s="39">
        <v>297.27</v>
      </c>
      <c r="E3390" s="39">
        <v>79.010000000000005</v>
      </c>
      <c r="F3390" s="39">
        <v>376.28</v>
      </c>
      <c r="G3390" s="34">
        <f t="shared" si="52"/>
        <v>9</v>
      </c>
    </row>
    <row r="3391" spans="1:7" x14ac:dyDescent="0.25">
      <c r="A3391" s="36" t="s">
        <v>9242</v>
      </c>
      <c r="B3391" s="37" t="s">
        <v>5886</v>
      </c>
      <c r="C3391" s="38" t="s">
        <v>23</v>
      </c>
      <c r="D3391" s="39">
        <v>439.16</v>
      </c>
      <c r="E3391" s="39">
        <v>79.010000000000005</v>
      </c>
      <c r="F3391" s="39">
        <v>518.16999999999996</v>
      </c>
      <c r="G3391" s="34">
        <f t="shared" si="52"/>
        <v>9</v>
      </c>
    </row>
    <row r="3392" spans="1:7" ht="30" x14ac:dyDescent="0.25">
      <c r="A3392" s="36" t="s">
        <v>9243</v>
      </c>
      <c r="B3392" s="37" t="s">
        <v>5887</v>
      </c>
      <c r="C3392" s="38" t="s">
        <v>23</v>
      </c>
      <c r="D3392" s="39">
        <v>1668.08</v>
      </c>
      <c r="E3392" s="39">
        <v>79.010000000000005</v>
      </c>
      <c r="F3392" s="39">
        <v>1747.09</v>
      </c>
      <c r="G3392" s="34">
        <f t="shared" si="52"/>
        <v>9</v>
      </c>
    </row>
    <row r="3393" spans="1:7" x14ac:dyDescent="0.25">
      <c r="A3393" s="36" t="s">
        <v>9244</v>
      </c>
      <c r="B3393" s="37" t="s">
        <v>5888</v>
      </c>
      <c r="C3393" s="38" t="s">
        <v>23</v>
      </c>
      <c r="D3393" s="39">
        <v>538.91</v>
      </c>
      <c r="E3393" s="39">
        <v>31.6</v>
      </c>
      <c r="F3393" s="39">
        <v>570.51</v>
      </c>
      <c r="G3393" s="34">
        <f t="shared" si="52"/>
        <v>9</v>
      </c>
    </row>
    <row r="3394" spans="1:7" x14ac:dyDescent="0.25">
      <c r="A3394" s="36" t="s">
        <v>9245</v>
      </c>
      <c r="B3394" s="37" t="s">
        <v>5889</v>
      </c>
      <c r="C3394" s="38" t="s">
        <v>23</v>
      </c>
      <c r="D3394" s="39">
        <v>426.67</v>
      </c>
      <c r="E3394" s="39">
        <v>31.6</v>
      </c>
      <c r="F3394" s="39">
        <v>458.27</v>
      </c>
      <c r="G3394" s="34">
        <f t="shared" si="52"/>
        <v>9</v>
      </c>
    </row>
    <row r="3395" spans="1:7" x14ac:dyDescent="0.25">
      <c r="A3395" s="36" t="s">
        <v>9246</v>
      </c>
      <c r="B3395" s="37" t="s">
        <v>5890</v>
      </c>
      <c r="C3395" s="38" t="s">
        <v>23</v>
      </c>
      <c r="D3395" s="39">
        <v>998.01</v>
      </c>
      <c r="E3395" s="39">
        <v>79.010000000000005</v>
      </c>
      <c r="F3395" s="39">
        <v>1077.02</v>
      </c>
      <c r="G3395" s="34">
        <f t="shared" ref="G3395:G3458" si="53">LEN(A3395)</f>
        <v>9</v>
      </c>
    </row>
    <row r="3396" spans="1:7" ht="30" x14ac:dyDescent="0.25">
      <c r="A3396" s="36" t="s">
        <v>9247</v>
      </c>
      <c r="B3396" s="37" t="s">
        <v>6985</v>
      </c>
      <c r="C3396" s="38" t="s">
        <v>23</v>
      </c>
      <c r="D3396" s="39">
        <v>576.86</v>
      </c>
      <c r="E3396" s="39">
        <v>23.7</v>
      </c>
      <c r="F3396" s="39">
        <v>600.55999999999995</v>
      </c>
      <c r="G3396" s="34">
        <f t="shared" si="53"/>
        <v>9</v>
      </c>
    </row>
    <row r="3397" spans="1:7" ht="30" x14ac:dyDescent="0.25">
      <c r="A3397" s="36" t="s">
        <v>9248</v>
      </c>
      <c r="B3397" s="37" t="s">
        <v>6986</v>
      </c>
      <c r="C3397" s="38" t="s">
        <v>23</v>
      </c>
      <c r="D3397" s="39">
        <v>326.99</v>
      </c>
      <c r="E3397" s="39">
        <v>79.010000000000005</v>
      </c>
      <c r="F3397" s="39">
        <v>406</v>
      </c>
      <c r="G3397" s="34">
        <f t="shared" si="53"/>
        <v>9</v>
      </c>
    </row>
    <row r="3398" spans="1:7" x14ac:dyDescent="0.25">
      <c r="A3398" s="36" t="s">
        <v>11342</v>
      </c>
      <c r="B3398" s="37" t="s">
        <v>5891</v>
      </c>
      <c r="C3398" s="38"/>
      <c r="D3398" s="39"/>
      <c r="E3398" s="39"/>
      <c r="F3398" s="39"/>
      <c r="G3398" s="34">
        <f t="shared" si="53"/>
        <v>5</v>
      </c>
    </row>
    <row r="3399" spans="1:7" x14ac:dyDescent="0.25">
      <c r="A3399" s="36" t="s">
        <v>9249</v>
      </c>
      <c r="B3399" s="37" t="s">
        <v>5892</v>
      </c>
      <c r="C3399" s="38" t="s">
        <v>23</v>
      </c>
      <c r="D3399" s="39">
        <v>106.98</v>
      </c>
      <c r="E3399" s="39">
        <v>23.7</v>
      </c>
      <c r="F3399" s="39">
        <v>130.68</v>
      </c>
      <c r="G3399" s="34">
        <f t="shared" si="53"/>
        <v>9</v>
      </c>
    </row>
    <row r="3400" spans="1:7" x14ac:dyDescent="0.25">
      <c r="A3400" s="36" t="s">
        <v>9250</v>
      </c>
      <c r="B3400" s="37" t="s">
        <v>5893</v>
      </c>
      <c r="C3400" s="38" t="s">
        <v>23</v>
      </c>
      <c r="D3400" s="39">
        <v>136.06</v>
      </c>
      <c r="E3400" s="39">
        <v>23.7</v>
      </c>
      <c r="F3400" s="39">
        <v>159.76</v>
      </c>
      <c r="G3400" s="34">
        <f t="shared" si="53"/>
        <v>9</v>
      </c>
    </row>
    <row r="3401" spans="1:7" x14ac:dyDescent="0.25">
      <c r="A3401" s="36" t="s">
        <v>9251</v>
      </c>
      <c r="B3401" s="37" t="s">
        <v>5894</v>
      </c>
      <c r="C3401" s="38" t="s">
        <v>23</v>
      </c>
      <c r="D3401" s="39">
        <v>188.19</v>
      </c>
      <c r="E3401" s="39">
        <v>23.7</v>
      </c>
      <c r="F3401" s="39">
        <v>211.89</v>
      </c>
      <c r="G3401" s="34">
        <f t="shared" si="53"/>
        <v>9</v>
      </c>
    </row>
    <row r="3402" spans="1:7" x14ac:dyDescent="0.25">
      <c r="A3402" s="36" t="s">
        <v>9252</v>
      </c>
      <c r="B3402" s="37" t="s">
        <v>5895</v>
      </c>
      <c r="C3402" s="38" t="s">
        <v>23</v>
      </c>
      <c r="D3402" s="39">
        <v>224.03</v>
      </c>
      <c r="E3402" s="39">
        <v>23.7</v>
      </c>
      <c r="F3402" s="39">
        <v>247.73</v>
      </c>
      <c r="G3402" s="34">
        <f t="shared" si="53"/>
        <v>9</v>
      </c>
    </row>
    <row r="3403" spans="1:7" x14ac:dyDescent="0.25">
      <c r="A3403" s="36" t="s">
        <v>9253</v>
      </c>
      <c r="B3403" s="37" t="s">
        <v>5896</v>
      </c>
      <c r="C3403" s="38" t="s">
        <v>23</v>
      </c>
      <c r="D3403" s="39">
        <v>318.02</v>
      </c>
      <c r="E3403" s="39">
        <v>23.7</v>
      </c>
      <c r="F3403" s="39">
        <v>341.72</v>
      </c>
      <c r="G3403" s="34">
        <f t="shared" si="53"/>
        <v>9</v>
      </c>
    </row>
    <row r="3404" spans="1:7" x14ac:dyDescent="0.25">
      <c r="A3404" s="36" t="s">
        <v>9254</v>
      </c>
      <c r="B3404" s="37" t="s">
        <v>5897</v>
      </c>
      <c r="C3404" s="38" t="s">
        <v>23</v>
      </c>
      <c r="D3404" s="39">
        <v>558.42999999999995</v>
      </c>
      <c r="E3404" s="39">
        <v>23.7</v>
      </c>
      <c r="F3404" s="39">
        <v>582.13</v>
      </c>
      <c r="G3404" s="34">
        <f t="shared" si="53"/>
        <v>9</v>
      </c>
    </row>
    <row r="3405" spans="1:7" x14ac:dyDescent="0.25">
      <c r="A3405" s="36" t="s">
        <v>9255</v>
      </c>
      <c r="B3405" s="37" t="s">
        <v>5898</v>
      </c>
      <c r="C3405" s="38" t="s">
        <v>23</v>
      </c>
      <c r="D3405" s="39">
        <v>680.68</v>
      </c>
      <c r="E3405" s="39">
        <v>23.7</v>
      </c>
      <c r="F3405" s="39">
        <v>704.38</v>
      </c>
      <c r="G3405" s="34">
        <f t="shared" si="53"/>
        <v>9</v>
      </c>
    </row>
    <row r="3406" spans="1:7" x14ac:dyDescent="0.25">
      <c r="A3406" s="36" t="s">
        <v>9256</v>
      </c>
      <c r="B3406" s="37" t="s">
        <v>5899</v>
      </c>
      <c r="C3406" s="38" t="s">
        <v>23</v>
      </c>
      <c r="D3406" s="39">
        <v>94.6</v>
      </c>
      <c r="E3406" s="39">
        <v>23.7</v>
      </c>
      <c r="F3406" s="39">
        <v>118.3</v>
      </c>
      <c r="G3406" s="34">
        <f t="shared" si="53"/>
        <v>9</v>
      </c>
    </row>
    <row r="3407" spans="1:7" x14ac:dyDescent="0.25">
      <c r="A3407" s="36" t="s">
        <v>9257</v>
      </c>
      <c r="B3407" s="37" t="s">
        <v>5900</v>
      </c>
      <c r="C3407" s="38" t="s">
        <v>23</v>
      </c>
      <c r="D3407" s="39">
        <v>131.74</v>
      </c>
      <c r="E3407" s="39">
        <v>23.7</v>
      </c>
      <c r="F3407" s="39">
        <v>155.44</v>
      </c>
      <c r="G3407" s="34">
        <f t="shared" si="53"/>
        <v>9</v>
      </c>
    </row>
    <row r="3408" spans="1:7" x14ac:dyDescent="0.25">
      <c r="A3408" s="36" t="s">
        <v>9258</v>
      </c>
      <c r="B3408" s="37" t="s">
        <v>5901</v>
      </c>
      <c r="C3408" s="38" t="s">
        <v>23</v>
      </c>
      <c r="D3408" s="39">
        <v>165.12</v>
      </c>
      <c r="E3408" s="39">
        <v>23.7</v>
      </c>
      <c r="F3408" s="39">
        <v>188.82</v>
      </c>
      <c r="G3408" s="34">
        <f t="shared" si="53"/>
        <v>9</v>
      </c>
    </row>
    <row r="3409" spans="1:7" x14ac:dyDescent="0.25">
      <c r="A3409" s="36" t="s">
        <v>9259</v>
      </c>
      <c r="B3409" s="37" t="s">
        <v>5902</v>
      </c>
      <c r="C3409" s="38" t="s">
        <v>23</v>
      </c>
      <c r="D3409" s="39">
        <v>237.47</v>
      </c>
      <c r="E3409" s="39">
        <v>23.7</v>
      </c>
      <c r="F3409" s="39">
        <v>261.17</v>
      </c>
      <c r="G3409" s="34">
        <f t="shared" si="53"/>
        <v>9</v>
      </c>
    </row>
    <row r="3410" spans="1:7" x14ac:dyDescent="0.25">
      <c r="A3410" s="36" t="s">
        <v>9260</v>
      </c>
      <c r="B3410" s="37" t="s">
        <v>5903</v>
      </c>
      <c r="C3410" s="38" t="s">
        <v>23</v>
      </c>
      <c r="D3410" s="39">
        <v>382.35</v>
      </c>
      <c r="E3410" s="39">
        <v>23.7</v>
      </c>
      <c r="F3410" s="39">
        <v>406.05</v>
      </c>
      <c r="G3410" s="34">
        <f t="shared" si="53"/>
        <v>9</v>
      </c>
    </row>
    <row r="3411" spans="1:7" x14ac:dyDescent="0.25">
      <c r="A3411" s="36" t="s">
        <v>9261</v>
      </c>
      <c r="B3411" s="37" t="s">
        <v>5904</v>
      </c>
      <c r="C3411" s="38" t="s">
        <v>23</v>
      </c>
      <c r="D3411" s="39">
        <v>557.29</v>
      </c>
      <c r="E3411" s="39">
        <v>23.7</v>
      </c>
      <c r="F3411" s="39">
        <v>580.99</v>
      </c>
      <c r="G3411" s="34">
        <f t="shared" si="53"/>
        <v>9</v>
      </c>
    </row>
    <row r="3412" spans="1:7" x14ac:dyDescent="0.25">
      <c r="A3412" s="36" t="s">
        <v>9262</v>
      </c>
      <c r="B3412" s="37" t="s">
        <v>5905</v>
      </c>
      <c r="C3412" s="38" t="s">
        <v>23</v>
      </c>
      <c r="D3412" s="39">
        <v>969.09</v>
      </c>
      <c r="E3412" s="39">
        <v>31.6</v>
      </c>
      <c r="F3412" s="39">
        <v>1000.69</v>
      </c>
      <c r="G3412" s="34">
        <f t="shared" si="53"/>
        <v>9</v>
      </c>
    </row>
    <row r="3413" spans="1:7" x14ac:dyDescent="0.25">
      <c r="A3413" s="36" t="s">
        <v>9263</v>
      </c>
      <c r="B3413" s="37" t="s">
        <v>5906</v>
      </c>
      <c r="C3413" s="38" t="s">
        <v>23</v>
      </c>
      <c r="D3413" s="39">
        <v>93.78</v>
      </c>
      <c r="E3413" s="39">
        <v>23.7</v>
      </c>
      <c r="F3413" s="39">
        <v>117.48</v>
      </c>
      <c r="G3413" s="34">
        <f t="shared" si="53"/>
        <v>9</v>
      </c>
    </row>
    <row r="3414" spans="1:7" x14ac:dyDescent="0.25">
      <c r="A3414" s="36" t="s">
        <v>9264</v>
      </c>
      <c r="B3414" s="37" t="s">
        <v>5907</v>
      </c>
      <c r="C3414" s="38" t="s">
        <v>23</v>
      </c>
      <c r="D3414" s="39">
        <v>123.54</v>
      </c>
      <c r="E3414" s="39">
        <v>23.7</v>
      </c>
      <c r="F3414" s="39">
        <v>147.24</v>
      </c>
      <c r="G3414" s="34">
        <f t="shared" si="53"/>
        <v>9</v>
      </c>
    </row>
    <row r="3415" spans="1:7" x14ac:dyDescent="0.25">
      <c r="A3415" s="36" t="s">
        <v>9265</v>
      </c>
      <c r="B3415" s="37" t="s">
        <v>5908</v>
      </c>
      <c r="C3415" s="38" t="s">
        <v>23</v>
      </c>
      <c r="D3415" s="39">
        <v>154.81</v>
      </c>
      <c r="E3415" s="39">
        <v>23.7</v>
      </c>
      <c r="F3415" s="39">
        <v>178.51</v>
      </c>
      <c r="G3415" s="34">
        <f t="shared" si="53"/>
        <v>9</v>
      </c>
    </row>
    <row r="3416" spans="1:7" x14ac:dyDescent="0.25">
      <c r="A3416" s="36" t="s">
        <v>9266</v>
      </c>
      <c r="B3416" s="37" t="s">
        <v>5909</v>
      </c>
      <c r="C3416" s="38" t="s">
        <v>23</v>
      </c>
      <c r="D3416" s="39">
        <v>214.33</v>
      </c>
      <c r="E3416" s="39">
        <v>23.7</v>
      </c>
      <c r="F3416" s="39">
        <v>238.03</v>
      </c>
      <c r="G3416" s="34">
        <f t="shared" si="53"/>
        <v>9</v>
      </c>
    </row>
    <row r="3417" spans="1:7" x14ac:dyDescent="0.25">
      <c r="A3417" s="36" t="s">
        <v>9267</v>
      </c>
      <c r="B3417" s="37" t="s">
        <v>5910</v>
      </c>
      <c r="C3417" s="38" t="s">
        <v>23</v>
      </c>
      <c r="D3417" s="39">
        <v>345.9</v>
      </c>
      <c r="E3417" s="39">
        <v>23.7</v>
      </c>
      <c r="F3417" s="39">
        <v>369.6</v>
      </c>
      <c r="G3417" s="34">
        <f t="shared" si="53"/>
        <v>9</v>
      </c>
    </row>
    <row r="3418" spans="1:7" ht="45" x14ac:dyDescent="0.25">
      <c r="A3418" s="36" t="s">
        <v>9268</v>
      </c>
      <c r="B3418" s="37" t="s">
        <v>5911</v>
      </c>
      <c r="C3418" s="38" t="s">
        <v>23</v>
      </c>
      <c r="D3418" s="39">
        <v>7291.75</v>
      </c>
      <c r="E3418" s="39">
        <v>39.5</v>
      </c>
      <c r="F3418" s="39">
        <v>7331.25</v>
      </c>
      <c r="G3418" s="34">
        <f t="shared" si="53"/>
        <v>9</v>
      </c>
    </row>
    <row r="3419" spans="1:7" ht="45" x14ac:dyDescent="0.25">
      <c r="A3419" s="36" t="s">
        <v>9269</v>
      </c>
      <c r="B3419" s="37" t="s">
        <v>5912</v>
      </c>
      <c r="C3419" s="38" t="s">
        <v>23</v>
      </c>
      <c r="D3419" s="39">
        <v>172.28</v>
      </c>
      <c r="E3419" s="39">
        <v>23.7</v>
      </c>
      <c r="F3419" s="39">
        <v>195.98</v>
      </c>
      <c r="G3419" s="34">
        <f t="shared" si="53"/>
        <v>9</v>
      </c>
    </row>
    <row r="3420" spans="1:7" ht="30" x14ac:dyDescent="0.25">
      <c r="A3420" s="36" t="s">
        <v>9270</v>
      </c>
      <c r="B3420" s="37" t="s">
        <v>6983</v>
      </c>
      <c r="C3420" s="38" t="s">
        <v>23</v>
      </c>
      <c r="D3420" s="39">
        <v>547.48</v>
      </c>
      <c r="E3420" s="39">
        <v>23.7</v>
      </c>
      <c r="F3420" s="39">
        <v>571.17999999999995</v>
      </c>
      <c r="G3420" s="34">
        <f t="shared" si="53"/>
        <v>9</v>
      </c>
    </row>
    <row r="3421" spans="1:7" x14ac:dyDescent="0.25">
      <c r="A3421" s="36" t="s">
        <v>9271</v>
      </c>
      <c r="B3421" s="37" t="s">
        <v>5913</v>
      </c>
      <c r="C3421" s="38" t="s">
        <v>23</v>
      </c>
      <c r="D3421" s="39">
        <v>493.37</v>
      </c>
      <c r="E3421" s="39">
        <v>23.7</v>
      </c>
      <c r="F3421" s="39">
        <v>517.07000000000005</v>
      </c>
      <c r="G3421" s="34">
        <f t="shared" si="53"/>
        <v>9</v>
      </c>
    </row>
    <row r="3422" spans="1:7" x14ac:dyDescent="0.25">
      <c r="A3422" s="36" t="s">
        <v>9272</v>
      </c>
      <c r="B3422" s="37" t="s">
        <v>5914</v>
      </c>
      <c r="C3422" s="38" t="s">
        <v>23</v>
      </c>
      <c r="D3422" s="39">
        <v>960.8</v>
      </c>
      <c r="E3422" s="39">
        <v>31.6</v>
      </c>
      <c r="F3422" s="39">
        <v>992.4</v>
      </c>
      <c r="G3422" s="34">
        <f t="shared" si="53"/>
        <v>9</v>
      </c>
    </row>
    <row r="3423" spans="1:7" x14ac:dyDescent="0.25">
      <c r="A3423" s="36" t="s">
        <v>9273</v>
      </c>
      <c r="B3423" s="37" t="s">
        <v>5915</v>
      </c>
      <c r="C3423" s="38" t="s">
        <v>23</v>
      </c>
      <c r="D3423" s="39">
        <v>410.74</v>
      </c>
      <c r="E3423" s="39">
        <v>23.7</v>
      </c>
      <c r="F3423" s="39">
        <v>434.44</v>
      </c>
      <c r="G3423" s="34">
        <f t="shared" si="53"/>
        <v>9</v>
      </c>
    </row>
    <row r="3424" spans="1:7" ht="45" x14ac:dyDescent="0.25">
      <c r="A3424" s="36" t="s">
        <v>9274</v>
      </c>
      <c r="B3424" s="37" t="s">
        <v>5916</v>
      </c>
      <c r="C3424" s="38" t="s">
        <v>23</v>
      </c>
      <c r="D3424" s="39">
        <v>148.1</v>
      </c>
      <c r="E3424" s="39">
        <v>13.17</v>
      </c>
      <c r="F3424" s="39">
        <v>161.27000000000001</v>
      </c>
      <c r="G3424" s="34">
        <f t="shared" si="53"/>
        <v>9</v>
      </c>
    </row>
    <row r="3425" spans="1:7" ht="45" x14ac:dyDescent="0.25">
      <c r="A3425" s="36" t="s">
        <v>9275</v>
      </c>
      <c r="B3425" s="37" t="s">
        <v>5917</v>
      </c>
      <c r="C3425" s="38" t="s">
        <v>23</v>
      </c>
      <c r="D3425" s="39">
        <v>5778.99</v>
      </c>
      <c r="E3425" s="39">
        <v>31.6</v>
      </c>
      <c r="F3425" s="39">
        <v>5810.59</v>
      </c>
      <c r="G3425" s="34">
        <f t="shared" si="53"/>
        <v>9</v>
      </c>
    </row>
    <row r="3426" spans="1:7" ht="45" x14ac:dyDescent="0.25">
      <c r="A3426" s="36" t="s">
        <v>9276</v>
      </c>
      <c r="B3426" s="37" t="s">
        <v>5918</v>
      </c>
      <c r="C3426" s="38" t="s">
        <v>23</v>
      </c>
      <c r="D3426" s="39">
        <v>1732.33</v>
      </c>
      <c r="E3426" s="39">
        <v>31.6</v>
      </c>
      <c r="F3426" s="39">
        <v>1763.93</v>
      </c>
      <c r="G3426" s="34">
        <f t="shared" si="53"/>
        <v>9</v>
      </c>
    </row>
    <row r="3427" spans="1:7" ht="45" x14ac:dyDescent="0.25">
      <c r="A3427" s="36" t="s">
        <v>9277</v>
      </c>
      <c r="B3427" s="37" t="s">
        <v>5919</v>
      </c>
      <c r="C3427" s="38" t="s">
        <v>23</v>
      </c>
      <c r="D3427" s="39">
        <v>397.09</v>
      </c>
      <c r="E3427" s="39">
        <v>23.7</v>
      </c>
      <c r="F3427" s="39">
        <v>420.79</v>
      </c>
      <c r="G3427" s="34">
        <f t="shared" si="53"/>
        <v>9</v>
      </c>
    </row>
    <row r="3428" spans="1:7" ht="30" x14ac:dyDescent="0.25">
      <c r="A3428" s="36" t="s">
        <v>9278</v>
      </c>
      <c r="B3428" s="37" t="s">
        <v>6973</v>
      </c>
      <c r="C3428" s="38" t="s">
        <v>23</v>
      </c>
      <c r="D3428" s="39">
        <v>198.19</v>
      </c>
      <c r="E3428" s="39">
        <v>23.7</v>
      </c>
      <c r="F3428" s="39">
        <v>221.89</v>
      </c>
      <c r="G3428" s="34">
        <f t="shared" si="53"/>
        <v>9</v>
      </c>
    </row>
    <row r="3429" spans="1:7" ht="30" x14ac:dyDescent="0.25">
      <c r="A3429" s="36" t="s">
        <v>9279</v>
      </c>
      <c r="B3429" s="37" t="s">
        <v>6974</v>
      </c>
      <c r="C3429" s="38" t="s">
        <v>23</v>
      </c>
      <c r="D3429" s="39">
        <v>279.36</v>
      </c>
      <c r="E3429" s="39">
        <v>23.7</v>
      </c>
      <c r="F3429" s="39">
        <v>303.06</v>
      </c>
      <c r="G3429" s="34">
        <f t="shared" si="53"/>
        <v>9</v>
      </c>
    </row>
    <row r="3430" spans="1:7" ht="30" x14ac:dyDescent="0.25">
      <c r="A3430" s="36" t="s">
        <v>9280</v>
      </c>
      <c r="B3430" s="37" t="s">
        <v>6975</v>
      </c>
      <c r="C3430" s="38" t="s">
        <v>23</v>
      </c>
      <c r="D3430" s="39">
        <v>560.04</v>
      </c>
      <c r="E3430" s="39">
        <v>23.7</v>
      </c>
      <c r="F3430" s="39">
        <v>583.74</v>
      </c>
      <c r="G3430" s="34">
        <f t="shared" si="53"/>
        <v>9</v>
      </c>
    </row>
    <row r="3431" spans="1:7" ht="30" x14ac:dyDescent="0.25">
      <c r="A3431" s="36" t="s">
        <v>9281</v>
      </c>
      <c r="B3431" s="37" t="s">
        <v>6976</v>
      </c>
      <c r="C3431" s="38" t="s">
        <v>23</v>
      </c>
      <c r="D3431" s="39">
        <v>692.91</v>
      </c>
      <c r="E3431" s="39">
        <v>23.7</v>
      </c>
      <c r="F3431" s="39">
        <v>716.61</v>
      </c>
      <c r="G3431" s="34">
        <f t="shared" si="53"/>
        <v>9</v>
      </c>
    </row>
    <row r="3432" spans="1:7" ht="30" x14ac:dyDescent="0.25">
      <c r="A3432" s="36" t="s">
        <v>9282</v>
      </c>
      <c r="B3432" s="37" t="s">
        <v>6977</v>
      </c>
      <c r="C3432" s="38" t="s">
        <v>23</v>
      </c>
      <c r="D3432" s="39">
        <v>1211.54</v>
      </c>
      <c r="E3432" s="39">
        <v>23.7</v>
      </c>
      <c r="F3432" s="39">
        <v>1235.24</v>
      </c>
      <c r="G3432" s="34">
        <f t="shared" si="53"/>
        <v>9</v>
      </c>
    </row>
    <row r="3433" spans="1:7" ht="30" x14ac:dyDescent="0.25">
      <c r="A3433" s="36" t="s">
        <v>9283</v>
      </c>
      <c r="B3433" s="37" t="s">
        <v>6978</v>
      </c>
      <c r="C3433" s="38" t="s">
        <v>23</v>
      </c>
      <c r="D3433" s="39">
        <v>1988.68</v>
      </c>
      <c r="E3433" s="39">
        <v>31.6</v>
      </c>
      <c r="F3433" s="39">
        <v>2020.28</v>
      </c>
      <c r="G3433" s="34">
        <f t="shared" si="53"/>
        <v>9</v>
      </c>
    </row>
    <row r="3434" spans="1:7" ht="30" x14ac:dyDescent="0.25">
      <c r="A3434" s="36" t="s">
        <v>9284</v>
      </c>
      <c r="B3434" s="37" t="s">
        <v>6979</v>
      </c>
      <c r="C3434" s="38" t="s">
        <v>23</v>
      </c>
      <c r="D3434" s="39">
        <v>5954.54</v>
      </c>
      <c r="E3434" s="39">
        <v>31.6</v>
      </c>
      <c r="F3434" s="39">
        <v>5986.14</v>
      </c>
      <c r="G3434" s="34">
        <f t="shared" si="53"/>
        <v>9</v>
      </c>
    </row>
    <row r="3435" spans="1:7" ht="45" x14ac:dyDescent="0.25">
      <c r="A3435" s="36" t="s">
        <v>9285</v>
      </c>
      <c r="B3435" s="37" t="s">
        <v>5920</v>
      </c>
      <c r="C3435" s="38" t="s">
        <v>23</v>
      </c>
      <c r="D3435" s="39">
        <v>69.489999999999995</v>
      </c>
      <c r="E3435" s="39">
        <v>15.8</v>
      </c>
      <c r="F3435" s="39">
        <v>85.29</v>
      </c>
      <c r="G3435" s="34">
        <f t="shared" si="53"/>
        <v>9</v>
      </c>
    </row>
    <row r="3436" spans="1:7" ht="45" x14ac:dyDescent="0.25">
      <c r="A3436" s="36" t="s">
        <v>9286</v>
      </c>
      <c r="B3436" s="37" t="s">
        <v>6980</v>
      </c>
      <c r="C3436" s="38" t="s">
        <v>23</v>
      </c>
      <c r="D3436" s="39">
        <v>87.62</v>
      </c>
      <c r="E3436" s="39">
        <v>23.7</v>
      </c>
      <c r="F3436" s="39">
        <v>111.32</v>
      </c>
      <c r="G3436" s="34">
        <f t="shared" si="53"/>
        <v>9</v>
      </c>
    </row>
    <row r="3437" spans="1:7" ht="45" x14ac:dyDescent="0.25">
      <c r="A3437" s="36" t="s">
        <v>9287</v>
      </c>
      <c r="B3437" s="37" t="s">
        <v>5921</v>
      </c>
      <c r="C3437" s="38" t="s">
        <v>23</v>
      </c>
      <c r="D3437" s="39">
        <v>105.21</v>
      </c>
      <c r="E3437" s="39">
        <v>21.07</v>
      </c>
      <c r="F3437" s="39">
        <v>126.28</v>
      </c>
      <c r="G3437" s="34">
        <f t="shared" si="53"/>
        <v>9</v>
      </c>
    </row>
    <row r="3438" spans="1:7" ht="45" x14ac:dyDescent="0.25">
      <c r="A3438" s="36" t="s">
        <v>9288</v>
      </c>
      <c r="B3438" s="37" t="s">
        <v>5922</v>
      </c>
      <c r="C3438" s="38" t="s">
        <v>23</v>
      </c>
      <c r="D3438" s="39">
        <v>110.72</v>
      </c>
      <c r="E3438" s="39">
        <v>23.7</v>
      </c>
      <c r="F3438" s="39">
        <v>134.41999999999999</v>
      </c>
      <c r="G3438" s="34">
        <f t="shared" si="53"/>
        <v>9</v>
      </c>
    </row>
    <row r="3439" spans="1:7" ht="45" x14ac:dyDescent="0.25">
      <c r="A3439" s="36" t="s">
        <v>9289</v>
      </c>
      <c r="B3439" s="37" t="s">
        <v>5923</v>
      </c>
      <c r="C3439" s="38" t="s">
        <v>23</v>
      </c>
      <c r="D3439" s="39">
        <v>454.27</v>
      </c>
      <c r="E3439" s="39">
        <v>23.7</v>
      </c>
      <c r="F3439" s="39">
        <v>477.97</v>
      </c>
      <c r="G3439" s="34">
        <f t="shared" si="53"/>
        <v>9</v>
      </c>
    </row>
    <row r="3440" spans="1:7" ht="45" x14ac:dyDescent="0.25">
      <c r="A3440" s="36" t="s">
        <v>9290</v>
      </c>
      <c r="B3440" s="37" t="s">
        <v>6981</v>
      </c>
      <c r="C3440" s="38" t="s">
        <v>23</v>
      </c>
      <c r="D3440" s="39">
        <v>635.82000000000005</v>
      </c>
      <c r="E3440" s="39">
        <v>23.7</v>
      </c>
      <c r="F3440" s="39">
        <v>659.52</v>
      </c>
      <c r="G3440" s="34">
        <f t="shared" si="53"/>
        <v>9</v>
      </c>
    </row>
    <row r="3441" spans="1:7" ht="45" x14ac:dyDescent="0.25">
      <c r="A3441" s="36" t="s">
        <v>9291</v>
      </c>
      <c r="B3441" s="37" t="s">
        <v>6982</v>
      </c>
      <c r="C3441" s="38" t="s">
        <v>23</v>
      </c>
      <c r="D3441" s="39">
        <v>6048.52</v>
      </c>
      <c r="E3441" s="39">
        <v>105.34</v>
      </c>
      <c r="F3441" s="39">
        <v>6153.86</v>
      </c>
      <c r="G3441" s="34">
        <f t="shared" si="53"/>
        <v>9</v>
      </c>
    </row>
    <row r="3442" spans="1:7" ht="45" x14ac:dyDescent="0.25">
      <c r="A3442" s="36" t="s">
        <v>9292</v>
      </c>
      <c r="B3442" s="37" t="s">
        <v>5924</v>
      </c>
      <c r="C3442" s="38" t="s">
        <v>23</v>
      </c>
      <c r="D3442" s="39">
        <v>6907.79</v>
      </c>
      <c r="E3442" s="39">
        <v>105.34</v>
      </c>
      <c r="F3442" s="39">
        <v>7013.13</v>
      </c>
      <c r="G3442" s="34">
        <f t="shared" si="53"/>
        <v>9</v>
      </c>
    </row>
    <row r="3443" spans="1:7" x14ac:dyDescent="0.25">
      <c r="A3443" s="36" t="s">
        <v>9293</v>
      </c>
      <c r="B3443" s="37" t="s">
        <v>5925</v>
      </c>
      <c r="C3443" s="38" t="s">
        <v>23</v>
      </c>
      <c r="D3443" s="39">
        <v>503.41</v>
      </c>
      <c r="E3443" s="39">
        <v>52.67</v>
      </c>
      <c r="F3443" s="39">
        <v>556.08000000000004</v>
      </c>
      <c r="G3443" s="34">
        <f t="shared" si="53"/>
        <v>9</v>
      </c>
    </row>
    <row r="3444" spans="1:7" x14ac:dyDescent="0.25">
      <c r="A3444" s="36" t="s">
        <v>11343</v>
      </c>
      <c r="B3444" s="37" t="s">
        <v>5926</v>
      </c>
      <c r="C3444" s="38"/>
      <c r="D3444" s="39"/>
      <c r="E3444" s="39"/>
      <c r="F3444" s="39"/>
      <c r="G3444" s="34">
        <f t="shared" si="53"/>
        <v>5</v>
      </c>
    </row>
    <row r="3445" spans="1:7" ht="30" x14ac:dyDescent="0.25">
      <c r="A3445" s="36" t="s">
        <v>9294</v>
      </c>
      <c r="B3445" s="37" t="s">
        <v>6964</v>
      </c>
      <c r="C3445" s="38" t="s">
        <v>23</v>
      </c>
      <c r="D3445" s="39">
        <v>1309.6600000000001</v>
      </c>
      <c r="E3445" s="39">
        <v>65.84</v>
      </c>
      <c r="F3445" s="39">
        <v>1375.5</v>
      </c>
      <c r="G3445" s="34">
        <f t="shared" si="53"/>
        <v>9</v>
      </c>
    </row>
    <row r="3446" spans="1:7" ht="30" x14ac:dyDescent="0.25">
      <c r="A3446" s="36" t="s">
        <v>9295</v>
      </c>
      <c r="B3446" s="37" t="s">
        <v>5927</v>
      </c>
      <c r="C3446" s="38" t="s">
        <v>23</v>
      </c>
      <c r="D3446" s="39">
        <v>1997.09</v>
      </c>
      <c r="E3446" s="39">
        <v>184.35</v>
      </c>
      <c r="F3446" s="39">
        <v>2181.44</v>
      </c>
      <c r="G3446" s="34">
        <f t="shared" si="53"/>
        <v>9</v>
      </c>
    </row>
    <row r="3447" spans="1:7" ht="30" x14ac:dyDescent="0.25">
      <c r="A3447" s="36" t="s">
        <v>9296</v>
      </c>
      <c r="B3447" s="37" t="s">
        <v>5928</v>
      </c>
      <c r="C3447" s="38" t="s">
        <v>23</v>
      </c>
      <c r="D3447" s="39">
        <v>1248.1600000000001</v>
      </c>
      <c r="E3447" s="39">
        <v>184.35</v>
      </c>
      <c r="F3447" s="39">
        <v>1432.51</v>
      </c>
      <c r="G3447" s="34">
        <f t="shared" si="53"/>
        <v>9</v>
      </c>
    </row>
    <row r="3448" spans="1:7" ht="30" x14ac:dyDescent="0.25">
      <c r="A3448" s="36" t="s">
        <v>9297</v>
      </c>
      <c r="B3448" s="37" t="s">
        <v>6965</v>
      </c>
      <c r="C3448" s="38" t="s">
        <v>23</v>
      </c>
      <c r="D3448" s="39">
        <v>3106.36</v>
      </c>
      <c r="E3448" s="39">
        <v>184.35</v>
      </c>
      <c r="F3448" s="39">
        <v>3290.71</v>
      </c>
      <c r="G3448" s="34">
        <f t="shared" si="53"/>
        <v>9</v>
      </c>
    </row>
    <row r="3449" spans="1:7" x14ac:dyDescent="0.25">
      <c r="A3449" s="36" t="s">
        <v>9298</v>
      </c>
      <c r="B3449" s="37" t="s">
        <v>5929</v>
      </c>
      <c r="C3449" s="38" t="s">
        <v>23</v>
      </c>
      <c r="D3449" s="39">
        <v>1658.98</v>
      </c>
      <c r="E3449" s="39">
        <v>105.34</v>
      </c>
      <c r="F3449" s="39">
        <v>1764.32</v>
      </c>
      <c r="G3449" s="34">
        <f t="shared" si="53"/>
        <v>9</v>
      </c>
    </row>
    <row r="3450" spans="1:7" x14ac:dyDescent="0.25">
      <c r="A3450" s="36" t="s">
        <v>9299</v>
      </c>
      <c r="B3450" s="37" t="s">
        <v>5930</v>
      </c>
      <c r="C3450" s="38" t="s">
        <v>23</v>
      </c>
      <c r="D3450" s="39">
        <v>3071.01</v>
      </c>
      <c r="E3450" s="39">
        <v>105.34</v>
      </c>
      <c r="F3450" s="39">
        <v>3176.35</v>
      </c>
      <c r="G3450" s="34">
        <f t="shared" si="53"/>
        <v>9</v>
      </c>
    </row>
    <row r="3451" spans="1:7" ht="30" x14ac:dyDescent="0.25">
      <c r="A3451" s="36" t="s">
        <v>9300</v>
      </c>
      <c r="B3451" s="37" t="s">
        <v>5931</v>
      </c>
      <c r="C3451" s="38" t="s">
        <v>23</v>
      </c>
      <c r="D3451" s="39">
        <v>892.88</v>
      </c>
      <c r="E3451" s="39">
        <v>105.34</v>
      </c>
      <c r="F3451" s="39">
        <v>998.22</v>
      </c>
      <c r="G3451" s="34">
        <f t="shared" si="53"/>
        <v>9</v>
      </c>
    </row>
    <row r="3452" spans="1:7" ht="30" x14ac:dyDescent="0.25">
      <c r="A3452" s="36" t="s">
        <v>9301</v>
      </c>
      <c r="B3452" s="37" t="s">
        <v>5932</v>
      </c>
      <c r="C3452" s="38" t="s">
        <v>23</v>
      </c>
      <c r="D3452" s="39">
        <v>791.31</v>
      </c>
      <c r="E3452" s="39">
        <v>105.34</v>
      </c>
      <c r="F3452" s="39">
        <v>896.65</v>
      </c>
      <c r="G3452" s="34">
        <f t="shared" si="53"/>
        <v>9</v>
      </c>
    </row>
    <row r="3453" spans="1:7" ht="30" x14ac:dyDescent="0.25">
      <c r="A3453" s="36" t="s">
        <v>9302</v>
      </c>
      <c r="B3453" s="37" t="s">
        <v>6966</v>
      </c>
      <c r="C3453" s="38" t="s">
        <v>23</v>
      </c>
      <c r="D3453" s="39">
        <v>5921.93</v>
      </c>
      <c r="E3453" s="39">
        <v>65.84</v>
      </c>
      <c r="F3453" s="39">
        <v>5987.77</v>
      </c>
      <c r="G3453" s="34">
        <f t="shared" si="53"/>
        <v>9</v>
      </c>
    </row>
    <row r="3454" spans="1:7" ht="30" x14ac:dyDescent="0.25">
      <c r="A3454" s="36" t="s">
        <v>9303</v>
      </c>
      <c r="B3454" s="37" t="s">
        <v>6967</v>
      </c>
      <c r="C3454" s="38" t="s">
        <v>23</v>
      </c>
      <c r="D3454" s="39">
        <v>2827.76</v>
      </c>
      <c r="E3454" s="39">
        <v>31.6</v>
      </c>
      <c r="F3454" s="39">
        <v>2859.36</v>
      </c>
      <c r="G3454" s="34">
        <f t="shared" si="53"/>
        <v>9</v>
      </c>
    </row>
    <row r="3455" spans="1:7" x14ac:dyDescent="0.25">
      <c r="A3455" s="36" t="s">
        <v>9304</v>
      </c>
      <c r="B3455" s="37" t="s">
        <v>5933</v>
      </c>
      <c r="C3455" s="38" t="s">
        <v>23</v>
      </c>
      <c r="D3455" s="39">
        <v>1016.33</v>
      </c>
      <c r="E3455" s="39">
        <v>105.34</v>
      </c>
      <c r="F3455" s="39">
        <v>1121.67</v>
      </c>
      <c r="G3455" s="34">
        <f t="shared" si="53"/>
        <v>9</v>
      </c>
    </row>
    <row r="3456" spans="1:7" ht="30" x14ac:dyDescent="0.25">
      <c r="A3456" s="36" t="s">
        <v>9305</v>
      </c>
      <c r="B3456" s="37" t="s">
        <v>6968</v>
      </c>
      <c r="C3456" s="38" t="s">
        <v>23</v>
      </c>
      <c r="D3456" s="39">
        <v>948.29</v>
      </c>
      <c r="E3456" s="39">
        <v>39.5</v>
      </c>
      <c r="F3456" s="39">
        <v>987.79</v>
      </c>
      <c r="G3456" s="34">
        <f t="shared" si="53"/>
        <v>9</v>
      </c>
    </row>
    <row r="3457" spans="1:7" ht="30" x14ac:dyDescent="0.25">
      <c r="A3457" s="36" t="s">
        <v>9306</v>
      </c>
      <c r="B3457" s="37" t="s">
        <v>6969</v>
      </c>
      <c r="C3457" s="38" t="s">
        <v>23</v>
      </c>
      <c r="D3457" s="39">
        <v>5651.23</v>
      </c>
      <c r="E3457" s="39">
        <v>158.01</v>
      </c>
      <c r="F3457" s="39">
        <v>5809.24</v>
      </c>
      <c r="G3457" s="34">
        <f t="shared" si="53"/>
        <v>9</v>
      </c>
    </row>
    <row r="3458" spans="1:7" ht="30" x14ac:dyDescent="0.25">
      <c r="A3458" s="36" t="s">
        <v>9307</v>
      </c>
      <c r="B3458" s="37" t="s">
        <v>6970</v>
      </c>
      <c r="C3458" s="38" t="s">
        <v>23</v>
      </c>
      <c r="D3458" s="39">
        <v>2056.41</v>
      </c>
      <c r="E3458" s="39">
        <v>105.34</v>
      </c>
      <c r="F3458" s="39">
        <v>2161.75</v>
      </c>
      <c r="G3458" s="34">
        <f t="shared" si="53"/>
        <v>9</v>
      </c>
    </row>
    <row r="3459" spans="1:7" ht="30" x14ac:dyDescent="0.25">
      <c r="A3459" s="36" t="s">
        <v>9308</v>
      </c>
      <c r="B3459" s="37" t="s">
        <v>6971</v>
      </c>
      <c r="C3459" s="38" t="s">
        <v>23</v>
      </c>
      <c r="D3459" s="39">
        <v>3144.81</v>
      </c>
      <c r="E3459" s="39">
        <v>105.34</v>
      </c>
      <c r="F3459" s="39">
        <v>3250.15</v>
      </c>
      <c r="G3459" s="34">
        <f t="shared" ref="G3459:G3522" si="54">LEN(A3459)</f>
        <v>9</v>
      </c>
    </row>
    <row r="3460" spans="1:7" ht="30" x14ac:dyDescent="0.25">
      <c r="A3460" s="36" t="s">
        <v>9309</v>
      </c>
      <c r="B3460" s="37" t="s">
        <v>6972</v>
      </c>
      <c r="C3460" s="38" t="s">
        <v>23</v>
      </c>
      <c r="D3460" s="39">
        <v>2022.44</v>
      </c>
      <c r="E3460" s="39">
        <v>105.34</v>
      </c>
      <c r="F3460" s="39">
        <v>2127.7800000000002</v>
      </c>
      <c r="G3460" s="34">
        <f t="shared" si="54"/>
        <v>9</v>
      </c>
    </row>
    <row r="3461" spans="1:7" x14ac:dyDescent="0.25">
      <c r="A3461" s="36" t="s">
        <v>11344</v>
      </c>
      <c r="B3461" s="37" t="s">
        <v>5934</v>
      </c>
      <c r="C3461" s="38"/>
      <c r="D3461" s="39"/>
      <c r="E3461" s="39"/>
      <c r="F3461" s="39"/>
      <c r="G3461" s="34">
        <f t="shared" si="54"/>
        <v>5</v>
      </c>
    </row>
    <row r="3462" spans="1:7" ht="45" x14ac:dyDescent="0.25">
      <c r="A3462" s="36" t="s">
        <v>9310</v>
      </c>
      <c r="B3462" s="37" t="s">
        <v>13407</v>
      </c>
      <c r="C3462" s="38" t="s">
        <v>23</v>
      </c>
      <c r="D3462" s="39">
        <v>90.56</v>
      </c>
      <c r="E3462" s="39">
        <v>23.7</v>
      </c>
      <c r="F3462" s="39">
        <v>114.26</v>
      </c>
      <c r="G3462" s="34">
        <f t="shared" si="54"/>
        <v>9</v>
      </c>
    </row>
    <row r="3463" spans="1:7" ht="45" x14ac:dyDescent="0.25">
      <c r="A3463" s="36" t="s">
        <v>9311</v>
      </c>
      <c r="B3463" s="37" t="s">
        <v>13408</v>
      </c>
      <c r="C3463" s="38" t="s">
        <v>23</v>
      </c>
      <c r="D3463" s="39">
        <v>119.72</v>
      </c>
      <c r="E3463" s="39">
        <v>31.6</v>
      </c>
      <c r="F3463" s="39">
        <v>151.32</v>
      </c>
      <c r="G3463" s="34">
        <f t="shared" si="54"/>
        <v>9</v>
      </c>
    </row>
    <row r="3464" spans="1:7" ht="45" x14ac:dyDescent="0.25">
      <c r="A3464" s="36" t="s">
        <v>9312</v>
      </c>
      <c r="B3464" s="37" t="s">
        <v>13409</v>
      </c>
      <c r="C3464" s="38" t="s">
        <v>23</v>
      </c>
      <c r="D3464" s="39">
        <v>173.55</v>
      </c>
      <c r="E3464" s="39">
        <v>39.5</v>
      </c>
      <c r="F3464" s="39">
        <v>213.05</v>
      </c>
      <c r="G3464" s="34">
        <f t="shared" si="54"/>
        <v>9</v>
      </c>
    </row>
    <row r="3465" spans="1:7" ht="45" x14ac:dyDescent="0.25">
      <c r="A3465" s="36" t="s">
        <v>9313</v>
      </c>
      <c r="B3465" s="37" t="s">
        <v>13410</v>
      </c>
      <c r="C3465" s="38" t="s">
        <v>23</v>
      </c>
      <c r="D3465" s="39">
        <v>237.37</v>
      </c>
      <c r="E3465" s="39">
        <v>42.13</v>
      </c>
      <c r="F3465" s="39">
        <v>279.5</v>
      </c>
      <c r="G3465" s="34">
        <f t="shared" si="54"/>
        <v>9</v>
      </c>
    </row>
    <row r="3466" spans="1:7" ht="45" x14ac:dyDescent="0.25">
      <c r="A3466" s="36" t="s">
        <v>9314</v>
      </c>
      <c r="B3466" s="37" t="s">
        <v>13411</v>
      </c>
      <c r="C3466" s="38" t="s">
        <v>23</v>
      </c>
      <c r="D3466" s="39">
        <v>479.25</v>
      </c>
      <c r="E3466" s="39">
        <v>65.84</v>
      </c>
      <c r="F3466" s="39">
        <v>545.09</v>
      </c>
      <c r="G3466" s="34">
        <f t="shared" si="54"/>
        <v>9</v>
      </c>
    </row>
    <row r="3467" spans="1:7" x14ac:dyDescent="0.25">
      <c r="A3467" s="36" t="s">
        <v>11345</v>
      </c>
      <c r="B3467" s="37" t="s">
        <v>5935</v>
      </c>
      <c r="C3467" s="38"/>
      <c r="D3467" s="39"/>
      <c r="E3467" s="39"/>
      <c r="F3467" s="39"/>
      <c r="G3467" s="34">
        <f t="shared" si="54"/>
        <v>5</v>
      </c>
    </row>
    <row r="3468" spans="1:7" ht="30" x14ac:dyDescent="0.25">
      <c r="A3468" s="36" t="s">
        <v>9315</v>
      </c>
      <c r="B3468" s="37" t="s">
        <v>6961</v>
      </c>
      <c r="C3468" s="38" t="s">
        <v>23</v>
      </c>
      <c r="D3468" s="39">
        <v>398.13</v>
      </c>
      <c r="E3468" s="39">
        <v>31.6</v>
      </c>
      <c r="F3468" s="39">
        <v>429.73</v>
      </c>
      <c r="G3468" s="34">
        <f t="shared" si="54"/>
        <v>9</v>
      </c>
    </row>
    <row r="3469" spans="1:7" ht="30" x14ac:dyDescent="0.25">
      <c r="A3469" s="36" t="s">
        <v>9316</v>
      </c>
      <c r="B3469" s="37" t="s">
        <v>6962</v>
      </c>
      <c r="C3469" s="38" t="s">
        <v>23</v>
      </c>
      <c r="D3469" s="39">
        <v>516.87</v>
      </c>
      <c r="E3469" s="39">
        <v>39.5</v>
      </c>
      <c r="F3469" s="39">
        <v>556.37</v>
      </c>
      <c r="G3469" s="34">
        <f t="shared" si="54"/>
        <v>9</v>
      </c>
    </row>
    <row r="3470" spans="1:7" ht="30" x14ac:dyDescent="0.25">
      <c r="A3470" s="36" t="s">
        <v>9317</v>
      </c>
      <c r="B3470" s="37" t="s">
        <v>5936</v>
      </c>
      <c r="C3470" s="38" t="s">
        <v>23</v>
      </c>
      <c r="D3470" s="39">
        <v>959.06</v>
      </c>
      <c r="E3470" s="39">
        <v>52.67</v>
      </c>
      <c r="F3470" s="39">
        <v>1011.73</v>
      </c>
      <c r="G3470" s="34">
        <f t="shared" si="54"/>
        <v>9</v>
      </c>
    </row>
    <row r="3471" spans="1:7" ht="30" x14ac:dyDescent="0.25">
      <c r="A3471" s="36" t="s">
        <v>9318</v>
      </c>
      <c r="B3471" s="37" t="s">
        <v>6963</v>
      </c>
      <c r="C3471" s="38" t="s">
        <v>23</v>
      </c>
      <c r="D3471" s="39">
        <v>1302.1099999999999</v>
      </c>
      <c r="E3471" s="39">
        <v>65.84</v>
      </c>
      <c r="F3471" s="39">
        <v>1367.95</v>
      </c>
      <c r="G3471" s="34">
        <f t="shared" si="54"/>
        <v>9</v>
      </c>
    </row>
    <row r="3472" spans="1:7" x14ac:dyDescent="0.25">
      <c r="A3472" s="36" t="s">
        <v>11346</v>
      </c>
      <c r="B3472" s="37" t="s">
        <v>5937</v>
      </c>
      <c r="C3472" s="38"/>
      <c r="D3472" s="39"/>
      <c r="E3472" s="39"/>
      <c r="F3472" s="39"/>
      <c r="G3472" s="34">
        <f t="shared" si="54"/>
        <v>5</v>
      </c>
    </row>
    <row r="3473" spans="1:7" ht="45" x14ac:dyDescent="0.25">
      <c r="A3473" s="36" t="s">
        <v>9319</v>
      </c>
      <c r="B3473" s="37" t="s">
        <v>5938</v>
      </c>
      <c r="C3473" s="38" t="s">
        <v>23</v>
      </c>
      <c r="D3473" s="39">
        <v>546.94000000000005</v>
      </c>
      <c r="E3473" s="39">
        <v>23.7</v>
      </c>
      <c r="F3473" s="39">
        <v>570.64</v>
      </c>
      <c r="G3473" s="34">
        <f t="shared" si="54"/>
        <v>9</v>
      </c>
    </row>
    <row r="3474" spans="1:7" x14ac:dyDescent="0.25">
      <c r="A3474" s="36" t="s">
        <v>11347</v>
      </c>
      <c r="B3474" s="37" t="s">
        <v>5939</v>
      </c>
      <c r="C3474" s="38"/>
      <c r="D3474" s="39"/>
      <c r="E3474" s="39"/>
      <c r="F3474" s="39"/>
      <c r="G3474" s="34">
        <f t="shared" si="54"/>
        <v>5</v>
      </c>
    </row>
    <row r="3475" spans="1:7" ht="45" x14ac:dyDescent="0.25">
      <c r="A3475" s="36" t="s">
        <v>9320</v>
      </c>
      <c r="B3475" s="37" t="s">
        <v>6960</v>
      </c>
      <c r="C3475" s="38" t="s">
        <v>23</v>
      </c>
      <c r="D3475" s="39">
        <v>480.36</v>
      </c>
      <c r="E3475" s="39">
        <v>110.25</v>
      </c>
      <c r="F3475" s="39">
        <v>590.61</v>
      </c>
      <c r="G3475" s="34">
        <f t="shared" si="54"/>
        <v>9</v>
      </c>
    </row>
    <row r="3476" spans="1:7" ht="30" x14ac:dyDescent="0.25">
      <c r="A3476" s="36" t="s">
        <v>9321</v>
      </c>
      <c r="B3476" s="37" t="s">
        <v>5940</v>
      </c>
      <c r="C3476" s="38" t="s">
        <v>23</v>
      </c>
      <c r="D3476" s="39">
        <v>190.55</v>
      </c>
      <c r="E3476" s="39">
        <v>10.54</v>
      </c>
      <c r="F3476" s="39">
        <v>201.09</v>
      </c>
      <c r="G3476" s="34">
        <f t="shared" si="54"/>
        <v>9</v>
      </c>
    </row>
    <row r="3477" spans="1:7" ht="30" x14ac:dyDescent="0.25">
      <c r="A3477" s="36" t="s">
        <v>9322</v>
      </c>
      <c r="B3477" s="37" t="s">
        <v>6959</v>
      </c>
      <c r="C3477" s="38" t="s">
        <v>23</v>
      </c>
      <c r="D3477" s="39">
        <v>226.74</v>
      </c>
      <c r="E3477" s="39">
        <v>26.34</v>
      </c>
      <c r="F3477" s="39">
        <v>253.08</v>
      </c>
      <c r="G3477" s="34">
        <f t="shared" si="54"/>
        <v>9</v>
      </c>
    </row>
    <row r="3478" spans="1:7" ht="45" x14ac:dyDescent="0.25">
      <c r="A3478" s="36" t="s">
        <v>9323</v>
      </c>
      <c r="B3478" s="37" t="s">
        <v>6958</v>
      </c>
      <c r="C3478" s="38" t="s">
        <v>23</v>
      </c>
      <c r="D3478" s="39">
        <v>10212.379999999999</v>
      </c>
      <c r="E3478" s="39">
        <v>110.25</v>
      </c>
      <c r="F3478" s="39">
        <v>10322.629999999999</v>
      </c>
      <c r="G3478" s="34">
        <f t="shared" si="54"/>
        <v>9</v>
      </c>
    </row>
    <row r="3479" spans="1:7" x14ac:dyDescent="0.25">
      <c r="A3479" s="36" t="s">
        <v>11348</v>
      </c>
      <c r="B3479" s="37" t="s">
        <v>5941</v>
      </c>
      <c r="C3479" s="38"/>
      <c r="D3479" s="39"/>
      <c r="E3479" s="39"/>
      <c r="F3479" s="39"/>
      <c r="G3479" s="34">
        <f t="shared" si="54"/>
        <v>5</v>
      </c>
    </row>
    <row r="3480" spans="1:7" ht="30" x14ac:dyDescent="0.25">
      <c r="A3480" s="36" t="s">
        <v>9324</v>
      </c>
      <c r="B3480" s="37" t="s">
        <v>5942</v>
      </c>
      <c r="C3480" s="38" t="s">
        <v>23</v>
      </c>
      <c r="D3480" s="39">
        <v>2848.12</v>
      </c>
      <c r="E3480" s="39">
        <v>182.35</v>
      </c>
      <c r="F3480" s="39">
        <v>3030.47</v>
      </c>
      <c r="G3480" s="34">
        <f t="shared" si="54"/>
        <v>9</v>
      </c>
    </row>
    <row r="3481" spans="1:7" ht="30" x14ac:dyDescent="0.25">
      <c r="A3481" s="36" t="s">
        <v>9325</v>
      </c>
      <c r="B3481" s="37" t="s">
        <v>5943</v>
      </c>
      <c r="C3481" s="38" t="s">
        <v>23</v>
      </c>
      <c r="D3481" s="39">
        <v>998.52</v>
      </c>
      <c r="E3481" s="39">
        <v>182.35</v>
      </c>
      <c r="F3481" s="39">
        <v>1180.8699999999999</v>
      </c>
      <c r="G3481" s="34">
        <f t="shared" si="54"/>
        <v>9</v>
      </c>
    </row>
    <row r="3482" spans="1:7" ht="30" x14ac:dyDescent="0.25">
      <c r="A3482" s="36" t="s">
        <v>9326</v>
      </c>
      <c r="B3482" s="37" t="s">
        <v>11349</v>
      </c>
      <c r="C3482" s="38" t="s">
        <v>23</v>
      </c>
      <c r="D3482" s="39">
        <v>1208.99</v>
      </c>
      <c r="E3482" s="39">
        <v>65.84</v>
      </c>
      <c r="F3482" s="39">
        <v>1274.83</v>
      </c>
      <c r="G3482" s="34">
        <f t="shared" si="54"/>
        <v>9</v>
      </c>
    </row>
    <row r="3483" spans="1:7" ht="30" x14ac:dyDescent="0.25">
      <c r="A3483" s="36" t="s">
        <v>9327</v>
      </c>
      <c r="B3483" s="37" t="s">
        <v>6956</v>
      </c>
      <c r="C3483" s="38" t="s">
        <v>23</v>
      </c>
      <c r="D3483" s="39">
        <v>1602.38</v>
      </c>
      <c r="E3483" s="39">
        <v>118.51</v>
      </c>
      <c r="F3483" s="39">
        <v>1720.89</v>
      </c>
      <c r="G3483" s="34">
        <f t="shared" si="54"/>
        <v>9</v>
      </c>
    </row>
    <row r="3484" spans="1:7" ht="30" x14ac:dyDescent="0.25">
      <c r="A3484" s="36" t="s">
        <v>9328</v>
      </c>
      <c r="B3484" s="37" t="s">
        <v>6957</v>
      </c>
      <c r="C3484" s="38" t="s">
        <v>23</v>
      </c>
      <c r="D3484" s="39">
        <v>2365.4</v>
      </c>
      <c r="E3484" s="39">
        <v>118.51</v>
      </c>
      <c r="F3484" s="39">
        <v>2483.91</v>
      </c>
      <c r="G3484" s="34">
        <f t="shared" si="54"/>
        <v>9</v>
      </c>
    </row>
    <row r="3485" spans="1:7" ht="30" x14ac:dyDescent="0.25">
      <c r="A3485" s="36" t="s">
        <v>9329</v>
      </c>
      <c r="B3485" s="37" t="s">
        <v>5944</v>
      </c>
      <c r="C3485" s="38" t="s">
        <v>23</v>
      </c>
      <c r="D3485" s="39">
        <v>6381.59</v>
      </c>
      <c r="E3485" s="39">
        <v>182.35</v>
      </c>
      <c r="F3485" s="39">
        <v>6563.94</v>
      </c>
      <c r="G3485" s="34">
        <f t="shared" si="54"/>
        <v>9</v>
      </c>
    </row>
    <row r="3486" spans="1:7" ht="30" x14ac:dyDescent="0.25">
      <c r="A3486" s="36" t="s">
        <v>9330</v>
      </c>
      <c r="B3486" s="37" t="s">
        <v>5945</v>
      </c>
      <c r="C3486" s="38" t="s">
        <v>23</v>
      </c>
      <c r="D3486" s="39">
        <v>1103.7</v>
      </c>
      <c r="E3486" s="39">
        <v>182.35</v>
      </c>
      <c r="F3486" s="39">
        <v>1286.05</v>
      </c>
      <c r="G3486" s="34">
        <f t="shared" si="54"/>
        <v>9</v>
      </c>
    </row>
    <row r="3487" spans="1:7" ht="30" x14ac:dyDescent="0.25">
      <c r="A3487" s="36" t="s">
        <v>9331</v>
      </c>
      <c r="B3487" s="37" t="s">
        <v>5946</v>
      </c>
      <c r="C3487" s="38" t="s">
        <v>23</v>
      </c>
      <c r="D3487" s="39">
        <v>1791.04</v>
      </c>
      <c r="E3487" s="39">
        <v>182.35</v>
      </c>
      <c r="F3487" s="39">
        <v>1973.39</v>
      </c>
      <c r="G3487" s="34">
        <f t="shared" si="54"/>
        <v>9</v>
      </c>
    </row>
    <row r="3488" spans="1:7" ht="30" x14ac:dyDescent="0.25">
      <c r="A3488" s="36" t="s">
        <v>9332</v>
      </c>
      <c r="B3488" s="37" t="s">
        <v>5947</v>
      </c>
      <c r="C3488" s="38" t="s">
        <v>23</v>
      </c>
      <c r="D3488" s="39">
        <v>879.48</v>
      </c>
      <c r="E3488" s="39">
        <v>15.8</v>
      </c>
      <c r="F3488" s="39">
        <v>895.28</v>
      </c>
      <c r="G3488" s="34">
        <f t="shared" si="54"/>
        <v>9</v>
      </c>
    </row>
    <row r="3489" spans="1:7" ht="30" x14ac:dyDescent="0.25">
      <c r="A3489" s="36" t="s">
        <v>9333</v>
      </c>
      <c r="B3489" s="37" t="s">
        <v>6955</v>
      </c>
      <c r="C3489" s="38" t="s">
        <v>23</v>
      </c>
      <c r="D3489" s="39">
        <v>2495.3000000000002</v>
      </c>
      <c r="E3489" s="39">
        <v>23.18</v>
      </c>
      <c r="F3489" s="39">
        <v>2518.48</v>
      </c>
      <c r="G3489" s="34">
        <f t="shared" si="54"/>
        <v>9</v>
      </c>
    </row>
    <row r="3490" spans="1:7" x14ac:dyDescent="0.25">
      <c r="A3490" s="36" t="s">
        <v>11350</v>
      </c>
      <c r="B3490" s="37" t="s">
        <v>5948</v>
      </c>
      <c r="C3490" s="38"/>
      <c r="D3490" s="39"/>
      <c r="E3490" s="39"/>
      <c r="F3490" s="39"/>
      <c r="G3490" s="34">
        <f t="shared" si="54"/>
        <v>5</v>
      </c>
    </row>
    <row r="3491" spans="1:7" x14ac:dyDescent="0.25">
      <c r="A3491" s="36" t="s">
        <v>9334</v>
      </c>
      <c r="B3491" s="37" t="s">
        <v>5949</v>
      </c>
      <c r="C3491" s="38" t="s">
        <v>23</v>
      </c>
      <c r="D3491" s="39">
        <v>12.05</v>
      </c>
      <c r="E3491" s="39">
        <v>23.7</v>
      </c>
      <c r="F3491" s="39">
        <v>35.75</v>
      </c>
      <c r="G3491" s="34">
        <f t="shared" si="54"/>
        <v>9</v>
      </c>
    </row>
    <row r="3492" spans="1:7" ht="30" x14ac:dyDescent="0.25">
      <c r="A3492" s="36" t="s">
        <v>9335</v>
      </c>
      <c r="B3492" s="37" t="s">
        <v>5950</v>
      </c>
      <c r="C3492" s="38" t="s">
        <v>23</v>
      </c>
      <c r="D3492" s="39">
        <v>52.76</v>
      </c>
      <c r="E3492" s="39">
        <v>23.7</v>
      </c>
      <c r="F3492" s="39">
        <v>76.459999999999994</v>
      </c>
      <c r="G3492" s="34">
        <f t="shared" si="54"/>
        <v>9</v>
      </c>
    </row>
    <row r="3493" spans="1:7" x14ac:dyDescent="0.25">
      <c r="A3493" s="36" t="s">
        <v>11351</v>
      </c>
      <c r="B3493" s="37" t="s">
        <v>5951</v>
      </c>
      <c r="C3493" s="38"/>
      <c r="D3493" s="39"/>
      <c r="E3493" s="39"/>
      <c r="F3493" s="39"/>
      <c r="G3493" s="34">
        <f t="shared" si="54"/>
        <v>5</v>
      </c>
    </row>
    <row r="3494" spans="1:7" x14ac:dyDescent="0.25">
      <c r="A3494" s="36" t="s">
        <v>9336</v>
      </c>
      <c r="B3494" s="37" t="s">
        <v>5952</v>
      </c>
      <c r="C3494" s="38" t="s">
        <v>23</v>
      </c>
      <c r="D3494" s="39">
        <v>128.56</v>
      </c>
      <c r="E3494" s="39">
        <v>7.9</v>
      </c>
      <c r="F3494" s="39">
        <v>136.46</v>
      </c>
      <c r="G3494" s="34">
        <f t="shared" si="54"/>
        <v>9</v>
      </c>
    </row>
    <row r="3495" spans="1:7" x14ac:dyDescent="0.25">
      <c r="A3495" s="36" t="s">
        <v>9337</v>
      </c>
      <c r="B3495" s="37" t="s">
        <v>5953</v>
      </c>
      <c r="C3495" s="38" t="s">
        <v>23</v>
      </c>
      <c r="D3495" s="39">
        <v>505.18</v>
      </c>
      <c r="E3495" s="39">
        <v>65.84</v>
      </c>
      <c r="F3495" s="39">
        <v>571.02</v>
      </c>
      <c r="G3495" s="34">
        <f t="shared" si="54"/>
        <v>9</v>
      </c>
    </row>
    <row r="3496" spans="1:7" ht="30" x14ac:dyDescent="0.25">
      <c r="A3496" s="36" t="s">
        <v>9338</v>
      </c>
      <c r="B3496" s="37" t="s">
        <v>6950</v>
      </c>
      <c r="C3496" s="38" t="s">
        <v>23</v>
      </c>
      <c r="D3496" s="39">
        <v>489.33</v>
      </c>
      <c r="E3496" s="39">
        <v>65.84</v>
      </c>
      <c r="F3496" s="39">
        <v>555.16999999999996</v>
      </c>
      <c r="G3496" s="34">
        <f t="shared" si="54"/>
        <v>9</v>
      </c>
    </row>
    <row r="3497" spans="1:7" ht="30" x14ac:dyDescent="0.25">
      <c r="A3497" s="36" t="s">
        <v>9339</v>
      </c>
      <c r="B3497" s="37" t="s">
        <v>6951</v>
      </c>
      <c r="C3497" s="38" t="s">
        <v>23</v>
      </c>
      <c r="D3497" s="39">
        <v>29.65</v>
      </c>
      <c r="E3497" s="39">
        <v>11.12</v>
      </c>
      <c r="F3497" s="39">
        <v>40.770000000000003</v>
      </c>
      <c r="G3497" s="34">
        <f t="shared" si="54"/>
        <v>9</v>
      </c>
    </row>
    <row r="3498" spans="1:7" ht="30" x14ac:dyDescent="0.25">
      <c r="A3498" s="36" t="s">
        <v>9340</v>
      </c>
      <c r="B3498" s="37" t="s">
        <v>6952</v>
      </c>
      <c r="C3498" s="38" t="s">
        <v>23</v>
      </c>
      <c r="D3498" s="39">
        <v>620.15</v>
      </c>
      <c r="E3498" s="39">
        <v>37.049999999999997</v>
      </c>
      <c r="F3498" s="39">
        <v>657.2</v>
      </c>
      <c r="G3498" s="34">
        <f t="shared" si="54"/>
        <v>9</v>
      </c>
    </row>
    <row r="3499" spans="1:7" ht="30" x14ac:dyDescent="0.25">
      <c r="A3499" s="36" t="s">
        <v>9341</v>
      </c>
      <c r="B3499" s="37" t="s">
        <v>6953</v>
      </c>
      <c r="C3499" s="38" t="s">
        <v>23</v>
      </c>
      <c r="D3499" s="39">
        <v>313.97000000000003</v>
      </c>
      <c r="E3499" s="39">
        <v>37.049999999999997</v>
      </c>
      <c r="F3499" s="39">
        <v>351.02</v>
      </c>
      <c r="G3499" s="34">
        <f t="shared" si="54"/>
        <v>9</v>
      </c>
    </row>
    <row r="3500" spans="1:7" ht="30" x14ac:dyDescent="0.25">
      <c r="A3500" s="36" t="s">
        <v>9342</v>
      </c>
      <c r="B3500" s="37" t="s">
        <v>6954</v>
      </c>
      <c r="C3500" s="38" t="s">
        <v>23</v>
      </c>
      <c r="D3500" s="39">
        <v>93.28</v>
      </c>
      <c r="E3500" s="39">
        <v>26.34</v>
      </c>
      <c r="F3500" s="39">
        <v>119.62</v>
      </c>
      <c r="G3500" s="34">
        <f t="shared" si="54"/>
        <v>9</v>
      </c>
    </row>
    <row r="3501" spans="1:7" ht="30" x14ac:dyDescent="0.25">
      <c r="A3501" s="36" t="s">
        <v>9343</v>
      </c>
      <c r="B3501" s="37" t="s">
        <v>11750</v>
      </c>
      <c r="C3501" s="38" t="s">
        <v>23</v>
      </c>
      <c r="D3501" s="39">
        <v>3507.79</v>
      </c>
      <c r="E3501" s="39">
        <v>158.01</v>
      </c>
      <c r="F3501" s="39">
        <v>3665.8</v>
      </c>
      <c r="G3501" s="34">
        <f t="shared" si="54"/>
        <v>9</v>
      </c>
    </row>
    <row r="3502" spans="1:7" x14ac:dyDescent="0.25">
      <c r="A3502" s="36" t="s">
        <v>9344</v>
      </c>
      <c r="B3502" s="37" t="s">
        <v>5954</v>
      </c>
      <c r="C3502" s="38" t="s">
        <v>23</v>
      </c>
      <c r="D3502" s="39">
        <v>125.5</v>
      </c>
      <c r="E3502" s="39">
        <v>21.07</v>
      </c>
      <c r="F3502" s="39">
        <v>146.57</v>
      </c>
      <c r="G3502" s="34">
        <f t="shared" si="54"/>
        <v>9</v>
      </c>
    </row>
    <row r="3503" spans="1:7" ht="30" x14ac:dyDescent="0.25">
      <c r="A3503" s="36" t="s">
        <v>9345</v>
      </c>
      <c r="B3503" s="37" t="s">
        <v>11751</v>
      </c>
      <c r="C3503" s="38" t="s">
        <v>23</v>
      </c>
      <c r="D3503" s="39">
        <v>465.74</v>
      </c>
      <c r="E3503" s="39">
        <v>62.48</v>
      </c>
      <c r="F3503" s="39">
        <v>528.22</v>
      </c>
      <c r="G3503" s="34">
        <f t="shared" si="54"/>
        <v>9</v>
      </c>
    </row>
    <row r="3504" spans="1:7" ht="30" x14ac:dyDescent="0.25">
      <c r="A3504" s="36" t="s">
        <v>9346</v>
      </c>
      <c r="B3504" s="37" t="s">
        <v>11352</v>
      </c>
      <c r="C3504" s="38" t="s">
        <v>23</v>
      </c>
      <c r="D3504" s="39">
        <v>344.76</v>
      </c>
      <c r="E3504" s="39">
        <v>65.84</v>
      </c>
      <c r="F3504" s="39">
        <v>410.6</v>
      </c>
      <c r="G3504" s="34">
        <f t="shared" si="54"/>
        <v>9</v>
      </c>
    </row>
    <row r="3505" spans="1:7" ht="30" x14ac:dyDescent="0.25">
      <c r="A3505" s="36" t="s">
        <v>9347</v>
      </c>
      <c r="B3505" s="37" t="s">
        <v>11353</v>
      </c>
      <c r="C3505" s="38" t="s">
        <v>23</v>
      </c>
      <c r="D3505" s="39">
        <v>392.89</v>
      </c>
      <c r="E3505" s="39">
        <v>65.84</v>
      </c>
      <c r="F3505" s="39">
        <v>458.73</v>
      </c>
      <c r="G3505" s="34">
        <f t="shared" si="54"/>
        <v>9</v>
      </c>
    </row>
    <row r="3506" spans="1:7" x14ac:dyDescent="0.25">
      <c r="A3506" s="36" t="s">
        <v>11354</v>
      </c>
      <c r="B3506" s="37" t="s">
        <v>5955</v>
      </c>
      <c r="C3506" s="38"/>
      <c r="D3506" s="39"/>
      <c r="E3506" s="39"/>
      <c r="F3506" s="39"/>
      <c r="G3506" s="34">
        <f t="shared" si="54"/>
        <v>2</v>
      </c>
    </row>
    <row r="3507" spans="1:7" x14ac:dyDescent="0.25">
      <c r="A3507" s="36" t="s">
        <v>11355</v>
      </c>
      <c r="B3507" s="37" t="s">
        <v>5956</v>
      </c>
      <c r="C3507" s="38"/>
      <c r="D3507" s="39"/>
      <c r="E3507" s="39"/>
      <c r="F3507" s="39"/>
      <c r="G3507" s="34">
        <f t="shared" si="54"/>
        <v>5</v>
      </c>
    </row>
    <row r="3508" spans="1:7" x14ac:dyDescent="0.25">
      <c r="A3508" s="36" t="s">
        <v>9348</v>
      </c>
      <c r="B3508" s="37" t="s">
        <v>5957</v>
      </c>
      <c r="C3508" s="38" t="s">
        <v>23</v>
      </c>
      <c r="D3508" s="39">
        <v>9684.4500000000007</v>
      </c>
      <c r="E3508" s="39">
        <v>116.96</v>
      </c>
      <c r="F3508" s="39">
        <v>9801.41</v>
      </c>
      <c r="G3508" s="34">
        <f t="shared" si="54"/>
        <v>9</v>
      </c>
    </row>
    <row r="3509" spans="1:7" x14ac:dyDescent="0.25">
      <c r="A3509" s="36" t="s">
        <v>9349</v>
      </c>
      <c r="B3509" s="37" t="s">
        <v>5958</v>
      </c>
      <c r="C3509" s="38" t="s">
        <v>23</v>
      </c>
      <c r="D3509" s="39">
        <v>11597.75</v>
      </c>
      <c r="E3509" s="39">
        <v>159.82</v>
      </c>
      <c r="F3509" s="39">
        <v>11757.57</v>
      </c>
      <c r="G3509" s="34">
        <f t="shared" si="54"/>
        <v>9</v>
      </c>
    </row>
    <row r="3510" spans="1:7" ht="30" x14ac:dyDescent="0.25">
      <c r="A3510" s="36" t="s">
        <v>9350</v>
      </c>
      <c r="B3510" s="37" t="s">
        <v>6946</v>
      </c>
      <c r="C3510" s="38" t="s">
        <v>23</v>
      </c>
      <c r="D3510" s="39">
        <v>1059.8599999999999</v>
      </c>
      <c r="E3510" s="39">
        <v>63.39</v>
      </c>
      <c r="F3510" s="39">
        <v>1123.25</v>
      </c>
      <c r="G3510" s="34">
        <f t="shared" si="54"/>
        <v>9</v>
      </c>
    </row>
    <row r="3511" spans="1:7" ht="30" x14ac:dyDescent="0.25">
      <c r="A3511" s="36" t="s">
        <v>9351</v>
      </c>
      <c r="B3511" s="37" t="s">
        <v>6947</v>
      </c>
      <c r="C3511" s="38" t="s">
        <v>23</v>
      </c>
      <c r="D3511" s="39">
        <v>1926.02</v>
      </c>
      <c r="E3511" s="39">
        <v>63.39</v>
      </c>
      <c r="F3511" s="39">
        <v>1989.41</v>
      </c>
      <c r="G3511" s="34">
        <f t="shared" si="54"/>
        <v>9</v>
      </c>
    </row>
    <row r="3512" spans="1:7" ht="30" x14ac:dyDescent="0.25">
      <c r="A3512" s="36" t="s">
        <v>9352</v>
      </c>
      <c r="B3512" s="37" t="s">
        <v>6948</v>
      </c>
      <c r="C3512" s="38" t="s">
        <v>23</v>
      </c>
      <c r="D3512" s="39">
        <v>3009.96</v>
      </c>
      <c r="E3512" s="39">
        <v>74.099999999999994</v>
      </c>
      <c r="F3512" s="39">
        <v>3084.06</v>
      </c>
      <c r="G3512" s="34">
        <f t="shared" si="54"/>
        <v>9</v>
      </c>
    </row>
    <row r="3513" spans="1:7" ht="30" x14ac:dyDescent="0.25">
      <c r="A3513" s="36" t="s">
        <v>9353</v>
      </c>
      <c r="B3513" s="37" t="s">
        <v>6949</v>
      </c>
      <c r="C3513" s="38" t="s">
        <v>23</v>
      </c>
      <c r="D3513" s="39">
        <v>5438.33</v>
      </c>
      <c r="E3513" s="39">
        <v>95.53</v>
      </c>
      <c r="F3513" s="39">
        <v>5533.86</v>
      </c>
      <c r="G3513" s="34">
        <f t="shared" si="54"/>
        <v>9</v>
      </c>
    </row>
    <row r="3514" spans="1:7" ht="45" x14ac:dyDescent="0.25">
      <c r="A3514" s="36" t="s">
        <v>9354</v>
      </c>
      <c r="B3514" s="37" t="s">
        <v>6942</v>
      </c>
      <c r="C3514" s="38" t="s">
        <v>23</v>
      </c>
      <c r="D3514" s="39">
        <v>7205.47</v>
      </c>
      <c r="E3514" s="39">
        <v>84.82</v>
      </c>
      <c r="F3514" s="39">
        <v>7290.29</v>
      </c>
      <c r="G3514" s="34">
        <f t="shared" si="54"/>
        <v>9</v>
      </c>
    </row>
    <row r="3515" spans="1:7" ht="45" x14ac:dyDescent="0.25">
      <c r="A3515" s="36" t="s">
        <v>9355</v>
      </c>
      <c r="B3515" s="37" t="s">
        <v>6943</v>
      </c>
      <c r="C3515" s="38" t="s">
        <v>23</v>
      </c>
      <c r="D3515" s="39">
        <v>15124.23</v>
      </c>
      <c r="E3515" s="39">
        <v>116.96</v>
      </c>
      <c r="F3515" s="39">
        <v>15241.19</v>
      </c>
      <c r="G3515" s="34">
        <f t="shared" si="54"/>
        <v>9</v>
      </c>
    </row>
    <row r="3516" spans="1:7" ht="30" x14ac:dyDescent="0.25">
      <c r="A3516" s="36" t="s">
        <v>9356</v>
      </c>
      <c r="B3516" s="37" t="s">
        <v>6944</v>
      </c>
      <c r="C3516" s="38" t="s">
        <v>23</v>
      </c>
      <c r="D3516" s="39">
        <v>869.31</v>
      </c>
      <c r="E3516" s="39">
        <v>74.099999999999994</v>
      </c>
      <c r="F3516" s="39">
        <v>943.41</v>
      </c>
      <c r="G3516" s="34">
        <f t="shared" si="54"/>
        <v>9</v>
      </c>
    </row>
    <row r="3517" spans="1:7" ht="30" x14ac:dyDescent="0.25">
      <c r="A3517" s="36" t="s">
        <v>9357</v>
      </c>
      <c r="B3517" s="37" t="s">
        <v>6945</v>
      </c>
      <c r="C3517" s="38" t="s">
        <v>23</v>
      </c>
      <c r="D3517" s="39">
        <v>537.48</v>
      </c>
      <c r="E3517" s="39">
        <v>74.099999999999994</v>
      </c>
      <c r="F3517" s="39">
        <v>611.58000000000004</v>
      </c>
      <c r="G3517" s="34">
        <f t="shared" si="54"/>
        <v>9</v>
      </c>
    </row>
    <row r="3518" spans="1:7" x14ac:dyDescent="0.25">
      <c r="A3518" s="36" t="s">
        <v>11356</v>
      </c>
      <c r="B3518" s="37" t="s">
        <v>5959</v>
      </c>
      <c r="C3518" s="38"/>
      <c r="D3518" s="39"/>
      <c r="E3518" s="39"/>
      <c r="F3518" s="39"/>
      <c r="G3518" s="34">
        <f t="shared" si="54"/>
        <v>5</v>
      </c>
    </row>
    <row r="3519" spans="1:7" ht="30" x14ac:dyDescent="0.25">
      <c r="A3519" s="36" t="s">
        <v>9358</v>
      </c>
      <c r="B3519" s="37" t="s">
        <v>5960</v>
      </c>
      <c r="C3519" s="38" t="s">
        <v>3666</v>
      </c>
      <c r="D3519" s="39">
        <v>5483.52</v>
      </c>
      <c r="E3519" s="39">
        <v>74.099999999999994</v>
      </c>
      <c r="F3519" s="39">
        <v>5557.62</v>
      </c>
      <c r="G3519" s="34">
        <f t="shared" si="54"/>
        <v>9</v>
      </c>
    </row>
    <row r="3520" spans="1:7" ht="30" x14ac:dyDescent="0.25">
      <c r="A3520" s="36" t="s">
        <v>9359</v>
      </c>
      <c r="B3520" s="37" t="s">
        <v>5961</v>
      </c>
      <c r="C3520" s="38" t="s">
        <v>3666</v>
      </c>
      <c r="D3520" s="39">
        <v>7594.67</v>
      </c>
      <c r="E3520" s="39">
        <v>74.099999999999994</v>
      </c>
      <c r="F3520" s="39">
        <v>7668.77</v>
      </c>
      <c r="G3520" s="34">
        <f t="shared" si="54"/>
        <v>9</v>
      </c>
    </row>
    <row r="3521" spans="1:7" ht="30" x14ac:dyDescent="0.25">
      <c r="A3521" s="36" t="s">
        <v>9360</v>
      </c>
      <c r="B3521" s="37" t="s">
        <v>5962</v>
      </c>
      <c r="C3521" s="38" t="s">
        <v>3666</v>
      </c>
      <c r="D3521" s="39">
        <v>13823.66</v>
      </c>
      <c r="E3521" s="39">
        <v>74.099999999999994</v>
      </c>
      <c r="F3521" s="39">
        <v>13897.76</v>
      </c>
      <c r="G3521" s="34">
        <f t="shared" si="54"/>
        <v>9</v>
      </c>
    </row>
    <row r="3522" spans="1:7" x14ac:dyDescent="0.25">
      <c r="A3522" s="36" t="s">
        <v>11357</v>
      </c>
      <c r="B3522" s="37" t="s">
        <v>5963</v>
      </c>
      <c r="C3522" s="38"/>
      <c r="D3522" s="39"/>
      <c r="E3522" s="39"/>
      <c r="F3522" s="39"/>
      <c r="G3522" s="34">
        <f t="shared" si="54"/>
        <v>5</v>
      </c>
    </row>
    <row r="3523" spans="1:7" ht="45" x14ac:dyDescent="0.25">
      <c r="A3523" s="36" t="s">
        <v>9361</v>
      </c>
      <c r="B3523" s="37" t="s">
        <v>6940</v>
      </c>
      <c r="C3523" s="38" t="s">
        <v>7</v>
      </c>
      <c r="D3523" s="39">
        <v>18034.43</v>
      </c>
      <c r="E3523" s="39">
        <v>3951.63</v>
      </c>
      <c r="F3523" s="39">
        <v>21986.06</v>
      </c>
      <c r="G3523" s="34">
        <f t="shared" ref="G3523:G3586" si="55">LEN(A3523)</f>
        <v>9</v>
      </c>
    </row>
    <row r="3524" spans="1:7" ht="45" x14ac:dyDescent="0.25">
      <c r="A3524" s="36" t="s">
        <v>9362</v>
      </c>
      <c r="B3524" s="37" t="s">
        <v>6941</v>
      </c>
      <c r="C3524" s="38" t="s">
        <v>7</v>
      </c>
      <c r="D3524" s="39">
        <v>34801.75</v>
      </c>
      <c r="E3524" s="39">
        <v>8464.6299999999992</v>
      </c>
      <c r="F3524" s="39">
        <v>43266.38</v>
      </c>
      <c r="G3524" s="34">
        <f t="shared" si="55"/>
        <v>9</v>
      </c>
    </row>
    <row r="3525" spans="1:7" x14ac:dyDescent="0.25">
      <c r="A3525" s="36" t="s">
        <v>11358</v>
      </c>
      <c r="B3525" s="37" t="s">
        <v>5964</v>
      </c>
      <c r="C3525" s="38"/>
      <c r="D3525" s="39"/>
      <c r="E3525" s="39"/>
      <c r="F3525" s="39"/>
      <c r="G3525" s="34">
        <f t="shared" si="55"/>
        <v>5</v>
      </c>
    </row>
    <row r="3526" spans="1:7" x14ac:dyDescent="0.25">
      <c r="A3526" s="36" t="s">
        <v>9363</v>
      </c>
      <c r="B3526" s="37" t="s">
        <v>5965</v>
      </c>
      <c r="C3526" s="38" t="s">
        <v>23</v>
      </c>
      <c r="D3526" s="39">
        <v>89.38</v>
      </c>
      <c r="E3526" s="39">
        <v>15.8</v>
      </c>
      <c r="F3526" s="39">
        <v>105.18</v>
      </c>
      <c r="G3526" s="34">
        <f t="shared" si="55"/>
        <v>9</v>
      </c>
    </row>
    <row r="3527" spans="1:7" x14ac:dyDescent="0.25">
      <c r="A3527" s="36" t="s">
        <v>9364</v>
      </c>
      <c r="B3527" s="37" t="s">
        <v>5966</v>
      </c>
      <c r="C3527" s="38" t="s">
        <v>23</v>
      </c>
      <c r="D3527" s="39">
        <v>117.58</v>
      </c>
      <c r="E3527" s="39">
        <v>21.07</v>
      </c>
      <c r="F3527" s="39">
        <v>138.65</v>
      </c>
      <c r="G3527" s="34">
        <f t="shared" si="55"/>
        <v>9</v>
      </c>
    </row>
    <row r="3528" spans="1:7" x14ac:dyDescent="0.25">
      <c r="A3528" s="36" t="s">
        <v>9365</v>
      </c>
      <c r="B3528" s="37" t="s">
        <v>5967</v>
      </c>
      <c r="C3528" s="38" t="s">
        <v>23</v>
      </c>
      <c r="D3528" s="39">
        <v>231.15</v>
      </c>
      <c r="E3528" s="39">
        <v>23.7</v>
      </c>
      <c r="F3528" s="39">
        <v>254.85</v>
      </c>
      <c r="G3528" s="34">
        <f t="shared" si="55"/>
        <v>9</v>
      </c>
    </row>
    <row r="3529" spans="1:7" x14ac:dyDescent="0.25">
      <c r="A3529" s="36" t="s">
        <v>9366</v>
      </c>
      <c r="B3529" s="37" t="s">
        <v>5968</v>
      </c>
      <c r="C3529" s="38" t="s">
        <v>23</v>
      </c>
      <c r="D3529" s="39">
        <v>241.68</v>
      </c>
      <c r="E3529" s="39">
        <v>23.7</v>
      </c>
      <c r="F3529" s="39">
        <v>265.38</v>
      </c>
      <c r="G3529" s="34">
        <f t="shared" si="55"/>
        <v>9</v>
      </c>
    </row>
    <row r="3530" spans="1:7" x14ac:dyDescent="0.25">
      <c r="A3530" s="36" t="s">
        <v>9367</v>
      </c>
      <c r="B3530" s="37" t="s">
        <v>5969</v>
      </c>
      <c r="C3530" s="38" t="s">
        <v>23</v>
      </c>
      <c r="D3530" s="39">
        <v>310.08999999999997</v>
      </c>
      <c r="E3530" s="39">
        <v>31.6</v>
      </c>
      <c r="F3530" s="39">
        <v>341.69</v>
      </c>
      <c r="G3530" s="34">
        <f t="shared" si="55"/>
        <v>9</v>
      </c>
    </row>
    <row r="3531" spans="1:7" x14ac:dyDescent="0.25">
      <c r="A3531" s="36" t="s">
        <v>9368</v>
      </c>
      <c r="B3531" s="37" t="s">
        <v>5970</v>
      </c>
      <c r="C3531" s="38" t="s">
        <v>23</v>
      </c>
      <c r="D3531" s="39">
        <v>1442.87</v>
      </c>
      <c r="E3531" s="39">
        <v>23.7</v>
      </c>
      <c r="F3531" s="39">
        <v>1466.57</v>
      </c>
      <c r="G3531" s="34">
        <f t="shared" si="55"/>
        <v>9</v>
      </c>
    </row>
    <row r="3532" spans="1:7" x14ac:dyDescent="0.25">
      <c r="A3532" s="36" t="s">
        <v>9369</v>
      </c>
      <c r="B3532" s="37" t="s">
        <v>5971</v>
      </c>
      <c r="C3532" s="38" t="s">
        <v>23</v>
      </c>
      <c r="D3532" s="39">
        <v>1928.69</v>
      </c>
      <c r="E3532" s="39">
        <v>105.34</v>
      </c>
      <c r="F3532" s="39">
        <v>2034.03</v>
      </c>
      <c r="G3532" s="34">
        <f t="shared" si="55"/>
        <v>9</v>
      </c>
    </row>
    <row r="3533" spans="1:7" x14ac:dyDescent="0.25">
      <c r="A3533" s="36" t="s">
        <v>11359</v>
      </c>
      <c r="B3533" s="37" t="s">
        <v>5972</v>
      </c>
      <c r="C3533" s="38"/>
      <c r="D3533" s="39"/>
      <c r="E3533" s="39"/>
      <c r="F3533" s="39"/>
      <c r="G3533" s="34">
        <f t="shared" si="55"/>
        <v>5</v>
      </c>
    </row>
    <row r="3534" spans="1:7" x14ac:dyDescent="0.25">
      <c r="A3534" s="36" t="s">
        <v>9370</v>
      </c>
      <c r="B3534" s="37" t="s">
        <v>5973</v>
      </c>
      <c r="C3534" s="38" t="s">
        <v>23</v>
      </c>
      <c r="D3534" s="39"/>
      <c r="E3534" s="39">
        <v>64.290000000000006</v>
      </c>
      <c r="F3534" s="39">
        <v>64.290000000000006</v>
      </c>
      <c r="G3534" s="34">
        <f t="shared" si="55"/>
        <v>9</v>
      </c>
    </row>
    <row r="3535" spans="1:7" x14ac:dyDescent="0.25">
      <c r="A3535" s="36" t="s">
        <v>9371</v>
      </c>
      <c r="B3535" s="37" t="s">
        <v>5974</v>
      </c>
      <c r="C3535" s="38" t="s">
        <v>23</v>
      </c>
      <c r="D3535" s="39"/>
      <c r="E3535" s="39">
        <v>171.44</v>
      </c>
      <c r="F3535" s="39">
        <v>171.44</v>
      </c>
      <c r="G3535" s="34">
        <f t="shared" si="55"/>
        <v>9</v>
      </c>
    </row>
    <row r="3536" spans="1:7" x14ac:dyDescent="0.25">
      <c r="A3536" s="36" t="s">
        <v>9372</v>
      </c>
      <c r="B3536" s="37" t="s">
        <v>5975</v>
      </c>
      <c r="C3536" s="38" t="s">
        <v>23</v>
      </c>
      <c r="D3536" s="39"/>
      <c r="E3536" s="39">
        <v>385.74</v>
      </c>
      <c r="F3536" s="39">
        <v>385.74</v>
      </c>
      <c r="G3536" s="34">
        <f t="shared" si="55"/>
        <v>9</v>
      </c>
    </row>
    <row r="3537" spans="1:7" x14ac:dyDescent="0.25">
      <c r="A3537" s="36" t="s">
        <v>11360</v>
      </c>
      <c r="B3537" s="37" t="s">
        <v>5976</v>
      </c>
      <c r="C3537" s="38"/>
      <c r="D3537" s="39"/>
      <c r="E3537" s="39"/>
      <c r="F3537" s="39"/>
      <c r="G3537" s="34">
        <f t="shared" si="55"/>
        <v>2</v>
      </c>
    </row>
    <row r="3538" spans="1:7" x14ac:dyDescent="0.25">
      <c r="A3538" s="36" t="s">
        <v>11361</v>
      </c>
      <c r="B3538" s="37" t="s">
        <v>5977</v>
      </c>
      <c r="C3538" s="38"/>
      <c r="D3538" s="39"/>
      <c r="E3538" s="39"/>
      <c r="F3538" s="39"/>
      <c r="G3538" s="34">
        <f t="shared" si="55"/>
        <v>5</v>
      </c>
    </row>
    <row r="3539" spans="1:7" x14ac:dyDescent="0.25">
      <c r="A3539" s="36" t="s">
        <v>9373</v>
      </c>
      <c r="B3539" s="37" t="s">
        <v>5978</v>
      </c>
      <c r="C3539" s="38" t="s">
        <v>23</v>
      </c>
      <c r="D3539" s="39">
        <v>35.340000000000003</v>
      </c>
      <c r="E3539" s="39">
        <v>52.67</v>
      </c>
      <c r="F3539" s="39">
        <v>88.01</v>
      </c>
      <c r="G3539" s="34">
        <f t="shared" si="55"/>
        <v>9</v>
      </c>
    </row>
    <row r="3540" spans="1:7" x14ac:dyDescent="0.25">
      <c r="A3540" s="36" t="s">
        <v>9374</v>
      </c>
      <c r="B3540" s="37" t="s">
        <v>5979</v>
      </c>
      <c r="C3540" s="38" t="s">
        <v>23</v>
      </c>
      <c r="D3540" s="39">
        <v>48.47</v>
      </c>
      <c r="E3540" s="39">
        <v>52.67</v>
      </c>
      <c r="F3540" s="39">
        <v>101.14</v>
      </c>
      <c r="G3540" s="34">
        <f t="shared" si="55"/>
        <v>9</v>
      </c>
    </row>
    <row r="3541" spans="1:7" x14ac:dyDescent="0.25">
      <c r="A3541" s="36" t="s">
        <v>9375</v>
      </c>
      <c r="B3541" s="37" t="s">
        <v>5980</v>
      </c>
      <c r="C3541" s="38" t="s">
        <v>23</v>
      </c>
      <c r="D3541" s="39">
        <v>62.07</v>
      </c>
      <c r="E3541" s="39">
        <v>52.67</v>
      </c>
      <c r="F3541" s="39">
        <v>114.74</v>
      </c>
      <c r="G3541" s="34">
        <f t="shared" si="55"/>
        <v>9</v>
      </c>
    </row>
    <row r="3542" spans="1:7" x14ac:dyDescent="0.25">
      <c r="A3542" s="36" t="s">
        <v>9376</v>
      </c>
      <c r="B3542" s="37" t="s">
        <v>5981</v>
      </c>
      <c r="C3542" s="38" t="s">
        <v>23</v>
      </c>
      <c r="D3542" s="39">
        <v>72.47</v>
      </c>
      <c r="E3542" s="39">
        <v>52.67</v>
      </c>
      <c r="F3542" s="39">
        <v>125.14</v>
      </c>
      <c r="G3542" s="34">
        <f t="shared" si="55"/>
        <v>9</v>
      </c>
    </row>
    <row r="3543" spans="1:7" ht="30" x14ac:dyDescent="0.25">
      <c r="A3543" s="36" t="s">
        <v>9377</v>
      </c>
      <c r="B3543" s="37" t="s">
        <v>5982</v>
      </c>
      <c r="C3543" s="38" t="s">
        <v>23</v>
      </c>
      <c r="D3543" s="39">
        <v>80.61</v>
      </c>
      <c r="E3543" s="39">
        <v>52.67</v>
      </c>
      <c r="F3543" s="39">
        <v>133.28</v>
      </c>
      <c r="G3543" s="34">
        <f t="shared" si="55"/>
        <v>9</v>
      </c>
    </row>
    <row r="3544" spans="1:7" ht="30" x14ac:dyDescent="0.25">
      <c r="A3544" s="36" t="s">
        <v>9378</v>
      </c>
      <c r="B3544" s="37" t="s">
        <v>5983</v>
      </c>
      <c r="C3544" s="38" t="s">
        <v>23</v>
      </c>
      <c r="D3544" s="39">
        <v>105.29</v>
      </c>
      <c r="E3544" s="39">
        <v>52.67</v>
      </c>
      <c r="F3544" s="39">
        <v>157.96</v>
      </c>
      <c r="G3544" s="34">
        <f t="shared" si="55"/>
        <v>9</v>
      </c>
    </row>
    <row r="3545" spans="1:7" x14ac:dyDescent="0.25">
      <c r="A3545" s="36" t="s">
        <v>11362</v>
      </c>
      <c r="B3545" s="37" t="s">
        <v>5984</v>
      </c>
      <c r="C3545" s="38"/>
      <c r="D3545" s="39"/>
      <c r="E3545" s="39"/>
      <c r="F3545" s="39"/>
      <c r="G3545" s="34">
        <f t="shared" si="55"/>
        <v>5</v>
      </c>
    </row>
    <row r="3546" spans="1:7" x14ac:dyDescent="0.25">
      <c r="A3546" s="36" t="s">
        <v>9379</v>
      </c>
      <c r="B3546" s="37" t="s">
        <v>5985</v>
      </c>
      <c r="C3546" s="38" t="s">
        <v>23</v>
      </c>
      <c r="D3546" s="39">
        <v>115.87</v>
      </c>
      <c r="E3546" s="39">
        <v>238.34</v>
      </c>
      <c r="F3546" s="39">
        <v>354.21</v>
      </c>
      <c r="G3546" s="34">
        <f t="shared" si="55"/>
        <v>9</v>
      </c>
    </row>
    <row r="3547" spans="1:7" x14ac:dyDescent="0.25">
      <c r="A3547" s="36" t="s">
        <v>9380</v>
      </c>
      <c r="B3547" s="37" t="s">
        <v>11496</v>
      </c>
      <c r="C3547" s="38" t="s">
        <v>23</v>
      </c>
      <c r="D3547" s="39">
        <v>74.459999999999994</v>
      </c>
      <c r="E3547" s="39">
        <v>57.89</v>
      </c>
      <c r="F3547" s="39">
        <v>132.35</v>
      </c>
      <c r="G3547" s="34">
        <f t="shared" si="55"/>
        <v>9</v>
      </c>
    </row>
    <row r="3548" spans="1:7" ht="30" x14ac:dyDescent="0.25">
      <c r="A3548" s="36" t="s">
        <v>9381</v>
      </c>
      <c r="B3548" s="37" t="s">
        <v>5986</v>
      </c>
      <c r="C3548" s="38" t="s">
        <v>23</v>
      </c>
      <c r="D3548" s="39">
        <v>384.19</v>
      </c>
      <c r="E3548" s="39">
        <v>52.67</v>
      </c>
      <c r="F3548" s="39">
        <v>436.86</v>
      </c>
      <c r="G3548" s="34">
        <f t="shared" si="55"/>
        <v>9</v>
      </c>
    </row>
    <row r="3549" spans="1:7" x14ac:dyDescent="0.25">
      <c r="A3549" s="36" t="s">
        <v>11363</v>
      </c>
      <c r="B3549" s="37" t="s">
        <v>5987</v>
      </c>
      <c r="C3549" s="38"/>
      <c r="D3549" s="39"/>
      <c r="E3549" s="39"/>
      <c r="F3549" s="39"/>
      <c r="G3549" s="34">
        <f t="shared" si="55"/>
        <v>5</v>
      </c>
    </row>
    <row r="3550" spans="1:7" x14ac:dyDescent="0.25">
      <c r="A3550" s="36" t="s">
        <v>9382</v>
      </c>
      <c r="B3550" s="37" t="s">
        <v>5988</v>
      </c>
      <c r="C3550" s="38" t="s">
        <v>23</v>
      </c>
      <c r="D3550" s="39">
        <v>32.89</v>
      </c>
      <c r="E3550" s="39">
        <v>52.67</v>
      </c>
      <c r="F3550" s="39">
        <v>85.56</v>
      </c>
      <c r="G3550" s="34">
        <f t="shared" si="55"/>
        <v>9</v>
      </c>
    </row>
    <row r="3551" spans="1:7" x14ac:dyDescent="0.25">
      <c r="A3551" s="36" t="s">
        <v>11364</v>
      </c>
      <c r="B3551" s="37" t="s">
        <v>5989</v>
      </c>
      <c r="C3551" s="38"/>
      <c r="D3551" s="39"/>
      <c r="E3551" s="39"/>
      <c r="F3551" s="39"/>
      <c r="G3551" s="34">
        <f t="shared" si="55"/>
        <v>5</v>
      </c>
    </row>
    <row r="3552" spans="1:7" ht="30" x14ac:dyDescent="0.25">
      <c r="A3552" s="36" t="s">
        <v>9383</v>
      </c>
      <c r="B3552" s="37" t="s">
        <v>6939</v>
      </c>
      <c r="C3552" s="38" t="s">
        <v>23</v>
      </c>
      <c r="D3552" s="39">
        <v>130.65</v>
      </c>
      <c r="E3552" s="39">
        <v>63.21</v>
      </c>
      <c r="F3552" s="39">
        <v>193.86</v>
      </c>
      <c r="G3552" s="34">
        <f t="shared" si="55"/>
        <v>9</v>
      </c>
    </row>
    <row r="3553" spans="1:7" ht="30" x14ac:dyDescent="0.25">
      <c r="A3553" s="36" t="s">
        <v>9384</v>
      </c>
      <c r="B3553" s="37" t="s">
        <v>5990</v>
      </c>
      <c r="C3553" s="38" t="s">
        <v>23</v>
      </c>
      <c r="D3553" s="39">
        <v>539.27</v>
      </c>
      <c r="E3553" s="39">
        <v>79.010000000000005</v>
      </c>
      <c r="F3553" s="39">
        <v>618.28</v>
      </c>
      <c r="G3553" s="34">
        <f t="shared" si="55"/>
        <v>9</v>
      </c>
    </row>
    <row r="3554" spans="1:7" x14ac:dyDescent="0.25">
      <c r="A3554" s="36" t="s">
        <v>11365</v>
      </c>
      <c r="B3554" s="37" t="s">
        <v>5991</v>
      </c>
      <c r="C3554" s="38"/>
      <c r="D3554" s="39"/>
      <c r="E3554" s="39"/>
      <c r="F3554" s="39"/>
      <c r="G3554" s="34">
        <f t="shared" si="55"/>
        <v>5</v>
      </c>
    </row>
    <row r="3555" spans="1:7" x14ac:dyDescent="0.25">
      <c r="A3555" s="36" t="s">
        <v>9385</v>
      </c>
      <c r="B3555" s="37" t="s">
        <v>11752</v>
      </c>
      <c r="C3555" s="38" t="s">
        <v>23</v>
      </c>
      <c r="D3555" s="39">
        <v>13.38</v>
      </c>
      <c r="E3555" s="39">
        <v>3.16</v>
      </c>
      <c r="F3555" s="39">
        <v>16.54</v>
      </c>
      <c r="G3555" s="34">
        <f t="shared" si="55"/>
        <v>9</v>
      </c>
    </row>
    <row r="3556" spans="1:7" x14ac:dyDescent="0.25">
      <c r="A3556" s="36" t="s">
        <v>9386</v>
      </c>
      <c r="B3556" s="37" t="s">
        <v>5992</v>
      </c>
      <c r="C3556" s="38" t="s">
        <v>129</v>
      </c>
      <c r="D3556" s="39">
        <v>1023.83</v>
      </c>
      <c r="E3556" s="39">
        <v>34.479999999999997</v>
      </c>
      <c r="F3556" s="39">
        <v>1058.31</v>
      </c>
      <c r="G3556" s="34">
        <f t="shared" si="55"/>
        <v>9</v>
      </c>
    </row>
    <row r="3557" spans="1:7" x14ac:dyDescent="0.25">
      <c r="A3557" s="36" t="s">
        <v>9387</v>
      </c>
      <c r="B3557" s="37" t="s">
        <v>11753</v>
      </c>
      <c r="C3557" s="38" t="s">
        <v>23</v>
      </c>
      <c r="D3557" s="39">
        <v>9.5</v>
      </c>
      <c r="E3557" s="39">
        <v>3.16</v>
      </c>
      <c r="F3557" s="39">
        <v>12.66</v>
      </c>
      <c r="G3557" s="34">
        <f t="shared" si="55"/>
        <v>9</v>
      </c>
    </row>
    <row r="3558" spans="1:7" x14ac:dyDescent="0.25">
      <c r="A3558" s="36" t="s">
        <v>9388</v>
      </c>
      <c r="B3558" s="37" t="s">
        <v>5993</v>
      </c>
      <c r="C3558" s="38" t="s">
        <v>23</v>
      </c>
      <c r="D3558" s="39">
        <v>318.10000000000002</v>
      </c>
      <c r="E3558" s="39">
        <v>27.58</v>
      </c>
      <c r="F3558" s="39">
        <v>345.68</v>
      </c>
      <c r="G3558" s="34">
        <f t="shared" si="55"/>
        <v>9</v>
      </c>
    </row>
    <row r="3559" spans="1:7" x14ac:dyDescent="0.25">
      <c r="A3559" s="36" t="s">
        <v>9389</v>
      </c>
      <c r="B3559" s="37" t="s">
        <v>11754</v>
      </c>
      <c r="C3559" s="38" t="s">
        <v>23</v>
      </c>
      <c r="D3559" s="39">
        <v>28.45</v>
      </c>
      <c r="E3559" s="39">
        <v>3.16</v>
      </c>
      <c r="F3559" s="39">
        <v>31.61</v>
      </c>
      <c r="G3559" s="34">
        <f t="shared" si="55"/>
        <v>9</v>
      </c>
    </row>
    <row r="3560" spans="1:7" x14ac:dyDescent="0.25">
      <c r="A3560" s="36" t="s">
        <v>9390</v>
      </c>
      <c r="B3560" s="37" t="s">
        <v>11755</v>
      </c>
      <c r="C3560" s="38" t="s">
        <v>23</v>
      </c>
      <c r="D3560" s="39">
        <v>6.3</v>
      </c>
      <c r="E3560" s="39">
        <v>3.16</v>
      </c>
      <c r="F3560" s="39">
        <v>9.4600000000000009</v>
      </c>
      <c r="G3560" s="34">
        <f t="shared" si="55"/>
        <v>9</v>
      </c>
    </row>
    <row r="3561" spans="1:7" x14ac:dyDescent="0.25">
      <c r="A3561" s="36" t="s">
        <v>9391</v>
      </c>
      <c r="B3561" s="37" t="s">
        <v>5994</v>
      </c>
      <c r="C3561" s="38" t="s">
        <v>129</v>
      </c>
      <c r="D3561" s="39">
        <v>1031.6099999999999</v>
      </c>
      <c r="E3561" s="39">
        <v>34.479999999999997</v>
      </c>
      <c r="F3561" s="39">
        <v>1066.0899999999999</v>
      </c>
      <c r="G3561" s="34">
        <f t="shared" si="55"/>
        <v>9</v>
      </c>
    </row>
    <row r="3562" spans="1:7" ht="30" x14ac:dyDescent="0.25">
      <c r="A3562" s="36" t="s">
        <v>9392</v>
      </c>
      <c r="B3562" s="37" t="s">
        <v>5995</v>
      </c>
      <c r="C3562" s="38" t="s">
        <v>129</v>
      </c>
      <c r="D3562" s="39">
        <v>1315.86</v>
      </c>
      <c r="E3562" s="39">
        <v>34.479999999999997</v>
      </c>
      <c r="F3562" s="39">
        <v>1350.34</v>
      </c>
      <c r="G3562" s="34">
        <f t="shared" si="55"/>
        <v>9</v>
      </c>
    </row>
    <row r="3563" spans="1:7" ht="30" x14ac:dyDescent="0.25">
      <c r="A3563" s="36" t="s">
        <v>9393</v>
      </c>
      <c r="B3563" s="37" t="s">
        <v>5996</v>
      </c>
      <c r="C3563" s="38" t="s">
        <v>23</v>
      </c>
      <c r="D3563" s="39">
        <v>81.319999999999993</v>
      </c>
      <c r="E3563" s="39">
        <v>17.239999999999998</v>
      </c>
      <c r="F3563" s="39">
        <v>98.56</v>
      </c>
      <c r="G3563" s="34">
        <f t="shared" si="55"/>
        <v>9</v>
      </c>
    </row>
    <row r="3564" spans="1:7" x14ac:dyDescent="0.25">
      <c r="A3564" s="36" t="s">
        <v>13481</v>
      </c>
      <c r="B3564" s="37" t="s">
        <v>13482</v>
      </c>
      <c r="C3564" s="38" t="s">
        <v>23</v>
      </c>
      <c r="D3564" s="39">
        <v>10.1</v>
      </c>
      <c r="E3564" s="39">
        <v>3.16</v>
      </c>
      <c r="F3564" s="39">
        <v>13.26</v>
      </c>
      <c r="G3564" s="34">
        <f t="shared" si="55"/>
        <v>9</v>
      </c>
    </row>
    <row r="3565" spans="1:7" x14ac:dyDescent="0.25">
      <c r="A3565" s="36" t="s">
        <v>13483</v>
      </c>
      <c r="B3565" s="37" t="s">
        <v>13484</v>
      </c>
      <c r="C3565" s="38" t="s">
        <v>23</v>
      </c>
      <c r="D3565" s="39">
        <v>22.08</v>
      </c>
      <c r="E3565" s="39">
        <v>3.16</v>
      </c>
      <c r="F3565" s="39">
        <v>25.24</v>
      </c>
      <c r="G3565" s="34">
        <f t="shared" si="55"/>
        <v>9</v>
      </c>
    </row>
    <row r="3566" spans="1:7" ht="30" x14ac:dyDescent="0.25">
      <c r="A3566" s="36" t="s">
        <v>9394</v>
      </c>
      <c r="B3566" s="37" t="s">
        <v>6930</v>
      </c>
      <c r="C3566" s="38" t="s">
        <v>23</v>
      </c>
      <c r="D3566" s="39">
        <v>3502.91</v>
      </c>
      <c r="E3566" s="39">
        <v>63.21</v>
      </c>
      <c r="F3566" s="39">
        <v>3566.12</v>
      </c>
      <c r="G3566" s="34">
        <f t="shared" si="55"/>
        <v>9</v>
      </c>
    </row>
    <row r="3567" spans="1:7" ht="30" x14ac:dyDescent="0.25">
      <c r="A3567" s="36" t="s">
        <v>9395</v>
      </c>
      <c r="B3567" s="37" t="s">
        <v>5997</v>
      </c>
      <c r="C3567" s="38" t="s">
        <v>23</v>
      </c>
      <c r="D3567" s="39">
        <v>4707.41</v>
      </c>
      <c r="E3567" s="39">
        <v>63.21</v>
      </c>
      <c r="F3567" s="39">
        <v>4770.62</v>
      </c>
      <c r="G3567" s="34">
        <f t="shared" si="55"/>
        <v>9</v>
      </c>
    </row>
    <row r="3568" spans="1:7" ht="30" x14ac:dyDescent="0.25">
      <c r="A3568" s="36" t="s">
        <v>9396</v>
      </c>
      <c r="B3568" s="37" t="s">
        <v>6931</v>
      </c>
      <c r="C3568" s="38" t="s">
        <v>23</v>
      </c>
      <c r="D3568" s="39">
        <v>356.88</v>
      </c>
      <c r="E3568" s="39">
        <v>71.290000000000006</v>
      </c>
      <c r="F3568" s="39">
        <v>428.17</v>
      </c>
      <c r="G3568" s="34">
        <f t="shared" si="55"/>
        <v>9</v>
      </c>
    </row>
    <row r="3569" spans="1:7" ht="30" x14ac:dyDescent="0.25">
      <c r="A3569" s="36" t="s">
        <v>9397</v>
      </c>
      <c r="B3569" s="37" t="s">
        <v>11828</v>
      </c>
      <c r="C3569" s="38" t="s">
        <v>23</v>
      </c>
      <c r="D3569" s="39">
        <v>392.5</v>
      </c>
      <c r="E3569" s="39">
        <v>71.290000000000006</v>
      </c>
      <c r="F3569" s="39">
        <v>463.79</v>
      </c>
      <c r="G3569" s="34">
        <f t="shared" si="55"/>
        <v>9</v>
      </c>
    </row>
    <row r="3570" spans="1:7" ht="30" x14ac:dyDescent="0.25">
      <c r="A3570" s="36" t="s">
        <v>9398</v>
      </c>
      <c r="B3570" s="37" t="s">
        <v>5998</v>
      </c>
      <c r="C3570" s="38" t="s">
        <v>23</v>
      </c>
      <c r="D3570" s="39">
        <v>520.96</v>
      </c>
      <c r="E3570" s="39">
        <v>71.290000000000006</v>
      </c>
      <c r="F3570" s="39">
        <v>592.25</v>
      </c>
      <c r="G3570" s="34">
        <f t="shared" si="55"/>
        <v>9</v>
      </c>
    </row>
    <row r="3571" spans="1:7" ht="30" x14ac:dyDescent="0.25">
      <c r="A3571" s="36" t="s">
        <v>9399</v>
      </c>
      <c r="B3571" s="37" t="s">
        <v>6932</v>
      </c>
      <c r="C3571" s="38" t="s">
        <v>23</v>
      </c>
      <c r="D3571" s="39">
        <v>152.54</v>
      </c>
      <c r="E3571" s="39">
        <v>71.290000000000006</v>
      </c>
      <c r="F3571" s="39">
        <v>223.83</v>
      </c>
      <c r="G3571" s="34">
        <f t="shared" si="55"/>
        <v>9</v>
      </c>
    </row>
    <row r="3572" spans="1:7" ht="30" x14ac:dyDescent="0.25">
      <c r="A3572" s="36" t="s">
        <v>9400</v>
      </c>
      <c r="B3572" s="37" t="s">
        <v>6933</v>
      </c>
      <c r="C3572" s="38" t="s">
        <v>23</v>
      </c>
      <c r="D3572" s="39">
        <v>166.03</v>
      </c>
      <c r="E3572" s="39">
        <v>71.290000000000006</v>
      </c>
      <c r="F3572" s="39">
        <v>237.32</v>
      </c>
      <c r="G3572" s="34">
        <f t="shared" si="55"/>
        <v>9</v>
      </c>
    </row>
    <row r="3573" spans="1:7" ht="30" x14ac:dyDescent="0.25">
      <c r="A3573" s="36" t="s">
        <v>9401</v>
      </c>
      <c r="B3573" s="37" t="s">
        <v>6934</v>
      </c>
      <c r="C3573" s="38" t="s">
        <v>23</v>
      </c>
      <c r="D3573" s="39">
        <v>283.49</v>
      </c>
      <c r="E3573" s="39">
        <v>71.290000000000006</v>
      </c>
      <c r="F3573" s="39">
        <v>354.78</v>
      </c>
      <c r="G3573" s="34">
        <f t="shared" si="55"/>
        <v>9</v>
      </c>
    </row>
    <row r="3574" spans="1:7" ht="30" x14ac:dyDescent="0.25">
      <c r="A3574" s="36" t="s">
        <v>9402</v>
      </c>
      <c r="B3574" s="37" t="s">
        <v>6935</v>
      </c>
      <c r="C3574" s="38" t="s">
        <v>23</v>
      </c>
      <c r="D3574" s="39">
        <v>322.60000000000002</v>
      </c>
      <c r="E3574" s="39">
        <v>71.290000000000006</v>
      </c>
      <c r="F3574" s="39">
        <v>393.89</v>
      </c>
      <c r="G3574" s="34">
        <f t="shared" si="55"/>
        <v>9</v>
      </c>
    </row>
    <row r="3575" spans="1:7" ht="30" x14ac:dyDescent="0.25">
      <c r="A3575" s="36" t="s">
        <v>9403</v>
      </c>
      <c r="B3575" s="37" t="s">
        <v>6936</v>
      </c>
      <c r="C3575" s="38" t="s">
        <v>23</v>
      </c>
      <c r="D3575" s="39">
        <v>308.63</v>
      </c>
      <c r="E3575" s="39">
        <v>71.290000000000006</v>
      </c>
      <c r="F3575" s="39">
        <v>379.92</v>
      </c>
      <c r="G3575" s="34">
        <f t="shared" si="55"/>
        <v>9</v>
      </c>
    </row>
    <row r="3576" spans="1:7" ht="30" x14ac:dyDescent="0.25">
      <c r="A3576" s="36" t="s">
        <v>11366</v>
      </c>
      <c r="B3576" s="37" t="s">
        <v>11367</v>
      </c>
      <c r="C3576" s="38" t="s">
        <v>23</v>
      </c>
      <c r="D3576" s="39">
        <v>1518.89</v>
      </c>
      <c r="E3576" s="39">
        <v>71.290000000000006</v>
      </c>
      <c r="F3576" s="39">
        <v>1590.18</v>
      </c>
      <c r="G3576" s="34">
        <f t="shared" si="55"/>
        <v>9</v>
      </c>
    </row>
    <row r="3577" spans="1:7" ht="30" x14ac:dyDescent="0.25">
      <c r="A3577" s="36" t="s">
        <v>9404</v>
      </c>
      <c r="B3577" s="37" t="s">
        <v>6937</v>
      </c>
      <c r="C3577" s="38" t="s">
        <v>7</v>
      </c>
      <c r="D3577" s="39">
        <v>1003.16</v>
      </c>
      <c r="E3577" s="39">
        <v>22.33</v>
      </c>
      <c r="F3577" s="39">
        <v>1025.49</v>
      </c>
      <c r="G3577" s="34">
        <f t="shared" si="55"/>
        <v>9</v>
      </c>
    </row>
    <row r="3578" spans="1:7" ht="30" x14ac:dyDescent="0.25">
      <c r="A3578" s="36" t="s">
        <v>9405</v>
      </c>
      <c r="B3578" s="37" t="s">
        <v>6938</v>
      </c>
      <c r="C3578" s="38" t="s">
        <v>7</v>
      </c>
      <c r="D3578" s="39">
        <v>1122.2</v>
      </c>
      <c r="E3578" s="39">
        <v>29.47</v>
      </c>
      <c r="F3578" s="39">
        <v>1151.67</v>
      </c>
      <c r="G3578" s="34">
        <f t="shared" si="55"/>
        <v>9</v>
      </c>
    </row>
    <row r="3579" spans="1:7" x14ac:dyDescent="0.25">
      <c r="A3579" s="36" t="s">
        <v>11368</v>
      </c>
      <c r="B3579" s="37" t="s">
        <v>5999</v>
      </c>
      <c r="C3579" s="38"/>
      <c r="D3579" s="39"/>
      <c r="E3579" s="39"/>
      <c r="F3579" s="39"/>
      <c r="G3579" s="34">
        <f t="shared" si="55"/>
        <v>5</v>
      </c>
    </row>
    <row r="3580" spans="1:7" x14ac:dyDescent="0.25">
      <c r="A3580" s="36" t="s">
        <v>9406</v>
      </c>
      <c r="B3580" s="37" t="s">
        <v>6000</v>
      </c>
      <c r="C3580" s="38" t="s">
        <v>23</v>
      </c>
      <c r="D3580" s="39">
        <v>406</v>
      </c>
      <c r="E3580" s="39">
        <v>52.67</v>
      </c>
      <c r="F3580" s="39">
        <v>458.67</v>
      </c>
      <c r="G3580" s="34">
        <f t="shared" si="55"/>
        <v>9</v>
      </c>
    </row>
    <row r="3581" spans="1:7" x14ac:dyDescent="0.25">
      <c r="A3581" s="36" t="s">
        <v>11369</v>
      </c>
      <c r="B3581" s="37" t="s">
        <v>6001</v>
      </c>
      <c r="C3581" s="38"/>
      <c r="D3581" s="39"/>
      <c r="E3581" s="39"/>
      <c r="F3581" s="39"/>
      <c r="G3581" s="34">
        <f t="shared" si="55"/>
        <v>5</v>
      </c>
    </row>
    <row r="3582" spans="1:7" x14ac:dyDescent="0.25">
      <c r="A3582" s="36" t="s">
        <v>9407</v>
      </c>
      <c r="B3582" s="37" t="s">
        <v>6002</v>
      </c>
      <c r="C3582" s="38" t="s">
        <v>7</v>
      </c>
      <c r="D3582" s="39">
        <v>423.02</v>
      </c>
      <c r="E3582" s="39">
        <v>11.88</v>
      </c>
      <c r="F3582" s="39">
        <v>434.9</v>
      </c>
      <c r="G3582" s="34">
        <f t="shared" si="55"/>
        <v>9</v>
      </c>
    </row>
    <row r="3583" spans="1:7" ht="30" x14ac:dyDescent="0.25">
      <c r="A3583" s="36" t="s">
        <v>9408</v>
      </c>
      <c r="B3583" s="37" t="s">
        <v>6929</v>
      </c>
      <c r="C3583" s="38" t="s">
        <v>7</v>
      </c>
      <c r="D3583" s="39">
        <v>267.60000000000002</v>
      </c>
      <c r="E3583" s="39">
        <v>11.88</v>
      </c>
      <c r="F3583" s="39">
        <v>279.48</v>
      </c>
      <c r="G3583" s="34">
        <f t="shared" si="55"/>
        <v>9</v>
      </c>
    </row>
    <row r="3584" spans="1:7" ht="30" x14ac:dyDescent="0.25">
      <c r="A3584" s="36" t="s">
        <v>9409</v>
      </c>
      <c r="B3584" s="37" t="s">
        <v>6928</v>
      </c>
      <c r="C3584" s="38" t="s">
        <v>7</v>
      </c>
      <c r="D3584" s="39">
        <v>339.94</v>
      </c>
      <c r="E3584" s="39">
        <v>11.88</v>
      </c>
      <c r="F3584" s="39">
        <v>351.82</v>
      </c>
      <c r="G3584" s="34">
        <f t="shared" si="55"/>
        <v>9</v>
      </c>
    </row>
    <row r="3585" spans="1:7" x14ac:dyDescent="0.25">
      <c r="A3585" s="36" t="s">
        <v>11370</v>
      </c>
      <c r="B3585" s="37" t="s">
        <v>6003</v>
      </c>
      <c r="C3585" s="38"/>
      <c r="D3585" s="39"/>
      <c r="E3585" s="39"/>
      <c r="F3585" s="39"/>
      <c r="G3585" s="34">
        <f t="shared" si="55"/>
        <v>5</v>
      </c>
    </row>
    <row r="3586" spans="1:7" x14ac:dyDescent="0.25">
      <c r="A3586" s="36" t="s">
        <v>9410</v>
      </c>
      <c r="B3586" s="37" t="s">
        <v>6004</v>
      </c>
      <c r="C3586" s="38" t="s">
        <v>23</v>
      </c>
      <c r="D3586" s="39">
        <v>1912.88</v>
      </c>
      <c r="E3586" s="39">
        <v>1701.44</v>
      </c>
      <c r="F3586" s="39">
        <v>3614.32</v>
      </c>
      <c r="G3586" s="34">
        <f t="shared" si="55"/>
        <v>9</v>
      </c>
    </row>
    <row r="3587" spans="1:7" x14ac:dyDescent="0.25">
      <c r="A3587" s="36" t="s">
        <v>9411</v>
      </c>
      <c r="B3587" s="37" t="s">
        <v>6005</v>
      </c>
      <c r="C3587" s="38" t="s">
        <v>23</v>
      </c>
      <c r="D3587" s="39">
        <v>3244.34</v>
      </c>
      <c r="E3587" s="39">
        <v>2644.43</v>
      </c>
      <c r="F3587" s="39">
        <v>5888.77</v>
      </c>
      <c r="G3587" s="34">
        <f t="shared" ref="G3587:G3650" si="56">LEN(A3587)</f>
        <v>9</v>
      </c>
    </row>
    <row r="3588" spans="1:7" x14ac:dyDescent="0.25">
      <c r="A3588" s="36" t="s">
        <v>9412</v>
      </c>
      <c r="B3588" s="37" t="s">
        <v>6006</v>
      </c>
      <c r="C3588" s="38" t="s">
        <v>23</v>
      </c>
      <c r="D3588" s="39">
        <v>4519.6499999999996</v>
      </c>
      <c r="E3588" s="39">
        <v>3580.59</v>
      </c>
      <c r="F3588" s="39">
        <v>8100.24</v>
      </c>
      <c r="G3588" s="34">
        <f t="shared" si="56"/>
        <v>9</v>
      </c>
    </row>
    <row r="3589" spans="1:7" x14ac:dyDescent="0.25">
      <c r="A3589" s="36" t="s">
        <v>9413</v>
      </c>
      <c r="B3589" s="37" t="s">
        <v>6007</v>
      </c>
      <c r="C3589" s="38" t="s">
        <v>23</v>
      </c>
      <c r="D3589" s="39">
        <v>1262.8800000000001</v>
      </c>
      <c r="E3589" s="39">
        <v>1679.11</v>
      </c>
      <c r="F3589" s="39">
        <v>2941.99</v>
      </c>
      <c r="G3589" s="34">
        <f t="shared" si="56"/>
        <v>9</v>
      </c>
    </row>
    <row r="3590" spans="1:7" x14ac:dyDescent="0.25">
      <c r="A3590" s="36" t="s">
        <v>9414</v>
      </c>
      <c r="B3590" s="37" t="s">
        <v>6008</v>
      </c>
      <c r="C3590" s="38" t="s">
        <v>23</v>
      </c>
      <c r="D3590" s="39">
        <v>3949.4</v>
      </c>
      <c r="E3590" s="39">
        <v>2879.25</v>
      </c>
      <c r="F3590" s="39">
        <v>6828.65</v>
      </c>
      <c r="G3590" s="34">
        <f t="shared" si="56"/>
        <v>9</v>
      </c>
    </row>
    <row r="3591" spans="1:7" ht="30" x14ac:dyDescent="0.25">
      <c r="A3591" s="36" t="s">
        <v>9415</v>
      </c>
      <c r="B3591" s="37" t="s">
        <v>6927</v>
      </c>
      <c r="C3591" s="38" t="s">
        <v>7</v>
      </c>
      <c r="D3591" s="39">
        <v>311.81</v>
      </c>
      <c r="E3591" s="39">
        <v>418.28</v>
      </c>
      <c r="F3591" s="39">
        <v>730.09</v>
      </c>
      <c r="G3591" s="34">
        <f t="shared" si="56"/>
        <v>9</v>
      </c>
    </row>
    <row r="3592" spans="1:7" x14ac:dyDescent="0.25">
      <c r="A3592" s="36" t="s">
        <v>9416</v>
      </c>
      <c r="B3592" s="37" t="s">
        <v>6009</v>
      </c>
      <c r="C3592" s="38" t="s">
        <v>23</v>
      </c>
      <c r="D3592" s="39">
        <v>2408.31</v>
      </c>
      <c r="E3592" s="39">
        <v>2666.42</v>
      </c>
      <c r="F3592" s="39">
        <v>5074.7299999999996</v>
      </c>
      <c r="G3592" s="34">
        <f t="shared" si="56"/>
        <v>9</v>
      </c>
    </row>
    <row r="3593" spans="1:7" x14ac:dyDescent="0.25">
      <c r="A3593" s="36" t="s">
        <v>11371</v>
      </c>
      <c r="B3593" s="37" t="s">
        <v>6010</v>
      </c>
      <c r="C3593" s="38"/>
      <c r="D3593" s="39"/>
      <c r="E3593" s="39"/>
      <c r="F3593" s="39"/>
      <c r="G3593" s="34">
        <f t="shared" si="56"/>
        <v>5</v>
      </c>
    </row>
    <row r="3594" spans="1:7" ht="30" x14ac:dyDescent="0.25">
      <c r="A3594" s="36" t="s">
        <v>9417</v>
      </c>
      <c r="B3594" s="37" t="s">
        <v>6923</v>
      </c>
      <c r="C3594" s="38" t="s">
        <v>23</v>
      </c>
      <c r="D3594" s="39">
        <v>4002.38</v>
      </c>
      <c r="E3594" s="39">
        <v>3346.96</v>
      </c>
      <c r="F3594" s="39">
        <v>7349.34</v>
      </c>
      <c r="G3594" s="34">
        <f t="shared" si="56"/>
        <v>9</v>
      </c>
    </row>
    <row r="3595" spans="1:7" ht="30" x14ac:dyDescent="0.25">
      <c r="A3595" s="36" t="s">
        <v>9418</v>
      </c>
      <c r="B3595" s="37" t="s">
        <v>6924</v>
      </c>
      <c r="C3595" s="38" t="s">
        <v>23</v>
      </c>
      <c r="D3595" s="39">
        <v>6522.43</v>
      </c>
      <c r="E3595" s="39">
        <v>5440.12</v>
      </c>
      <c r="F3595" s="39">
        <v>11962.55</v>
      </c>
      <c r="G3595" s="34">
        <f t="shared" si="56"/>
        <v>9</v>
      </c>
    </row>
    <row r="3596" spans="1:7" ht="30" x14ac:dyDescent="0.25">
      <c r="A3596" s="36" t="s">
        <v>9419</v>
      </c>
      <c r="B3596" s="37" t="s">
        <v>6925</v>
      </c>
      <c r="C3596" s="38" t="s">
        <v>23</v>
      </c>
      <c r="D3596" s="39">
        <v>9263.2900000000009</v>
      </c>
      <c r="E3596" s="39">
        <v>7184.23</v>
      </c>
      <c r="F3596" s="39">
        <v>16447.52</v>
      </c>
      <c r="G3596" s="34">
        <f t="shared" si="56"/>
        <v>9</v>
      </c>
    </row>
    <row r="3597" spans="1:7" ht="30" x14ac:dyDescent="0.25">
      <c r="A3597" s="36" t="s">
        <v>9420</v>
      </c>
      <c r="B3597" s="37" t="s">
        <v>6926</v>
      </c>
      <c r="C3597" s="38" t="s">
        <v>23</v>
      </c>
      <c r="D3597" s="39">
        <v>14201.15</v>
      </c>
      <c r="E3597" s="39">
        <v>8954.8799999999992</v>
      </c>
      <c r="F3597" s="39">
        <v>23156.03</v>
      </c>
      <c r="G3597" s="34">
        <f t="shared" si="56"/>
        <v>9</v>
      </c>
    </row>
    <row r="3598" spans="1:7" x14ac:dyDescent="0.25">
      <c r="A3598" s="36" t="s">
        <v>11372</v>
      </c>
      <c r="B3598" s="37" t="s">
        <v>6011</v>
      </c>
      <c r="C3598" s="38"/>
      <c r="D3598" s="39"/>
      <c r="E3598" s="39"/>
      <c r="F3598" s="39"/>
      <c r="G3598" s="34">
        <f t="shared" si="56"/>
        <v>5</v>
      </c>
    </row>
    <row r="3599" spans="1:7" ht="30" x14ac:dyDescent="0.25">
      <c r="A3599" s="36" t="s">
        <v>9421</v>
      </c>
      <c r="B3599" s="37" t="s">
        <v>6920</v>
      </c>
      <c r="C3599" s="38" t="s">
        <v>23</v>
      </c>
      <c r="D3599" s="39">
        <v>2713.58</v>
      </c>
      <c r="E3599" s="39">
        <v>1674.64</v>
      </c>
      <c r="F3599" s="39">
        <v>4388.22</v>
      </c>
      <c r="G3599" s="34">
        <f t="shared" si="56"/>
        <v>9</v>
      </c>
    </row>
    <row r="3600" spans="1:7" ht="30" x14ac:dyDescent="0.25">
      <c r="A3600" s="36" t="s">
        <v>9422</v>
      </c>
      <c r="B3600" s="37" t="s">
        <v>6921</v>
      </c>
      <c r="C3600" s="38" t="s">
        <v>23</v>
      </c>
      <c r="D3600" s="39">
        <v>7433.36</v>
      </c>
      <c r="E3600" s="39">
        <v>2501.2399999999998</v>
      </c>
      <c r="F3600" s="39">
        <v>9934.6</v>
      </c>
      <c r="G3600" s="34">
        <f t="shared" si="56"/>
        <v>9</v>
      </c>
    </row>
    <row r="3601" spans="1:7" ht="30" x14ac:dyDescent="0.25">
      <c r="A3601" s="36" t="s">
        <v>9423</v>
      </c>
      <c r="B3601" s="37" t="s">
        <v>6922</v>
      </c>
      <c r="C3601" s="38" t="s">
        <v>23</v>
      </c>
      <c r="D3601" s="39">
        <v>11164.6</v>
      </c>
      <c r="E3601" s="39">
        <v>5002.4799999999996</v>
      </c>
      <c r="F3601" s="39">
        <v>16167.08</v>
      </c>
      <c r="G3601" s="34">
        <f t="shared" si="56"/>
        <v>9</v>
      </c>
    </row>
    <row r="3602" spans="1:7" x14ac:dyDescent="0.25">
      <c r="A3602" s="36" t="s">
        <v>9424</v>
      </c>
      <c r="B3602" s="37" t="s">
        <v>6012</v>
      </c>
      <c r="C3602" s="38" t="s">
        <v>7</v>
      </c>
      <c r="D3602" s="39">
        <v>1541.44</v>
      </c>
      <c r="E3602" s="39">
        <v>832.42</v>
      </c>
      <c r="F3602" s="39">
        <v>2373.86</v>
      </c>
      <c r="G3602" s="34">
        <f t="shared" si="56"/>
        <v>9</v>
      </c>
    </row>
    <row r="3603" spans="1:7" ht="30" x14ac:dyDescent="0.25">
      <c r="A3603" s="36" t="s">
        <v>9425</v>
      </c>
      <c r="B3603" s="37" t="s">
        <v>6013</v>
      </c>
      <c r="C3603" s="38" t="s">
        <v>23</v>
      </c>
      <c r="D3603" s="39">
        <v>1103.3900000000001</v>
      </c>
      <c r="E3603" s="39">
        <v>47.52</v>
      </c>
      <c r="F3603" s="39">
        <v>1150.9100000000001</v>
      </c>
      <c r="G3603" s="34">
        <f t="shared" si="56"/>
        <v>9</v>
      </c>
    </row>
    <row r="3604" spans="1:7" x14ac:dyDescent="0.25">
      <c r="A3604" s="36" t="s">
        <v>11373</v>
      </c>
      <c r="B3604" s="37" t="s">
        <v>6014</v>
      </c>
      <c r="C3604" s="38"/>
      <c r="D3604" s="39"/>
      <c r="E3604" s="39"/>
      <c r="F3604" s="39"/>
      <c r="G3604" s="34">
        <f t="shared" si="56"/>
        <v>5</v>
      </c>
    </row>
    <row r="3605" spans="1:7" x14ac:dyDescent="0.25">
      <c r="A3605" s="36" t="s">
        <v>9426</v>
      </c>
      <c r="B3605" s="37" t="s">
        <v>6015</v>
      </c>
      <c r="C3605" s="38" t="s">
        <v>7</v>
      </c>
      <c r="D3605" s="39">
        <v>371.81</v>
      </c>
      <c r="E3605" s="39">
        <v>34.479999999999997</v>
      </c>
      <c r="F3605" s="39">
        <v>406.29</v>
      </c>
      <c r="G3605" s="34">
        <f t="shared" si="56"/>
        <v>9</v>
      </c>
    </row>
    <row r="3606" spans="1:7" x14ac:dyDescent="0.25">
      <c r="A3606" s="36" t="s">
        <v>9427</v>
      </c>
      <c r="B3606" s="37" t="s">
        <v>6016</v>
      </c>
      <c r="C3606" s="38" t="s">
        <v>7</v>
      </c>
      <c r="D3606" s="39">
        <v>585.41999999999996</v>
      </c>
      <c r="E3606" s="39">
        <v>51.72</v>
      </c>
      <c r="F3606" s="39">
        <v>637.14</v>
      </c>
      <c r="G3606" s="34">
        <f t="shared" si="56"/>
        <v>9</v>
      </c>
    </row>
    <row r="3607" spans="1:7" x14ac:dyDescent="0.25">
      <c r="A3607" s="36" t="s">
        <v>9428</v>
      </c>
      <c r="B3607" s="37" t="s">
        <v>6017</v>
      </c>
      <c r="C3607" s="38" t="s">
        <v>7</v>
      </c>
      <c r="D3607" s="39">
        <v>602.91</v>
      </c>
      <c r="E3607" s="39">
        <v>68.95</v>
      </c>
      <c r="F3607" s="39">
        <v>671.86</v>
      </c>
      <c r="G3607" s="34">
        <f t="shared" si="56"/>
        <v>9</v>
      </c>
    </row>
    <row r="3608" spans="1:7" x14ac:dyDescent="0.25">
      <c r="A3608" s="36" t="s">
        <v>9429</v>
      </c>
      <c r="B3608" s="37" t="s">
        <v>6018</v>
      </c>
      <c r="C3608" s="38" t="s">
        <v>7</v>
      </c>
      <c r="D3608" s="39">
        <v>1012.13</v>
      </c>
      <c r="E3608" s="39">
        <v>86.19</v>
      </c>
      <c r="F3608" s="39">
        <v>1098.32</v>
      </c>
      <c r="G3608" s="34">
        <f t="shared" si="56"/>
        <v>9</v>
      </c>
    </row>
    <row r="3609" spans="1:7" x14ac:dyDescent="0.25">
      <c r="A3609" s="36" t="s">
        <v>9430</v>
      </c>
      <c r="B3609" s="37" t="s">
        <v>6019</v>
      </c>
      <c r="C3609" s="38" t="s">
        <v>7</v>
      </c>
      <c r="D3609" s="39">
        <v>1520.6</v>
      </c>
      <c r="E3609" s="39">
        <v>103.43</v>
      </c>
      <c r="F3609" s="39">
        <v>1624.03</v>
      </c>
      <c r="G3609" s="34">
        <f t="shared" si="56"/>
        <v>9</v>
      </c>
    </row>
    <row r="3610" spans="1:7" x14ac:dyDescent="0.25">
      <c r="A3610" s="36" t="s">
        <v>9431</v>
      </c>
      <c r="B3610" s="37" t="s">
        <v>6020</v>
      </c>
      <c r="C3610" s="38" t="s">
        <v>7</v>
      </c>
      <c r="D3610" s="39">
        <v>2990.17</v>
      </c>
      <c r="E3610" s="39">
        <v>172.38</v>
      </c>
      <c r="F3610" s="39">
        <v>3162.55</v>
      </c>
      <c r="G3610" s="34">
        <f t="shared" si="56"/>
        <v>9</v>
      </c>
    </row>
    <row r="3611" spans="1:7" x14ac:dyDescent="0.25">
      <c r="A3611" s="36" t="s">
        <v>11374</v>
      </c>
      <c r="B3611" s="37" t="s">
        <v>6021</v>
      </c>
      <c r="C3611" s="38"/>
      <c r="D3611" s="39"/>
      <c r="E3611" s="39"/>
      <c r="F3611" s="39"/>
      <c r="G3611" s="34">
        <f t="shared" si="56"/>
        <v>5</v>
      </c>
    </row>
    <row r="3612" spans="1:7" x14ac:dyDescent="0.25">
      <c r="A3612" s="36" t="s">
        <v>9432</v>
      </c>
      <c r="B3612" s="37" t="s">
        <v>11756</v>
      </c>
      <c r="C3612" s="38" t="s">
        <v>23</v>
      </c>
      <c r="D3612" s="39">
        <v>558.35</v>
      </c>
      <c r="E3612" s="39">
        <v>21.07</v>
      </c>
      <c r="F3612" s="39">
        <v>579.41999999999996</v>
      </c>
      <c r="G3612" s="34">
        <f t="shared" si="56"/>
        <v>9</v>
      </c>
    </row>
    <row r="3613" spans="1:7" ht="30" x14ac:dyDescent="0.25">
      <c r="A3613" s="36" t="s">
        <v>9433</v>
      </c>
      <c r="B3613" s="37" t="s">
        <v>6022</v>
      </c>
      <c r="C3613" s="38" t="s">
        <v>23</v>
      </c>
      <c r="D3613" s="39">
        <v>248.95</v>
      </c>
      <c r="E3613" s="39">
        <v>26.34</v>
      </c>
      <c r="F3613" s="39">
        <v>275.29000000000002</v>
      </c>
      <c r="G3613" s="34">
        <f t="shared" si="56"/>
        <v>9</v>
      </c>
    </row>
    <row r="3614" spans="1:7" x14ac:dyDescent="0.25">
      <c r="A3614" s="36" t="s">
        <v>11375</v>
      </c>
      <c r="B3614" s="37" t="s">
        <v>6023</v>
      </c>
      <c r="C3614" s="38"/>
      <c r="D3614" s="39"/>
      <c r="E3614" s="39"/>
      <c r="F3614" s="39"/>
      <c r="G3614" s="34">
        <f t="shared" si="56"/>
        <v>2</v>
      </c>
    </row>
    <row r="3615" spans="1:7" x14ac:dyDescent="0.25">
      <c r="A3615" s="36" t="s">
        <v>11376</v>
      </c>
      <c r="B3615" s="37" t="s">
        <v>6024</v>
      </c>
      <c r="C3615" s="38"/>
      <c r="D3615" s="39"/>
      <c r="E3615" s="39"/>
      <c r="F3615" s="39"/>
      <c r="G3615" s="34">
        <f t="shared" si="56"/>
        <v>5</v>
      </c>
    </row>
    <row r="3616" spans="1:7" ht="30" x14ac:dyDescent="0.25">
      <c r="A3616" s="36" t="s">
        <v>9434</v>
      </c>
      <c r="B3616" s="37" t="s">
        <v>6919</v>
      </c>
      <c r="C3616" s="38" t="s">
        <v>23</v>
      </c>
      <c r="D3616" s="39">
        <v>932.27</v>
      </c>
      <c r="E3616" s="39">
        <v>184.35</v>
      </c>
      <c r="F3616" s="39">
        <v>1116.6199999999999</v>
      </c>
      <c r="G3616" s="34">
        <f t="shared" si="56"/>
        <v>9</v>
      </c>
    </row>
    <row r="3617" spans="1:7" x14ac:dyDescent="0.25">
      <c r="A3617" s="36" t="s">
        <v>9435</v>
      </c>
      <c r="B3617" s="37" t="s">
        <v>6025</v>
      </c>
      <c r="C3617" s="38" t="s">
        <v>23</v>
      </c>
      <c r="D3617" s="39">
        <v>418.34</v>
      </c>
      <c r="E3617" s="39">
        <v>184.35</v>
      </c>
      <c r="F3617" s="39">
        <v>602.69000000000005</v>
      </c>
      <c r="G3617" s="34">
        <f t="shared" si="56"/>
        <v>9</v>
      </c>
    </row>
    <row r="3618" spans="1:7" x14ac:dyDescent="0.25">
      <c r="A3618" s="36" t="s">
        <v>9436</v>
      </c>
      <c r="B3618" s="37" t="s">
        <v>6026</v>
      </c>
      <c r="C3618" s="38" t="s">
        <v>7</v>
      </c>
      <c r="D3618" s="39">
        <v>21.06</v>
      </c>
      <c r="E3618" s="39">
        <v>5.26</v>
      </c>
      <c r="F3618" s="39">
        <v>26.32</v>
      </c>
      <c r="G3618" s="34">
        <f t="shared" si="56"/>
        <v>9</v>
      </c>
    </row>
    <row r="3619" spans="1:7" ht="30" x14ac:dyDescent="0.25">
      <c r="A3619" s="36" t="s">
        <v>9437</v>
      </c>
      <c r="B3619" s="37" t="s">
        <v>6027</v>
      </c>
      <c r="C3619" s="38" t="s">
        <v>23</v>
      </c>
      <c r="D3619" s="39">
        <v>68.86</v>
      </c>
      <c r="E3619" s="39">
        <v>15.8</v>
      </c>
      <c r="F3619" s="39">
        <v>84.66</v>
      </c>
      <c r="G3619" s="34">
        <f t="shared" si="56"/>
        <v>9</v>
      </c>
    </row>
    <row r="3620" spans="1:7" x14ac:dyDescent="0.25">
      <c r="A3620" s="36" t="s">
        <v>9438</v>
      </c>
      <c r="B3620" s="37" t="s">
        <v>6028</v>
      </c>
      <c r="C3620" s="38" t="s">
        <v>7</v>
      </c>
      <c r="D3620" s="39">
        <v>30.85</v>
      </c>
      <c r="E3620" s="39">
        <v>5.26</v>
      </c>
      <c r="F3620" s="39">
        <v>36.11</v>
      </c>
      <c r="G3620" s="34">
        <f t="shared" si="56"/>
        <v>9</v>
      </c>
    </row>
    <row r="3621" spans="1:7" ht="30" x14ac:dyDescent="0.25">
      <c r="A3621" s="36" t="s">
        <v>9439</v>
      </c>
      <c r="B3621" s="37" t="s">
        <v>6029</v>
      </c>
      <c r="C3621" s="38" t="s">
        <v>23</v>
      </c>
      <c r="D3621" s="39">
        <v>216.89</v>
      </c>
      <c r="E3621" s="39">
        <v>5.26</v>
      </c>
      <c r="F3621" s="39">
        <v>222.15</v>
      </c>
      <c r="G3621" s="34">
        <f t="shared" si="56"/>
        <v>9</v>
      </c>
    </row>
    <row r="3622" spans="1:7" ht="45" x14ac:dyDescent="0.25">
      <c r="A3622" s="36" t="s">
        <v>9440</v>
      </c>
      <c r="B3622" s="37" t="s">
        <v>6030</v>
      </c>
      <c r="C3622" s="38" t="s">
        <v>23</v>
      </c>
      <c r="D3622" s="39">
        <v>3732.02</v>
      </c>
      <c r="E3622" s="39">
        <v>289.69</v>
      </c>
      <c r="F3622" s="39">
        <v>4021.71</v>
      </c>
      <c r="G3622" s="34">
        <f t="shared" si="56"/>
        <v>9</v>
      </c>
    </row>
    <row r="3623" spans="1:7" x14ac:dyDescent="0.25">
      <c r="A3623" s="36" t="s">
        <v>9441</v>
      </c>
      <c r="B3623" s="37" t="s">
        <v>6031</v>
      </c>
      <c r="C3623" s="38" t="s">
        <v>23</v>
      </c>
      <c r="D3623" s="39">
        <v>66.38</v>
      </c>
      <c r="E3623" s="39">
        <v>5.26</v>
      </c>
      <c r="F3623" s="39">
        <v>71.64</v>
      </c>
      <c r="G3623" s="34">
        <f t="shared" si="56"/>
        <v>9</v>
      </c>
    </row>
    <row r="3624" spans="1:7" x14ac:dyDescent="0.25">
      <c r="A3624" s="36" t="s">
        <v>9442</v>
      </c>
      <c r="B3624" s="37" t="s">
        <v>6032</v>
      </c>
      <c r="C3624" s="38" t="s">
        <v>23</v>
      </c>
      <c r="D3624" s="39">
        <v>93.56</v>
      </c>
      <c r="E3624" s="39">
        <v>5.26</v>
      </c>
      <c r="F3624" s="39">
        <v>98.82</v>
      </c>
      <c r="G3624" s="34">
        <f t="shared" si="56"/>
        <v>9</v>
      </c>
    </row>
    <row r="3625" spans="1:7" x14ac:dyDescent="0.25">
      <c r="A3625" s="36" t="s">
        <v>9443</v>
      </c>
      <c r="B3625" s="37" t="s">
        <v>6033</v>
      </c>
      <c r="C3625" s="38" t="s">
        <v>23</v>
      </c>
      <c r="D3625" s="39">
        <v>1882.44</v>
      </c>
      <c r="E3625" s="39">
        <v>67.599999999999994</v>
      </c>
      <c r="F3625" s="39">
        <v>1950.04</v>
      </c>
      <c r="G3625" s="34">
        <f t="shared" si="56"/>
        <v>9</v>
      </c>
    </row>
    <row r="3626" spans="1:7" x14ac:dyDescent="0.25">
      <c r="A3626" s="36" t="s">
        <v>9444</v>
      </c>
      <c r="B3626" s="37" t="s">
        <v>6034</v>
      </c>
      <c r="C3626" s="38" t="s">
        <v>23</v>
      </c>
      <c r="D3626" s="39">
        <v>106.12</v>
      </c>
      <c r="E3626" s="39">
        <v>5.26</v>
      </c>
      <c r="F3626" s="39">
        <v>111.38</v>
      </c>
      <c r="G3626" s="34">
        <f t="shared" si="56"/>
        <v>9</v>
      </c>
    </row>
    <row r="3627" spans="1:7" x14ac:dyDescent="0.25">
      <c r="A3627" s="36" t="s">
        <v>9445</v>
      </c>
      <c r="B3627" s="37" t="s">
        <v>6035</v>
      </c>
      <c r="C3627" s="38" t="s">
        <v>23</v>
      </c>
      <c r="D3627" s="39">
        <v>80.900000000000006</v>
      </c>
      <c r="E3627" s="39">
        <v>5.26</v>
      </c>
      <c r="F3627" s="39">
        <v>86.16</v>
      </c>
      <c r="G3627" s="34">
        <f t="shared" si="56"/>
        <v>9</v>
      </c>
    </row>
    <row r="3628" spans="1:7" x14ac:dyDescent="0.25">
      <c r="A3628" s="36" t="s">
        <v>9446</v>
      </c>
      <c r="B3628" s="37" t="s">
        <v>6036</v>
      </c>
      <c r="C3628" s="38" t="s">
        <v>23</v>
      </c>
      <c r="D3628" s="39">
        <v>17.440000000000001</v>
      </c>
      <c r="E3628" s="39">
        <v>0.71</v>
      </c>
      <c r="F3628" s="39">
        <v>18.149999999999999</v>
      </c>
      <c r="G3628" s="34">
        <f t="shared" si="56"/>
        <v>9</v>
      </c>
    </row>
    <row r="3629" spans="1:7" x14ac:dyDescent="0.25">
      <c r="A3629" s="36" t="s">
        <v>9447</v>
      </c>
      <c r="B3629" s="37" t="s">
        <v>6037</v>
      </c>
      <c r="C3629" s="38" t="s">
        <v>23</v>
      </c>
      <c r="D3629" s="39">
        <v>155.96</v>
      </c>
      <c r="E3629" s="39">
        <v>5.26</v>
      </c>
      <c r="F3629" s="39">
        <v>161.22</v>
      </c>
      <c r="G3629" s="34">
        <f t="shared" si="56"/>
        <v>9</v>
      </c>
    </row>
    <row r="3630" spans="1:7" ht="30" x14ac:dyDescent="0.25">
      <c r="A3630" s="36" t="s">
        <v>9448</v>
      </c>
      <c r="B3630" s="37" t="s">
        <v>6915</v>
      </c>
      <c r="C3630" s="38" t="s">
        <v>23</v>
      </c>
      <c r="D3630" s="39">
        <v>1963.91</v>
      </c>
      <c r="E3630" s="39">
        <v>273.89</v>
      </c>
      <c r="F3630" s="39">
        <v>2237.8000000000002</v>
      </c>
      <c r="G3630" s="34">
        <f t="shared" si="56"/>
        <v>9</v>
      </c>
    </row>
    <row r="3631" spans="1:7" ht="30" x14ac:dyDescent="0.25">
      <c r="A3631" s="36" t="s">
        <v>9449</v>
      </c>
      <c r="B3631" s="37" t="s">
        <v>6916</v>
      </c>
      <c r="C3631" s="38" t="s">
        <v>23</v>
      </c>
      <c r="D3631" s="39">
        <v>2515.16</v>
      </c>
      <c r="E3631" s="39">
        <v>273.89</v>
      </c>
      <c r="F3631" s="39">
        <v>2789.05</v>
      </c>
      <c r="G3631" s="34">
        <f t="shared" si="56"/>
        <v>9</v>
      </c>
    </row>
    <row r="3632" spans="1:7" ht="30" x14ac:dyDescent="0.25">
      <c r="A3632" s="36" t="s">
        <v>9450</v>
      </c>
      <c r="B3632" s="37" t="s">
        <v>6917</v>
      </c>
      <c r="C3632" s="38" t="s">
        <v>23</v>
      </c>
      <c r="D3632" s="39">
        <v>2777.92</v>
      </c>
      <c r="E3632" s="39">
        <v>857.64</v>
      </c>
      <c r="F3632" s="39">
        <v>3635.56</v>
      </c>
      <c r="G3632" s="34">
        <f t="shared" si="56"/>
        <v>9</v>
      </c>
    </row>
    <row r="3633" spans="1:7" x14ac:dyDescent="0.25">
      <c r="A3633" s="36" t="s">
        <v>11377</v>
      </c>
      <c r="B3633" s="37" t="s">
        <v>6038</v>
      </c>
      <c r="C3633" s="38"/>
      <c r="D3633" s="39"/>
      <c r="E3633" s="39"/>
      <c r="F3633" s="39"/>
      <c r="G3633" s="34">
        <f t="shared" si="56"/>
        <v>5</v>
      </c>
    </row>
    <row r="3634" spans="1:7" ht="30" x14ac:dyDescent="0.25">
      <c r="A3634" s="36" t="s">
        <v>9451</v>
      </c>
      <c r="B3634" s="37" t="s">
        <v>6039</v>
      </c>
      <c r="C3634" s="38" t="s">
        <v>23</v>
      </c>
      <c r="D3634" s="39">
        <v>28.88</v>
      </c>
      <c r="E3634" s="39">
        <v>18.53</v>
      </c>
      <c r="F3634" s="39">
        <v>47.41</v>
      </c>
      <c r="G3634" s="34">
        <f t="shared" si="56"/>
        <v>9</v>
      </c>
    </row>
    <row r="3635" spans="1:7" x14ac:dyDescent="0.25">
      <c r="A3635" s="36" t="s">
        <v>9452</v>
      </c>
      <c r="B3635" s="37" t="s">
        <v>6040</v>
      </c>
      <c r="C3635" s="38" t="s">
        <v>23</v>
      </c>
      <c r="D3635" s="39">
        <v>891.92</v>
      </c>
      <c r="E3635" s="39">
        <v>26.34</v>
      </c>
      <c r="F3635" s="39">
        <v>918.26</v>
      </c>
      <c r="G3635" s="34">
        <f t="shared" si="56"/>
        <v>9</v>
      </c>
    </row>
    <row r="3636" spans="1:7" ht="30" x14ac:dyDescent="0.25">
      <c r="A3636" s="36" t="s">
        <v>9453</v>
      </c>
      <c r="B3636" s="37" t="s">
        <v>6041</v>
      </c>
      <c r="C3636" s="38" t="s">
        <v>23</v>
      </c>
      <c r="D3636" s="39">
        <v>29.08</v>
      </c>
      <c r="E3636" s="39">
        <v>18.53</v>
      </c>
      <c r="F3636" s="39">
        <v>47.61</v>
      </c>
      <c r="G3636" s="34">
        <f t="shared" si="56"/>
        <v>9</v>
      </c>
    </row>
    <row r="3637" spans="1:7" ht="30" x14ac:dyDescent="0.25">
      <c r="A3637" s="36" t="s">
        <v>9454</v>
      </c>
      <c r="B3637" s="37" t="s">
        <v>6918</v>
      </c>
      <c r="C3637" s="38" t="s">
        <v>23</v>
      </c>
      <c r="D3637" s="39">
        <v>7061.83</v>
      </c>
      <c r="E3637" s="39">
        <v>158.01</v>
      </c>
      <c r="F3637" s="39">
        <v>7219.84</v>
      </c>
      <c r="G3637" s="34">
        <f t="shared" si="56"/>
        <v>9</v>
      </c>
    </row>
    <row r="3638" spans="1:7" x14ac:dyDescent="0.25">
      <c r="A3638" s="36" t="s">
        <v>11378</v>
      </c>
      <c r="B3638" s="37" t="s">
        <v>6042</v>
      </c>
      <c r="C3638" s="38"/>
      <c r="D3638" s="39"/>
      <c r="E3638" s="39"/>
      <c r="F3638" s="39"/>
      <c r="G3638" s="34">
        <f t="shared" si="56"/>
        <v>5</v>
      </c>
    </row>
    <row r="3639" spans="1:7" ht="30" x14ac:dyDescent="0.25">
      <c r="A3639" s="36" t="s">
        <v>9455</v>
      </c>
      <c r="B3639" s="37" t="s">
        <v>6043</v>
      </c>
      <c r="C3639" s="38" t="s">
        <v>23</v>
      </c>
      <c r="D3639" s="39">
        <v>237.23</v>
      </c>
      <c r="E3639" s="39">
        <v>42.13</v>
      </c>
      <c r="F3639" s="39">
        <v>279.36</v>
      </c>
      <c r="G3639" s="34">
        <f t="shared" si="56"/>
        <v>9</v>
      </c>
    </row>
    <row r="3640" spans="1:7" ht="30" x14ac:dyDescent="0.25">
      <c r="A3640" s="36" t="s">
        <v>9456</v>
      </c>
      <c r="B3640" s="37" t="s">
        <v>6044</v>
      </c>
      <c r="C3640" s="38" t="s">
        <v>23</v>
      </c>
      <c r="D3640" s="39">
        <v>25839</v>
      </c>
      <c r="E3640" s="39">
        <v>16.79</v>
      </c>
      <c r="F3640" s="39">
        <v>25855.79</v>
      </c>
      <c r="G3640" s="34">
        <f t="shared" si="56"/>
        <v>9</v>
      </c>
    </row>
    <row r="3641" spans="1:7" ht="30" x14ac:dyDescent="0.25">
      <c r="A3641" s="36" t="s">
        <v>11829</v>
      </c>
      <c r="B3641" s="37" t="s">
        <v>11830</v>
      </c>
      <c r="C3641" s="38" t="s">
        <v>23</v>
      </c>
      <c r="D3641" s="39">
        <v>76.599999999999994</v>
      </c>
      <c r="E3641" s="39">
        <v>26.34</v>
      </c>
      <c r="F3641" s="39">
        <v>102.94</v>
      </c>
      <c r="G3641" s="34">
        <f t="shared" si="56"/>
        <v>9</v>
      </c>
    </row>
    <row r="3642" spans="1:7" ht="30" x14ac:dyDescent="0.25">
      <c r="A3642" s="36" t="s">
        <v>9457</v>
      </c>
      <c r="B3642" s="37" t="s">
        <v>6045</v>
      </c>
      <c r="C3642" s="38" t="s">
        <v>23</v>
      </c>
      <c r="D3642" s="39">
        <v>315.74</v>
      </c>
      <c r="E3642" s="39">
        <v>15.8</v>
      </c>
      <c r="F3642" s="39">
        <v>331.54</v>
      </c>
      <c r="G3642" s="34">
        <f t="shared" si="56"/>
        <v>9</v>
      </c>
    </row>
    <row r="3643" spans="1:7" x14ac:dyDescent="0.25">
      <c r="A3643" s="36" t="s">
        <v>9458</v>
      </c>
      <c r="B3643" s="37" t="s">
        <v>6046</v>
      </c>
      <c r="C3643" s="38" t="s">
        <v>23</v>
      </c>
      <c r="D3643" s="39">
        <v>65.72</v>
      </c>
      <c r="E3643" s="39">
        <v>15.8</v>
      </c>
      <c r="F3643" s="39">
        <v>81.52</v>
      </c>
      <c r="G3643" s="34">
        <f t="shared" si="56"/>
        <v>9</v>
      </c>
    </row>
    <row r="3644" spans="1:7" ht="30" x14ac:dyDescent="0.25">
      <c r="A3644" s="36" t="s">
        <v>9459</v>
      </c>
      <c r="B3644" s="37" t="s">
        <v>6047</v>
      </c>
      <c r="C3644" s="38" t="s">
        <v>23</v>
      </c>
      <c r="D3644" s="39">
        <v>178.27</v>
      </c>
      <c r="E3644" s="39">
        <v>15.8</v>
      </c>
      <c r="F3644" s="39">
        <v>194.07</v>
      </c>
      <c r="G3644" s="34">
        <f t="shared" si="56"/>
        <v>9</v>
      </c>
    </row>
    <row r="3645" spans="1:7" ht="30" x14ac:dyDescent="0.25">
      <c r="A3645" s="36" t="s">
        <v>9460</v>
      </c>
      <c r="B3645" s="37" t="s">
        <v>6914</v>
      </c>
      <c r="C3645" s="38" t="s">
        <v>23</v>
      </c>
      <c r="D3645" s="39">
        <v>324.14</v>
      </c>
      <c r="E3645" s="39">
        <v>15.8</v>
      </c>
      <c r="F3645" s="39">
        <v>339.94</v>
      </c>
      <c r="G3645" s="34">
        <f t="shared" si="56"/>
        <v>9</v>
      </c>
    </row>
    <row r="3646" spans="1:7" x14ac:dyDescent="0.25">
      <c r="A3646" s="36" t="s">
        <v>9461</v>
      </c>
      <c r="B3646" s="37" t="s">
        <v>6048</v>
      </c>
      <c r="C3646" s="38" t="s">
        <v>23</v>
      </c>
      <c r="D3646" s="39">
        <v>269.14999999999998</v>
      </c>
      <c r="E3646" s="39">
        <v>15.8</v>
      </c>
      <c r="F3646" s="39">
        <v>284.95</v>
      </c>
      <c r="G3646" s="34">
        <f t="shared" si="56"/>
        <v>9</v>
      </c>
    </row>
    <row r="3647" spans="1:7" ht="30" x14ac:dyDescent="0.25">
      <c r="A3647" s="36" t="s">
        <v>9462</v>
      </c>
      <c r="B3647" s="37" t="s">
        <v>6913</v>
      </c>
      <c r="C3647" s="38" t="s">
        <v>23</v>
      </c>
      <c r="D3647" s="39">
        <v>843.33</v>
      </c>
      <c r="E3647" s="39">
        <v>16.79</v>
      </c>
      <c r="F3647" s="39">
        <v>860.12</v>
      </c>
      <c r="G3647" s="34">
        <f t="shared" si="56"/>
        <v>9</v>
      </c>
    </row>
    <row r="3648" spans="1:7" ht="30" x14ac:dyDescent="0.25">
      <c r="A3648" s="36" t="s">
        <v>9463</v>
      </c>
      <c r="B3648" s="37" t="s">
        <v>6912</v>
      </c>
      <c r="C3648" s="38" t="s">
        <v>23</v>
      </c>
      <c r="D3648" s="39">
        <v>757.61</v>
      </c>
      <c r="E3648" s="39">
        <v>16.79</v>
      </c>
      <c r="F3648" s="39">
        <v>774.4</v>
      </c>
      <c r="G3648" s="34">
        <f t="shared" si="56"/>
        <v>9</v>
      </c>
    </row>
    <row r="3649" spans="1:7" x14ac:dyDescent="0.25">
      <c r="A3649" s="36" t="s">
        <v>9464</v>
      </c>
      <c r="B3649" s="37" t="s">
        <v>6049</v>
      </c>
      <c r="C3649" s="38" t="s">
        <v>23</v>
      </c>
      <c r="D3649" s="39">
        <v>96.65</v>
      </c>
      <c r="E3649" s="39">
        <v>15.8</v>
      </c>
      <c r="F3649" s="39">
        <v>112.45</v>
      </c>
      <c r="G3649" s="34">
        <f t="shared" si="56"/>
        <v>9</v>
      </c>
    </row>
    <row r="3650" spans="1:7" ht="45" x14ac:dyDescent="0.25">
      <c r="A3650" s="36" t="s">
        <v>9465</v>
      </c>
      <c r="B3650" s="37" t="s">
        <v>6911</v>
      </c>
      <c r="C3650" s="38" t="s">
        <v>23</v>
      </c>
      <c r="D3650" s="39">
        <v>227.9</v>
      </c>
      <c r="E3650" s="39">
        <v>16.79</v>
      </c>
      <c r="F3650" s="39">
        <v>244.69</v>
      </c>
      <c r="G3650" s="34">
        <f t="shared" si="56"/>
        <v>9</v>
      </c>
    </row>
    <row r="3651" spans="1:7" x14ac:dyDescent="0.25">
      <c r="A3651" s="36" t="s">
        <v>9466</v>
      </c>
      <c r="B3651" s="37" t="s">
        <v>6050</v>
      </c>
      <c r="C3651" s="38" t="s">
        <v>23</v>
      </c>
      <c r="D3651" s="39">
        <v>75.12</v>
      </c>
      <c r="E3651" s="39">
        <v>57.93</v>
      </c>
      <c r="F3651" s="39">
        <v>133.05000000000001</v>
      </c>
      <c r="G3651" s="34">
        <f t="shared" ref="G3651:G3714" si="57">LEN(A3651)</f>
        <v>9</v>
      </c>
    </row>
    <row r="3652" spans="1:7" x14ac:dyDescent="0.25">
      <c r="A3652" s="36" t="s">
        <v>9467</v>
      </c>
      <c r="B3652" s="37" t="s">
        <v>6051</v>
      </c>
      <c r="C3652" s="38" t="s">
        <v>23</v>
      </c>
      <c r="D3652" s="39">
        <v>182.03</v>
      </c>
      <c r="E3652" s="39">
        <v>52.67</v>
      </c>
      <c r="F3652" s="39">
        <v>234.7</v>
      </c>
      <c r="G3652" s="34">
        <f t="shared" si="57"/>
        <v>9</v>
      </c>
    </row>
    <row r="3653" spans="1:7" ht="30" x14ac:dyDescent="0.25">
      <c r="A3653" s="36" t="s">
        <v>9468</v>
      </c>
      <c r="B3653" s="37" t="s">
        <v>6052</v>
      </c>
      <c r="C3653" s="38" t="s">
        <v>23</v>
      </c>
      <c r="D3653" s="39">
        <v>1152.31</v>
      </c>
      <c r="E3653" s="39">
        <v>15.8</v>
      </c>
      <c r="F3653" s="39">
        <v>1168.1099999999999</v>
      </c>
      <c r="G3653" s="34">
        <f t="shared" si="57"/>
        <v>9</v>
      </c>
    </row>
    <row r="3654" spans="1:7" x14ac:dyDescent="0.25">
      <c r="A3654" s="36" t="s">
        <v>9469</v>
      </c>
      <c r="B3654" s="37" t="s">
        <v>6053</v>
      </c>
      <c r="C3654" s="38" t="s">
        <v>23</v>
      </c>
      <c r="D3654" s="39">
        <v>170.88</v>
      </c>
      <c r="E3654" s="39">
        <v>15.8</v>
      </c>
      <c r="F3654" s="39">
        <v>186.68</v>
      </c>
      <c r="G3654" s="34">
        <f t="shared" si="57"/>
        <v>9</v>
      </c>
    </row>
    <row r="3655" spans="1:7" x14ac:dyDescent="0.25">
      <c r="A3655" s="36" t="s">
        <v>9470</v>
      </c>
      <c r="B3655" s="37" t="s">
        <v>6054</v>
      </c>
      <c r="C3655" s="38" t="s">
        <v>23</v>
      </c>
      <c r="D3655" s="39">
        <v>135.79</v>
      </c>
      <c r="E3655" s="39">
        <v>26.34</v>
      </c>
      <c r="F3655" s="39">
        <v>162.13</v>
      </c>
      <c r="G3655" s="34">
        <f t="shared" si="57"/>
        <v>9</v>
      </c>
    </row>
    <row r="3656" spans="1:7" x14ac:dyDescent="0.25">
      <c r="A3656" s="36" t="s">
        <v>9471</v>
      </c>
      <c r="B3656" s="37" t="s">
        <v>6055</v>
      </c>
      <c r="C3656" s="38" t="s">
        <v>23</v>
      </c>
      <c r="D3656" s="39">
        <v>378.77</v>
      </c>
      <c r="E3656" s="39">
        <v>15.8</v>
      </c>
      <c r="F3656" s="39">
        <v>394.57</v>
      </c>
      <c r="G3656" s="34">
        <f t="shared" si="57"/>
        <v>9</v>
      </c>
    </row>
    <row r="3657" spans="1:7" x14ac:dyDescent="0.25">
      <c r="A3657" s="36" t="s">
        <v>9472</v>
      </c>
      <c r="B3657" s="37" t="s">
        <v>6056</v>
      </c>
      <c r="C3657" s="38" t="s">
        <v>23</v>
      </c>
      <c r="D3657" s="39">
        <v>308.49</v>
      </c>
      <c r="E3657" s="39">
        <v>13.17</v>
      </c>
      <c r="F3657" s="39">
        <v>321.66000000000003</v>
      </c>
      <c r="G3657" s="34">
        <f t="shared" si="57"/>
        <v>9</v>
      </c>
    </row>
    <row r="3658" spans="1:7" x14ac:dyDescent="0.25">
      <c r="A3658" s="36" t="s">
        <v>9473</v>
      </c>
      <c r="B3658" s="37" t="s">
        <v>6057</v>
      </c>
      <c r="C3658" s="38" t="s">
        <v>23</v>
      </c>
      <c r="D3658" s="39">
        <v>265.95</v>
      </c>
      <c r="E3658" s="39">
        <v>13.17</v>
      </c>
      <c r="F3658" s="39">
        <v>279.12</v>
      </c>
      <c r="G3658" s="34">
        <f t="shared" si="57"/>
        <v>9</v>
      </c>
    </row>
    <row r="3659" spans="1:7" x14ac:dyDescent="0.25">
      <c r="A3659" s="36" t="s">
        <v>11379</v>
      </c>
      <c r="B3659" s="37" t="s">
        <v>6058</v>
      </c>
      <c r="C3659" s="38"/>
      <c r="D3659" s="39"/>
      <c r="E3659" s="39"/>
      <c r="F3659" s="39"/>
      <c r="G3659" s="34">
        <f t="shared" si="57"/>
        <v>5</v>
      </c>
    </row>
    <row r="3660" spans="1:7" x14ac:dyDescent="0.25">
      <c r="A3660" s="36" t="s">
        <v>9474</v>
      </c>
      <c r="B3660" s="37" t="s">
        <v>6059</v>
      </c>
      <c r="C3660" s="38" t="s">
        <v>23</v>
      </c>
      <c r="D3660" s="39">
        <v>1525.38</v>
      </c>
      <c r="E3660" s="39">
        <v>21.87</v>
      </c>
      <c r="F3660" s="39">
        <v>1547.25</v>
      </c>
      <c r="G3660" s="34">
        <f t="shared" si="57"/>
        <v>9</v>
      </c>
    </row>
    <row r="3661" spans="1:7" x14ac:dyDescent="0.25">
      <c r="A3661" s="36" t="s">
        <v>9475</v>
      </c>
      <c r="B3661" s="37" t="s">
        <v>6060</v>
      </c>
      <c r="C3661" s="38" t="s">
        <v>23</v>
      </c>
      <c r="D3661" s="39">
        <v>6487.9</v>
      </c>
      <c r="E3661" s="39">
        <v>21.87</v>
      </c>
      <c r="F3661" s="39">
        <v>6509.77</v>
      </c>
      <c r="G3661" s="34">
        <f t="shared" si="57"/>
        <v>9</v>
      </c>
    </row>
    <row r="3662" spans="1:7" x14ac:dyDescent="0.25">
      <c r="A3662" s="36" t="s">
        <v>9476</v>
      </c>
      <c r="B3662" s="37" t="s">
        <v>6061</v>
      </c>
      <c r="C3662" s="38" t="s">
        <v>23</v>
      </c>
      <c r="D3662" s="39">
        <v>188.94</v>
      </c>
      <c r="E3662" s="39">
        <v>21.87</v>
      </c>
      <c r="F3662" s="39">
        <v>210.81</v>
      </c>
      <c r="G3662" s="34">
        <f t="shared" si="57"/>
        <v>9</v>
      </c>
    </row>
    <row r="3663" spans="1:7" x14ac:dyDescent="0.25">
      <c r="A3663" s="36" t="s">
        <v>9477</v>
      </c>
      <c r="B3663" s="37" t="s">
        <v>6062</v>
      </c>
      <c r="C3663" s="38" t="s">
        <v>23</v>
      </c>
      <c r="D3663" s="39">
        <v>264.41000000000003</v>
      </c>
      <c r="E3663" s="39">
        <v>21.87</v>
      </c>
      <c r="F3663" s="39">
        <v>286.27999999999997</v>
      </c>
      <c r="G3663" s="34">
        <f t="shared" si="57"/>
        <v>9</v>
      </c>
    </row>
    <row r="3664" spans="1:7" ht="30" x14ac:dyDescent="0.25">
      <c r="A3664" s="36" t="s">
        <v>9478</v>
      </c>
      <c r="B3664" s="37" t="s">
        <v>6063</v>
      </c>
      <c r="C3664" s="38" t="s">
        <v>23</v>
      </c>
      <c r="D3664" s="39">
        <v>305.07</v>
      </c>
      <c r="E3664" s="39">
        <v>21.87</v>
      </c>
      <c r="F3664" s="39">
        <v>326.94</v>
      </c>
      <c r="G3664" s="34">
        <f t="shared" si="57"/>
        <v>9</v>
      </c>
    </row>
    <row r="3665" spans="1:7" ht="30" x14ac:dyDescent="0.25">
      <c r="A3665" s="36" t="s">
        <v>10766</v>
      </c>
      <c r="B3665" s="37" t="s">
        <v>6064</v>
      </c>
      <c r="C3665" s="38" t="s">
        <v>23</v>
      </c>
      <c r="D3665" s="39">
        <v>1832.4</v>
      </c>
      <c r="E3665" s="39"/>
      <c r="F3665" s="39">
        <v>1832.4</v>
      </c>
      <c r="G3665" s="34">
        <f t="shared" si="57"/>
        <v>9</v>
      </c>
    </row>
    <row r="3666" spans="1:7" x14ac:dyDescent="0.25">
      <c r="A3666" s="36" t="s">
        <v>10767</v>
      </c>
      <c r="B3666" s="37" t="s">
        <v>6065</v>
      </c>
      <c r="C3666" s="38" t="s">
        <v>23</v>
      </c>
      <c r="D3666" s="39">
        <v>210.4</v>
      </c>
      <c r="E3666" s="39">
        <v>21.87</v>
      </c>
      <c r="F3666" s="39">
        <v>232.27</v>
      </c>
      <c r="G3666" s="34">
        <f t="shared" si="57"/>
        <v>9</v>
      </c>
    </row>
    <row r="3667" spans="1:7" x14ac:dyDescent="0.25">
      <c r="A3667" s="36" t="s">
        <v>10768</v>
      </c>
      <c r="B3667" s="37" t="s">
        <v>6066</v>
      </c>
      <c r="C3667" s="38" t="s">
        <v>23</v>
      </c>
      <c r="D3667" s="39">
        <v>214.22</v>
      </c>
      <c r="E3667" s="39">
        <v>21.87</v>
      </c>
      <c r="F3667" s="39">
        <v>236.09</v>
      </c>
      <c r="G3667" s="34">
        <f t="shared" si="57"/>
        <v>9</v>
      </c>
    </row>
    <row r="3668" spans="1:7" x14ac:dyDescent="0.25">
      <c r="A3668" s="36" t="s">
        <v>10769</v>
      </c>
      <c r="B3668" s="37" t="s">
        <v>6067</v>
      </c>
      <c r="C3668" s="38" t="s">
        <v>23</v>
      </c>
      <c r="D3668" s="39">
        <v>259.16000000000003</v>
      </c>
      <c r="E3668" s="39">
        <v>21.87</v>
      </c>
      <c r="F3668" s="39">
        <v>281.02999999999997</v>
      </c>
      <c r="G3668" s="34">
        <f t="shared" si="57"/>
        <v>9</v>
      </c>
    </row>
    <row r="3669" spans="1:7" x14ac:dyDescent="0.25">
      <c r="A3669" s="36" t="s">
        <v>10770</v>
      </c>
      <c r="B3669" s="37" t="s">
        <v>6068</v>
      </c>
      <c r="C3669" s="38" t="s">
        <v>23</v>
      </c>
      <c r="D3669" s="39">
        <v>693.38</v>
      </c>
      <c r="E3669" s="39">
        <v>21.87</v>
      </c>
      <c r="F3669" s="39">
        <v>715.25</v>
      </c>
      <c r="G3669" s="34">
        <f t="shared" si="57"/>
        <v>9</v>
      </c>
    </row>
    <row r="3670" spans="1:7" x14ac:dyDescent="0.25">
      <c r="A3670" s="36" t="s">
        <v>10771</v>
      </c>
      <c r="B3670" s="37" t="s">
        <v>6069</v>
      </c>
      <c r="C3670" s="38" t="s">
        <v>23</v>
      </c>
      <c r="D3670" s="39">
        <v>217.14</v>
      </c>
      <c r="E3670" s="39">
        <v>2.14</v>
      </c>
      <c r="F3670" s="39">
        <v>219.28</v>
      </c>
      <c r="G3670" s="34">
        <f t="shared" si="57"/>
        <v>9</v>
      </c>
    </row>
    <row r="3671" spans="1:7" x14ac:dyDescent="0.25">
      <c r="A3671" s="36" t="s">
        <v>10772</v>
      </c>
      <c r="B3671" s="37" t="s">
        <v>6070</v>
      </c>
      <c r="C3671" s="38" t="s">
        <v>23</v>
      </c>
      <c r="D3671" s="39">
        <v>276.58999999999997</v>
      </c>
      <c r="E3671" s="39">
        <v>2.14</v>
      </c>
      <c r="F3671" s="39">
        <v>278.73</v>
      </c>
      <c r="G3671" s="34">
        <f t="shared" si="57"/>
        <v>9</v>
      </c>
    </row>
    <row r="3672" spans="1:7" x14ac:dyDescent="0.25">
      <c r="A3672" s="36" t="s">
        <v>10773</v>
      </c>
      <c r="B3672" s="37" t="s">
        <v>6071</v>
      </c>
      <c r="C3672" s="38"/>
      <c r="D3672" s="39"/>
      <c r="E3672" s="39"/>
      <c r="F3672" s="39"/>
      <c r="G3672" s="34">
        <f t="shared" si="57"/>
        <v>5</v>
      </c>
    </row>
    <row r="3673" spans="1:7" x14ac:dyDescent="0.25">
      <c r="A3673" s="36" t="s">
        <v>10774</v>
      </c>
      <c r="B3673" s="37" t="s">
        <v>6072</v>
      </c>
      <c r="C3673" s="38" t="s">
        <v>2922</v>
      </c>
      <c r="D3673" s="39">
        <v>2.88</v>
      </c>
      <c r="E3673" s="39"/>
      <c r="F3673" s="39">
        <v>2.88</v>
      </c>
      <c r="G3673" s="34">
        <f t="shared" si="57"/>
        <v>9</v>
      </c>
    </row>
    <row r="3674" spans="1:7" x14ac:dyDescent="0.25">
      <c r="A3674" s="36" t="s">
        <v>10775</v>
      </c>
      <c r="B3674" s="37" t="s">
        <v>6073</v>
      </c>
      <c r="C3674" s="38" t="s">
        <v>918</v>
      </c>
      <c r="D3674" s="39">
        <v>14.48</v>
      </c>
      <c r="E3674" s="39"/>
      <c r="F3674" s="39">
        <v>14.48</v>
      </c>
      <c r="G3674" s="34">
        <f t="shared" si="57"/>
        <v>9</v>
      </c>
    </row>
    <row r="3675" spans="1:7" x14ac:dyDescent="0.25">
      <c r="A3675" s="36" t="s">
        <v>6473</v>
      </c>
      <c r="B3675" s="37" t="s">
        <v>6074</v>
      </c>
      <c r="C3675" s="38" t="s">
        <v>918</v>
      </c>
      <c r="D3675" s="39">
        <v>9</v>
      </c>
      <c r="E3675" s="39"/>
      <c r="F3675" s="39">
        <v>9</v>
      </c>
      <c r="G3675" s="34">
        <f t="shared" si="57"/>
        <v>9</v>
      </c>
    </row>
    <row r="3676" spans="1:7" ht="30" x14ac:dyDescent="0.25">
      <c r="A3676" s="36" t="s">
        <v>6474</v>
      </c>
      <c r="B3676" s="37" t="s">
        <v>6910</v>
      </c>
      <c r="C3676" s="38" t="s">
        <v>23</v>
      </c>
      <c r="D3676" s="39">
        <v>39.35</v>
      </c>
      <c r="E3676" s="39"/>
      <c r="F3676" s="39">
        <v>39.35</v>
      </c>
      <c r="G3676" s="34">
        <f t="shared" si="57"/>
        <v>9</v>
      </c>
    </row>
    <row r="3677" spans="1:7" ht="30" x14ac:dyDescent="0.25">
      <c r="A3677" s="36" t="s">
        <v>6475</v>
      </c>
      <c r="B3677" s="37" t="s">
        <v>6909</v>
      </c>
      <c r="C3677" s="38" t="s">
        <v>23</v>
      </c>
      <c r="D3677" s="39">
        <v>25.86</v>
      </c>
      <c r="E3677" s="39"/>
      <c r="F3677" s="39">
        <v>25.86</v>
      </c>
      <c r="G3677" s="34">
        <f t="shared" si="57"/>
        <v>9</v>
      </c>
    </row>
    <row r="3678" spans="1:7" x14ac:dyDescent="0.25">
      <c r="A3678" s="36" t="s">
        <v>6476</v>
      </c>
      <c r="B3678" s="37" t="s">
        <v>6075</v>
      </c>
      <c r="C3678" s="38" t="s">
        <v>23</v>
      </c>
      <c r="D3678" s="39">
        <v>0.06</v>
      </c>
      <c r="E3678" s="39">
        <v>18.53</v>
      </c>
      <c r="F3678" s="39">
        <v>18.59</v>
      </c>
      <c r="G3678" s="34">
        <f t="shared" si="57"/>
        <v>9</v>
      </c>
    </row>
    <row r="3679" spans="1:7" x14ac:dyDescent="0.25">
      <c r="A3679" s="36" t="s">
        <v>11380</v>
      </c>
      <c r="B3679" s="37" t="s">
        <v>6076</v>
      </c>
      <c r="C3679" s="38"/>
      <c r="D3679" s="39"/>
      <c r="E3679" s="39"/>
      <c r="F3679" s="39"/>
      <c r="G3679" s="34">
        <f t="shared" si="57"/>
        <v>2</v>
      </c>
    </row>
    <row r="3680" spans="1:7" x14ac:dyDescent="0.25">
      <c r="A3680" s="36" t="s">
        <v>11381</v>
      </c>
      <c r="B3680" s="37" t="s">
        <v>6077</v>
      </c>
      <c r="C3680" s="38"/>
      <c r="D3680" s="39"/>
      <c r="E3680" s="39"/>
      <c r="F3680" s="39"/>
      <c r="G3680" s="34">
        <f t="shared" si="57"/>
        <v>5</v>
      </c>
    </row>
    <row r="3681" spans="1:7" ht="30" x14ac:dyDescent="0.25">
      <c r="A3681" s="36" t="s">
        <v>6477</v>
      </c>
      <c r="B3681" s="37" t="s">
        <v>6908</v>
      </c>
      <c r="C3681" s="38" t="s">
        <v>129</v>
      </c>
      <c r="D3681" s="39">
        <v>3.37</v>
      </c>
      <c r="E3681" s="39">
        <v>0.17</v>
      </c>
      <c r="F3681" s="39">
        <v>3.54</v>
      </c>
      <c r="G3681" s="34">
        <f t="shared" si="57"/>
        <v>9</v>
      </c>
    </row>
    <row r="3682" spans="1:7" ht="30" x14ac:dyDescent="0.25">
      <c r="A3682" s="36" t="s">
        <v>6478</v>
      </c>
      <c r="B3682" s="37" t="s">
        <v>6907</v>
      </c>
      <c r="C3682" s="38" t="s">
        <v>129</v>
      </c>
      <c r="D3682" s="39">
        <v>29.08</v>
      </c>
      <c r="E3682" s="39">
        <v>0.34</v>
      </c>
      <c r="F3682" s="39">
        <v>29.42</v>
      </c>
      <c r="G3682" s="34">
        <f t="shared" si="57"/>
        <v>9</v>
      </c>
    </row>
    <row r="3683" spans="1:7" x14ac:dyDescent="0.25">
      <c r="A3683" s="36" t="s">
        <v>6479</v>
      </c>
      <c r="B3683" s="37" t="s">
        <v>6078</v>
      </c>
      <c r="C3683" s="38" t="s">
        <v>969</v>
      </c>
      <c r="D3683" s="39">
        <v>20.36</v>
      </c>
      <c r="E3683" s="39">
        <v>0.69</v>
      </c>
      <c r="F3683" s="39">
        <v>21.05</v>
      </c>
      <c r="G3683" s="34">
        <f t="shared" si="57"/>
        <v>9</v>
      </c>
    </row>
    <row r="3684" spans="1:7" x14ac:dyDescent="0.25">
      <c r="A3684" s="36" t="s">
        <v>6480</v>
      </c>
      <c r="B3684" s="37" t="s">
        <v>6079</v>
      </c>
      <c r="C3684" s="38" t="s">
        <v>969</v>
      </c>
      <c r="D3684" s="39">
        <v>327.58999999999997</v>
      </c>
      <c r="E3684" s="39">
        <v>32.15</v>
      </c>
      <c r="F3684" s="39">
        <v>359.74</v>
      </c>
      <c r="G3684" s="34">
        <f t="shared" si="57"/>
        <v>9</v>
      </c>
    </row>
    <row r="3685" spans="1:7" x14ac:dyDescent="0.25">
      <c r="A3685" s="36" t="s">
        <v>6481</v>
      </c>
      <c r="B3685" s="37" t="s">
        <v>6080</v>
      </c>
      <c r="C3685" s="38" t="s">
        <v>969</v>
      </c>
      <c r="D3685" s="39">
        <v>266.85000000000002</v>
      </c>
      <c r="E3685" s="39">
        <v>3.3</v>
      </c>
      <c r="F3685" s="39">
        <v>270.14999999999998</v>
      </c>
      <c r="G3685" s="34">
        <f t="shared" si="57"/>
        <v>9</v>
      </c>
    </row>
    <row r="3686" spans="1:7" x14ac:dyDescent="0.25">
      <c r="A3686" s="36" t="s">
        <v>6482</v>
      </c>
      <c r="B3686" s="37" t="s">
        <v>6081</v>
      </c>
      <c r="C3686" s="38" t="s">
        <v>969</v>
      </c>
      <c r="D3686" s="39">
        <v>231.64</v>
      </c>
      <c r="E3686" s="39">
        <v>3.3</v>
      </c>
      <c r="F3686" s="39">
        <v>234.94</v>
      </c>
      <c r="G3686" s="34">
        <f t="shared" si="57"/>
        <v>9</v>
      </c>
    </row>
    <row r="3687" spans="1:7" x14ac:dyDescent="0.25">
      <c r="A3687" s="36" t="s">
        <v>6483</v>
      </c>
      <c r="B3687" s="37" t="s">
        <v>6082</v>
      </c>
      <c r="C3687" s="38" t="s">
        <v>969</v>
      </c>
      <c r="D3687" s="39">
        <v>1007.7</v>
      </c>
      <c r="E3687" s="39">
        <v>16.07</v>
      </c>
      <c r="F3687" s="39">
        <v>1023.77</v>
      </c>
      <c r="G3687" s="34">
        <f t="shared" si="57"/>
        <v>9</v>
      </c>
    </row>
    <row r="3688" spans="1:7" ht="30" x14ac:dyDescent="0.25">
      <c r="A3688" s="36" t="s">
        <v>6484</v>
      </c>
      <c r="B3688" s="37" t="s">
        <v>6906</v>
      </c>
      <c r="C3688" s="38" t="s">
        <v>129</v>
      </c>
      <c r="D3688" s="39">
        <v>24.12</v>
      </c>
      <c r="E3688" s="39">
        <v>0.48</v>
      </c>
      <c r="F3688" s="39">
        <v>24.6</v>
      </c>
      <c r="G3688" s="34">
        <f t="shared" si="57"/>
        <v>9</v>
      </c>
    </row>
    <row r="3689" spans="1:7" x14ac:dyDescent="0.25">
      <c r="A3689" s="36" t="s">
        <v>6485</v>
      </c>
      <c r="B3689" s="37" t="s">
        <v>6083</v>
      </c>
      <c r="C3689" s="38" t="s">
        <v>129</v>
      </c>
      <c r="D3689" s="39"/>
      <c r="E3689" s="39">
        <v>0.86</v>
      </c>
      <c r="F3689" s="39">
        <v>0.86</v>
      </c>
      <c r="G3689" s="34">
        <f t="shared" si="57"/>
        <v>9</v>
      </c>
    </row>
    <row r="3690" spans="1:7" x14ac:dyDescent="0.25">
      <c r="A3690" s="36" t="s">
        <v>11382</v>
      </c>
      <c r="B3690" s="37" t="s">
        <v>6084</v>
      </c>
      <c r="C3690" s="38"/>
      <c r="D3690" s="39"/>
      <c r="E3690" s="39"/>
      <c r="F3690" s="39"/>
      <c r="G3690" s="34">
        <f t="shared" si="57"/>
        <v>5</v>
      </c>
    </row>
    <row r="3691" spans="1:7" ht="30" x14ac:dyDescent="0.25">
      <c r="A3691" s="36" t="s">
        <v>6486</v>
      </c>
      <c r="B3691" s="37" t="s">
        <v>6905</v>
      </c>
      <c r="C3691" s="38" t="s">
        <v>969</v>
      </c>
      <c r="D3691" s="39">
        <v>121.28</v>
      </c>
      <c r="E3691" s="39">
        <v>13.72</v>
      </c>
      <c r="F3691" s="39">
        <v>135</v>
      </c>
      <c r="G3691" s="34">
        <f t="shared" si="57"/>
        <v>9</v>
      </c>
    </row>
    <row r="3692" spans="1:7" ht="30" x14ac:dyDescent="0.25">
      <c r="A3692" s="36" t="s">
        <v>11757</v>
      </c>
      <c r="B3692" s="37" t="s">
        <v>11758</v>
      </c>
      <c r="C3692" s="38" t="s">
        <v>969</v>
      </c>
      <c r="D3692" s="39">
        <v>204.13</v>
      </c>
      <c r="E3692" s="39">
        <v>101.1</v>
      </c>
      <c r="F3692" s="39">
        <v>305.23</v>
      </c>
      <c r="G3692" s="34">
        <f t="shared" si="57"/>
        <v>9</v>
      </c>
    </row>
    <row r="3693" spans="1:7" x14ac:dyDescent="0.25">
      <c r="A3693" s="36" t="s">
        <v>11383</v>
      </c>
      <c r="B3693" s="37" t="s">
        <v>6085</v>
      </c>
      <c r="C3693" s="38"/>
      <c r="D3693" s="39"/>
      <c r="E3693" s="39"/>
      <c r="F3693" s="39"/>
      <c r="G3693" s="34">
        <f t="shared" si="57"/>
        <v>5</v>
      </c>
    </row>
    <row r="3694" spans="1:7" x14ac:dyDescent="0.25">
      <c r="A3694" s="36" t="s">
        <v>6487</v>
      </c>
      <c r="B3694" s="37" t="s">
        <v>6086</v>
      </c>
      <c r="C3694" s="38" t="s">
        <v>969</v>
      </c>
      <c r="D3694" s="39">
        <v>1265.49</v>
      </c>
      <c r="E3694" s="39">
        <v>17.86</v>
      </c>
      <c r="F3694" s="39">
        <v>1283.3499999999999</v>
      </c>
      <c r="G3694" s="34">
        <f t="shared" si="57"/>
        <v>9</v>
      </c>
    </row>
    <row r="3695" spans="1:7" ht="30" x14ac:dyDescent="0.25">
      <c r="A3695" s="36" t="s">
        <v>6488</v>
      </c>
      <c r="B3695" s="37" t="s">
        <v>6087</v>
      </c>
      <c r="C3695" s="38" t="s">
        <v>969</v>
      </c>
      <c r="D3695" s="39">
        <v>1542.59</v>
      </c>
      <c r="E3695" s="39">
        <v>17.86</v>
      </c>
      <c r="F3695" s="39">
        <v>1560.45</v>
      </c>
      <c r="G3695" s="34">
        <f t="shared" si="57"/>
        <v>9</v>
      </c>
    </row>
    <row r="3696" spans="1:7" ht="30" x14ac:dyDescent="0.25">
      <c r="A3696" s="36" t="s">
        <v>6489</v>
      </c>
      <c r="B3696" s="37" t="s">
        <v>6904</v>
      </c>
      <c r="C3696" s="38" t="s">
        <v>969</v>
      </c>
      <c r="D3696" s="39">
        <v>1542.59</v>
      </c>
      <c r="E3696" s="39">
        <v>17.86</v>
      </c>
      <c r="F3696" s="39">
        <v>1560.45</v>
      </c>
      <c r="G3696" s="34">
        <f t="shared" si="57"/>
        <v>9</v>
      </c>
    </row>
    <row r="3697" spans="1:7" x14ac:dyDescent="0.25">
      <c r="A3697" s="36" t="s">
        <v>6490</v>
      </c>
      <c r="B3697" s="37" t="s">
        <v>6088</v>
      </c>
      <c r="C3697" s="38" t="s">
        <v>129</v>
      </c>
      <c r="D3697" s="39">
        <v>6.36</v>
      </c>
      <c r="E3697" s="39">
        <v>0.11</v>
      </c>
      <c r="F3697" s="39">
        <v>6.47</v>
      </c>
      <c r="G3697" s="34">
        <f t="shared" si="57"/>
        <v>9</v>
      </c>
    </row>
    <row r="3698" spans="1:7" x14ac:dyDescent="0.25">
      <c r="A3698" s="36" t="s">
        <v>6491</v>
      </c>
      <c r="B3698" s="37" t="s">
        <v>6089</v>
      </c>
      <c r="C3698" s="38" t="s">
        <v>129</v>
      </c>
      <c r="D3698" s="39">
        <v>12.78</v>
      </c>
      <c r="E3698" s="39">
        <v>0.13</v>
      </c>
      <c r="F3698" s="39">
        <v>12.91</v>
      </c>
      <c r="G3698" s="34">
        <f t="shared" si="57"/>
        <v>9</v>
      </c>
    </row>
    <row r="3699" spans="1:7" x14ac:dyDescent="0.25">
      <c r="A3699" s="36" t="s">
        <v>6492</v>
      </c>
      <c r="B3699" s="37" t="s">
        <v>6090</v>
      </c>
      <c r="C3699" s="38" t="s">
        <v>969</v>
      </c>
      <c r="D3699" s="39">
        <v>1446.51</v>
      </c>
      <c r="E3699" s="39">
        <v>17.86</v>
      </c>
      <c r="F3699" s="39">
        <v>1464.37</v>
      </c>
      <c r="G3699" s="34">
        <f t="shared" si="57"/>
        <v>9</v>
      </c>
    </row>
    <row r="3700" spans="1:7" x14ac:dyDescent="0.25">
      <c r="A3700" s="36" t="s">
        <v>6493</v>
      </c>
      <c r="B3700" s="37" t="s">
        <v>6091</v>
      </c>
      <c r="C3700" s="38" t="s">
        <v>969</v>
      </c>
      <c r="D3700" s="39">
        <v>1345.92</v>
      </c>
      <c r="E3700" s="39">
        <v>42.86</v>
      </c>
      <c r="F3700" s="39">
        <v>1388.78</v>
      </c>
      <c r="G3700" s="34">
        <f t="shared" si="57"/>
        <v>9</v>
      </c>
    </row>
    <row r="3701" spans="1:7" x14ac:dyDescent="0.25">
      <c r="A3701" s="36" t="s">
        <v>11384</v>
      </c>
      <c r="B3701" s="37" t="s">
        <v>6092</v>
      </c>
      <c r="C3701" s="38"/>
      <c r="D3701" s="39"/>
      <c r="E3701" s="39"/>
      <c r="F3701" s="39"/>
      <c r="G3701" s="34">
        <f t="shared" si="57"/>
        <v>5</v>
      </c>
    </row>
    <row r="3702" spans="1:7" x14ac:dyDescent="0.25">
      <c r="A3702" s="36" t="s">
        <v>6494</v>
      </c>
      <c r="B3702" s="37" t="s">
        <v>6093</v>
      </c>
      <c r="C3702" s="38" t="s">
        <v>129</v>
      </c>
      <c r="D3702" s="39">
        <v>302.19</v>
      </c>
      <c r="E3702" s="39">
        <v>27.41</v>
      </c>
      <c r="F3702" s="39">
        <v>329.6</v>
      </c>
      <c r="G3702" s="34">
        <f t="shared" si="57"/>
        <v>9</v>
      </c>
    </row>
    <row r="3703" spans="1:7" x14ac:dyDescent="0.25">
      <c r="A3703" s="36" t="s">
        <v>6495</v>
      </c>
      <c r="B3703" s="37" t="s">
        <v>6094</v>
      </c>
      <c r="C3703" s="38" t="s">
        <v>129</v>
      </c>
      <c r="D3703" s="39">
        <v>15.13</v>
      </c>
      <c r="E3703" s="39">
        <v>2.14</v>
      </c>
      <c r="F3703" s="39">
        <v>17.27</v>
      </c>
      <c r="G3703" s="34">
        <f t="shared" si="57"/>
        <v>9</v>
      </c>
    </row>
    <row r="3704" spans="1:7" ht="30" x14ac:dyDescent="0.25">
      <c r="A3704" s="36" t="s">
        <v>6496</v>
      </c>
      <c r="B3704" s="37" t="s">
        <v>6095</v>
      </c>
      <c r="C3704" s="38" t="s">
        <v>129</v>
      </c>
      <c r="D3704" s="39">
        <v>10.65</v>
      </c>
      <c r="E3704" s="39">
        <v>6.64</v>
      </c>
      <c r="F3704" s="39">
        <v>17.29</v>
      </c>
      <c r="G3704" s="34">
        <f t="shared" si="57"/>
        <v>9</v>
      </c>
    </row>
    <row r="3705" spans="1:7" x14ac:dyDescent="0.25">
      <c r="A3705" s="36" t="s">
        <v>6497</v>
      </c>
      <c r="B3705" s="37" t="s">
        <v>6096</v>
      </c>
      <c r="C3705" s="38" t="s">
        <v>129</v>
      </c>
      <c r="D3705" s="39">
        <v>49.45</v>
      </c>
      <c r="E3705" s="39">
        <v>5.36</v>
      </c>
      <c r="F3705" s="39">
        <v>54.81</v>
      </c>
      <c r="G3705" s="34">
        <f t="shared" si="57"/>
        <v>9</v>
      </c>
    </row>
    <row r="3706" spans="1:7" ht="45" x14ac:dyDescent="0.25">
      <c r="A3706" s="36" t="s">
        <v>6498</v>
      </c>
      <c r="B3706" s="37" t="s">
        <v>6097</v>
      </c>
      <c r="C3706" s="38" t="s">
        <v>129</v>
      </c>
      <c r="D3706" s="39">
        <v>95.35</v>
      </c>
      <c r="E3706" s="39">
        <v>20.69</v>
      </c>
      <c r="F3706" s="39">
        <v>116.04</v>
      </c>
      <c r="G3706" s="34">
        <f t="shared" si="57"/>
        <v>9</v>
      </c>
    </row>
    <row r="3707" spans="1:7" ht="45" x14ac:dyDescent="0.25">
      <c r="A3707" s="36" t="s">
        <v>6499</v>
      </c>
      <c r="B3707" s="37" t="s">
        <v>6098</v>
      </c>
      <c r="C3707" s="38" t="s">
        <v>129</v>
      </c>
      <c r="D3707" s="39">
        <v>94.25</v>
      </c>
      <c r="E3707" s="39">
        <v>20.69</v>
      </c>
      <c r="F3707" s="39">
        <v>114.94</v>
      </c>
      <c r="G3707" s="34">
        <f t="shared" si="57"/>
        <v>9</v>
      </c>
    </row>
    <row r="3708" spans="1:7" ht="45" x14ac:dyDescent="0.25">
      <c r="A3708" s="36" t="s">
        <v>6500</v>
      </c>
      <c r="B3708" s="37" t="s">
        <v>6099</v>
      </c>
      <c r="C3708" s="38" t="s">
        <v>129</v>
      </c>
      <c r="D3708" s="39">
        <v>93.56</v>
      </c>
      <c r="E3708" s="39">
        <v>27.58</v>
      </c>
      <c r="F3708" s="39">
        <v>121.14</v>
      </c>
      <c r="G3708" s="34">
        <f t="shared" si="57"/>
        <v>9</v>
      </c>
    </row>
    <row r="3709" spans="1:7" ht="30" x14ac:dyDescent="0.25">
      <c r="A3709" s="36" t="s">
        <v>6501</v>
      </c>
      <c r="B3709" s="37" t="s">
        <v>13447</v>
      </c>
      <c r="C3709" s="38" t="s">
        <v>129</v>
      </c>
      <c r="D3709" s="39">
        <v>132.84</v>
      </c>
      <c r="E3709" s="39">
        <v>10.130000000000001</v>
      </c>
      <c r="F3709" s="39">
        <v>142.97</v>
      </c>
      <c r="G3709" s="34">
        <f t="shared" si="57"/>
        <v>9</v>
      </c>
    </row>
    <row r="3710" spans="1:7" ht="30" x14ac:dyDescent="0.25">
      <c r="A3710" s="36" t="s">
        <v>6502</v>
      </c>
      <c r="B3710" s="37" t="s">
        <v>11759</v>
      </c>
      <c r="C3710" s="38" t="s">
        <v>129</v>
      </c>
      <c r="D3710" s="39">
        <v>111.98</v>
      </c>
      <c r="E3710" s="39">
        <v>21.44</v>
      </c>
      <c r="F3710" s="39">
        <v>133.41999999999999</v>
      </c>
      <c r="G3710" s="34">
        <f t="shared" si="57"/>
        <v>9</v>
      </c>
    </row>
    <row r="3711" spans="1:7" ht="30" x14ac:dyDescent="0.25">
      <c r="A3711" s="36" t="s">
        <v>11385</v>
      </c>
      <c r="B3711" s="37" t="s">
        <v>11760</v>
      </c>
      <c r="C3711" s="38" t="s">
        <v>129</v>
      </c>
      <c r="D3711" s="39">
        <v>121.97</v>
      </c>
      <c r="E3711" s="39">
        <v>21.44</v>
      </c>
      <c r="F3711" s="39">
        <v>143.41</v>
      </c>
      <c r="G3711" s="34">
        <f t="shared" si="57"/>
        <v>9</v>
      </c>
    </row>
    <row r="3712" spans="1:7" x14ac:dyDescent="0.25">
      <c r="A3712" s="36" t="s">
        <v>11386</v>
      </c>
      <c r="B3712" s="37" t="s">
        <v>6100</v>
      </c>
      <c r="C3712" s="38"/>
      <c r="D3712" s="39"/>
      <c r="E3712" s="39"/>
      <c r="F3712" s="39"/>
      <c r="G3712" s="34">
        <f t="shared" si="57"/>
        <v>5</v>
      </c>
    </row>
    <row r="3713" spans="1:7" x14ac:dyDescent="0.25">
      <c r="A3713" s="36" t="s">
        <v>6503</v>
      </c>
      <c r="B3713" s="37" t="s">
        <v>6101</v>
      </c>
      <c r="C3713" s="38" t="s">
        <v>7</v>
      </c>
      <c r="D3713" s="39">
        <v>45.14</v>
      </c>
      <c r="E3713" s="39">
        <v>12.93</v>
      </c>
      <c r="F3713" s="39">
        <v>58.07</v>
      </c>
      <c r="G3713" s="34">
        <f t="shared" si="57"/>
        <v>9</v>
      </c>
    </row>
    <row r="3714" spans="1:7" x14ac:dyDescent="0.25">
      <c r="A3714" s="36" t="s">
        <v>6504</v>
      </c>
      <c r="B3714" s="37" t="s">
        <v>6102</v>
      </c>
      <c r="C3714" s="38" t="s">
        <v>7</v>
      </c>
      <c r="D3714" s="39">
        <v>43.89</v>
      </c>
      <c r="E3714" s="39">
        <v>12.93</v>
      </c>
      <c r="F3714" s="39">
        <v>56.82</v>
      </c>
      <c r="G3714" s="34">
        <f t="shared" si="57"/>
        <v>9</v>
      </c>
    </row>
    <row r="3715" spans="1:7" ht="30" x14ac:dyDescent="0.25">
      <c r="A3715" s="36" t="s">
        <v>6505</v>
      </c>
      <c r="B3715" s="37" t="s">
        <v>6103</v>
      </c>
      <c r="C3715" s="38" t="s">
        <v>969</v>
      </c>
      <c r="D3715" s="39">
        <v>546.16999999999996</v>
      </c>
      <c r="E3715" s="39">
        <v>46.59</v>
      </c>
      <c r="F3715" s="39">
        <v>592.76</v>
      </c>
      <c r="G3715" s="34">
        <f t="shared" ref="G3715:G3778" si="58">LEN(A3715)</f>
        <v>9</v>
      </c>
    </row>
    <row r="3716" spans="1:7" ht="30" x14ac:dyDescent="0.25">
      <c r="A3716" s="36" t="s">
        <v>6506</v>
      </c>
      <c r="B3716" s="37" t="s">
        <v>6104</v>
      </c>
      <c r="C3716" s="38" t="s">
        <v>969</v>
      </c>
      <c r="D3716" s="39">
        <v>568.99</v>
      </c>
      <c r="E3716" s="39">
        <v>46.59</v>
      </c>
      <c r="F3716" s="39">
        <v>615.58000000000004</v>
      </c>
      <c r="G3716" s="34">
        <f t="shared" si="58"/>
        <v>9</v>
      </c>
    </row>
    <row r="3717" spans="1:7" x14ac:dyDescent="0.25">
      <c r="A3717" s="36" t="s">
        <v>11761</v>
      </c>
      <c r="B3717" s="37" t="s">
        <v>11762</v>
      </c>
      <c r="C3717" s="38" t="s">
        <v>969</v>
      </c>
      <c r="D3717" s="39">
        <v>91.12</v>
      </c>
      <c r="E3717" s="39">
        <v>335.55</v>
      </c>
      <c r="F3717" s="39">
        <v>426.67</v>
      </c>
      <c r="G3717" s="34">
        <f t="shared" si="58"/>
        <v>9</v>
      </c>
    </row>
    <row r="3718" spans="1:7" ht="30" x14ac:dyDescent="0.25">
      <c r="A3718" s="36" t="s">
        <v>6507</v>
      </c>
      <c r="B3718" s="37" t="s">
        <v>6902</v>
      </c>
      <c r="C3718" s="38" t="s">
        <v>969</v>
      </c>
      <c r="D3718" s="39">
        <v>768.78</v>
      </c>
      <c r="E3718" s="39">
        <v>95.04</v>
      </c>
      <c r="F3718" s="39">
        <v>863.82</v>
      </c>
      <c r="G3718" s="34">
        <f t="shared" si="58"/>
        <v>9</v>
      </c>
    </row>
    <row r="3719" spans="1:7" ht="30" x14ac:dyDescent="0.25">
      <c r="A3719" s="36" t="s">
        <v>6508</v>
      </c>
      <c r="B3719" s="37" t="s">
        <v>6903</v>
      </c>
      <c r="C3719" s="38" t="s">
        <v>969</v>
      </c>
      <c r="D3719" s="39">
        <v>791.6</v>
      </c>
      <c r="E3719" s="39">
        <v>95.04</v>
      </c>
      <c r="F3719" s="39">
        <v>886.64</v>
      </c>
      <c r="G3719" s="34">
        <f t="shared" si="58"/>
        <v>9</v>
      </c>
    </row>
    <row r="3720" spans="1:7" x14ac:dyDescent="0.25">
      <c r="A3720" s="36" t="s">
        <v>11387</v>
      </c>
      <c r="B3720" s="37" t="s">
        <v>6105</v>
      </c>
      <c r="C3720" s="38"/>
      <c r="D3720" s="39"/>
      <c r="E3720" s="39"/>
      <c r="F3720" s="39"/>
      <c r="G3720" s="34">
        <f t="shared" si="58"/>
        <v>5</v>
      </c>
    </row>
    <row r="3721" spans="1:7" x14ac:dyDescent="0.25">
      <c r="A3721" s="36" t="s">
        <v>6509</v>
      </c>
      <c r="B3721" s="37" t="s">
        <v>6106</v>
      </c>
      <c r="C3721" s="38" t="s">
        <v>129</v>
      </c>
      <c r="D3721" s="39">
        <v>364.19</v>
      </c>
      <c r="E3721" s="39"/>
      <c r="F3721" s="39">
        <v>364.19</v>
      </c>
      <c r="G3721" s="34">
        <f t="shared" si="58"/>
        <v>9</v>
      </c>
    </row>
    <row r="3722" spans="1:7" ht="30" x14ac:dyDescent="0.25">
      <c r="A3722" s="36" t="s">
        <v>6510</v>
      </c>
      <c r="B3722" s="37" t="s">
        <v>13448</v>
      </c>
      <c r="C3722" s="38" t="s">
        <v>129</v>
      </c>
      <c r="D3722" s="39">
        <v>100.63</v>
      </c>
      <c r="E3722" s="39">
        <v>12.12</v>
      </c>
      <c r="F3722" s="39">
        <v>112.75</v>
      </c>
      <c r="G3722" s="34">
        <f t="shared" si="58"/>
        <v>9</v>
      </c>
    </row>
    <row r="3723" spans="1:7" ht="30" x14ac:dyDescent="0.25">
      <c r="A3723" s="36" t="s">
        <v>6511</v>
      </c>
      <c r="B3723" s="37" t="s">
        <v>6899</v>
      </c>
      <c r="C3723" s="38" t="s">
        <v>129</v>
      </c>
      <c r="D3723" s="39">
        <v>86.27</v>
      </c>
      <c r="E3723" s="39">
        <v>12.12</v>
      </c>
      <c r="F3723" s="39">
        <v>98.39</v>
      </c>
      <c r="G3723" s="34">
        <f t="shared" si="58"/>
        <v>9</v>
      </c>
    </row>
    <row r="3724" spans="1:7" ht="30" x14ac:dyDescent="0.25">
      <c r="A3724" s="36" t="s">
        <v>6512</v>
      </c>
      <c r="B3724" s="37" t="s">
        <v>6900</v>
      </c>
      <c r="C3724" s="38" t="s">
        <v>129</v>
      </c>
      <c r="D3724" s="39">
        <v>5.1100000000000003</v>
      </c>
      <c r="E3724" s="39">
        <v>10.81</v>
      </c>
      <c r="F3724" s="39">
        <v>15.92</v>
      </c>
      <c r="G3724" s="34">
        <f t="shared" si="58"/>
        <v>9</v>
      </c>
    </row>
    <row r="3725" spans="1:7" ht="30" x14ac:dyDescent="0.25">
      <c r="A3725" s="36" t="s">
        <v>6513</v>
      </c>
      <c r="B3725" s="37" t="s">
        <v>6107</v>
      </c>
      <c r="C3725" s="38" t="s">
        <v>129</v>
      </c>
      <c r="D3725" s="39">
        <v>1.99</v>
      </c>
      <c r="E3725" s="39">
        <v>10.81</v>
      </c>
      <c r="F3725" s="39">
        <v>12.8</v>
      </c>
      <c r="G3725" s="34">
        <f t="shared" si="58"/>
        <v>9</v>
      </c>
    </row>
    <row r="3726" spans="1:7" ht="30" x14ac:dyDescent="0.25">
      <c r="A3726" s="36" t="s">
        <v>6514</v>
      </c>
      <c r="B3726" s="37" t="s">
        <v>6901</v>
      </c>
      <c r="C3726" s="38" t="s">
        <v>129</v>
      </c>
      <c r="D3726" s="39">
        <v>120.33</v>
      </c>
      <c r="E3726" s="39">
        <v>30.65</v>
      </c>
      <c r="F3726" s="39">
        <v>150.97999999999999</v>
      </c>
      <c r="G3726" s="34">
        <f t="shared" si="58"/>
        <v>9</v>
      </c>
    </row>
    <row r="3727" spans="1:7" x14ac:dyDescent="0.25">
      <c r="A3727" s="36" t="s">
        <v>13412</v>
      </c>
      <c r="B3727" s="37" t="s">
        <v>13413</v>
      </c>
      <c r="C3727" s="38"/>
      <c r="D3727" s="39"/>
      <c r="E3727" s="39"/>
      <c r="F3727" s="39"/>
      <c r="G3727" s="34">
        <f t="shared" si="58"/>
        <v>5</v>
      </c>
    </row>
    <row r="3728" spans="1:7" ht="45" x14ac:dyDescent="0.25">
      <c r="A3728" s="36" t="s">
        <v>13414</v>
      </c>
      <c r="B3728" s="37" t="s">
        <v>13415</v>
      </c>
      <c r="C3728" s="38" t="s">
        <v>129</v>
      </c>
      <c r="D3728" s="39">
        <v>0.24</v>
      </c>
      <c r="E3728" s="39">
        <v>0.28999999999999998</v>
      </c>
      <c r="F3728" s="39">
        <v>0.53</v>
      </c>
      <c r="G3728" s="34">
        <f t="shared" si="58"/>
        <v>9</v>
      </c>
    </row>
    <row r="3729" spans="1:7" ht="30" x14ac:dyDescent="0.25">
      <c r="A3729" s="36" t="s">
        <v>13416</v>
      </c>
      <c r="B3729" s="37" t="s">
        <v>13417</v>
      </c>
      <c r="C3729" s="38" t="s">
        <v>129</v>
      </c>
      <c r="D3729" s="39">
        <v>0.96</v>
      </c>
      <c r="E3729" s="39">
        <v>0.28999999999999998</v>
      </c>
      <c r="F3729" s="39">
        <v>1.25</v>
      </c>
      <c r="G3729" s="34">
        <f t="shared" si="58"/>
        <v>9</v>
      </c>
    </row>
    <row r="3730" spans="1:7" ht="30" x14ac:dyDescent="0.25">
      <c r="A3730" s="36" t="s">
        <v>16096</v>
      </c>
      <c r="B3730" s="37" t="s">
        <v>16097</v>
      </c>
      <c r="C3730" s="38" t="s">
        <v>7</v>
      </c>
      <c r="D3730" s="39">
        <v>3.5</v>
      </c>
      <c r="E3730" s="39">
        <v>0.18</v>
      </c>
      <c r="F3730" s="39">
        <v>3.68</v>
      </c>
      <c r="G3730" s="34">
        <f t="shared" si="58"/>
        <v>9</v>
      </c>
    </row>
    <row r="3731" spans="1:7" ht="30" x14ac:dyDescent="0.25">
      <c r="A3731" s="36" t="s">
        <v>13418</v>
      </c>
      <c r="B3731" s="37" t="s">
        <v>13419</v>
      </c>
      <c r="C3731" s="38" t="s">
        <v>918</v>
      </c>
      <c r="D3731" s="39">
        <v>34.56</v>
      </c>
      <c r="E3731" s="39">
        <v>0.17</v>
      </c>
      <c r="F3731" s="39">
        <v>34.729999999999997</v>
      </c>
      <c r="G3731" s="34">
        <f t="shared" si="58"/>
        <v>9</v>
      </c>
    </row>
    <row r="3732" spans="1:7" ht="30" x14ac:dyDescent="0.25">
      <c r="A3732" s="36" t="s">
        <v>13420</v>
      </c>
      <c r="B3732" s="37" t="s">
        <v>13421</v>
      </c>
      <c r="C3732" s="38" t="s">
        <v>918</v>
      </c>
      <c r="D3732" s="39">
        <v>27.5</v>
      </c>
      <c r="E3732" s="39">
        <v>0.17</v>
      </c>
      <c r="F3732" s="39">
        <v>27.67</v>
      </c>
      <c r="G3732" s="34">
        <f t="shared" si="58"/>
        <v>9</v>
      </c>
    </row>
    <row r="3733" spans="1:7" x14ac:dyDescent="0.25">
      <c r="A3733" s="36" t="s">
        <v>11388</v>
      </c>
      <c r="B3733" s="37" t="s">
        <v>6108</v>
      </c>
      <c r="C3733" s="38"/>
      <c r="D3733" s="39"/>
      <c r="E3733" s="39"/>
      <c r="F3733" s="39"/>
      <c r="G3733" s="34">
        <f t="shared" si="58"/>
        <v>5</v>
      </c>
    </row>
    <row r="3734" spans="1:7" x14ac:dyDescent="0.25">
      <c r="A3734" s="36" t="s">
        <v>6515</v>
      </c>
      <c r="B3734" s="37" t="s">
        <v>6109</v>
      </c>
      <c r="C3734" s="38" t="s">
        <v>7</v>
      </c>
      <c r="D3734" s="39">
        <v>70.22</v>
      </c>
      <c r="E3734" s="39">
        <v>14.79</v>
      </c>
      <c r="F3734" s="39">
        <v>85.01</v>
      </c>
      <c r="G3734" s="34">
        <f t="shared" si="58"/>
        <v>9</v>
      </c>
    </row>
    <row r="3735" spans="1:7" x14ac:dyDescent="0.25">
      <c r="A3735" s="36" t="s">
        <v>11831</v>
      </c>
      <c r="B3735" s="37" t="s">
        <v>11832</v>
      </c>
      <c r="C3735" s="38" t="s">
        <v>23</v>
      </c>
      <c r="D3735" s="39">
        <v>125.61</v>
      </c>
      <c r="E3735" s="39">
        <v>20.77</v>
      </c>
      <c r="F3735" s="39">
        <v>146.38</v>
      </c>
      <c r="G3735" s="34">
        <f t="shared" si="58"/>
        <v>9</v>
      </c>
    </row>
    <row r="3736" spans="1:7" x14ac:dyDescent="0.25">
      <c r="A3736" s="36" t="s">
        <v>6516</v>
      </c>
      <c r="B3736" s="37" t="s">
        <v>6110</v>
      </c>
      <c r="C3736" s="38" t="s">
        <v>7</v>
      </c>
      <c r="D3736" s="39">
        <v>10.54</v>
      </c>
      <c r="E3736" s="39">
        <v>12.93</v>
      </c>
      <c r="F3736" s="39">
        <v>23.47</v>
      </c>
      <c r="G3736" s="34">
        <f t="shared" si="58"/>
        <v>9</v>
      </c>
    </row>
    <row r="3737" spans="1:7" x14ac:dyDescent="0.25">
      <c r="A3737" s="36" t="s">
        <v>6517</v>
      </c>
      <c r="B3737" s="37" t="s">
        <v>6111</v>
      </c>
      <c r="C3737" s="38" t="s">
        <v>129</v>
      </c>
      <c r="D3737" s="39">
        <v>17.399999999999999</v>
      </c>
      <c r="E3737" s="39">
        <v>27.41</v>
      </c>
      <c r="F3737" s="39">
        <v>44.81</v>
      </c>
      <c r="G3737" s="34">
        <f t="shared" si="58"/>
        <v>9</v>
      </c>
    </row>
    <row r="3738" spans="1:7" ht="30" x14ac:dyDescent="0.25">
      <c r="A3738" s="36" t="s">
        <v>6518</v>
      </c>
      <c r="B3738" s="37" t="s">
        <v>6896</v>
      </c>
      <c r="C3738" s="38" t="s">
        <v>129</v>
      </c>
      <c r="D3738" s="39">
        <v>10.89</v>
      </c>
      <c r="E3738" s="39">
        <v>16.93</v>
      </c>
      <c r="F3738" s="39">
        <v>27.82</v>
      </c>
      <c r="G3738" s="34">
        <f t="shared" si="58"/>
        <v>9</v>
      </c>
    </row>
    <row r="3739" spans="1:7" ht="30" x14ac:dyDescent="0.25">
      <c r="A3739" s="36" t="s">
        <v>6519</v>
      </c>
      <c r="B3739" s="37" t="s">
        <v>6897</v>
      </c>
      <c r="C3739" s="38" t="s">
        <v>129</v>
      </c>
      <c r="D3739" s="39">
        <v>11</v>
      </c>
      <c r="E3739" s="39">
        <v>19.62</v>
      </c>
      <c r="F3739" s="39">
        <v>30.62</v>
      </c>
      <c r="G3739" s="34">
        <f t="shared" si="58"/>
        <v>9</v>
      </c>
    </row>
    <row r="3740" spans="1:7" ht="30" x14ac:dyDescent="0.25">
      <c r="A3740" s="36" t="s">
        <v>6520</v>
      </c>
      <c r="B3740" s="37" t="s">
        <v>6898</v>
      </c>
      <c r="C3740" s="38" t="s">
        <v>129</v>
      </c>
      <c r="D3740" s="39">
        <v>11.18</v>
      </c>
      <c r="E3740" s="39">
        <v>23.56</v>
      </c>
      <c r="F3740" s="39">
        <v>34.74</v>
      </c>
      <c r="G3740" s="34">
        <f t="shared" si="58"/>
        <v>9</v>
      </c>
    </row>
    <row r="3741" spans="1:7" ht="45" x14ac:dyDescent="0.25">
      <c r="A3741" s="36" t="s">
        <v>13485</v>
      </c>
      <c r="B3741" s="37" t="s">
        <v>13486</v>
      </c>
      <c r="C3741" s="38" t="s">
        <v>7</v>
      </c>
      <c r="D3741" s="39">
        <v>0.08</v>
      </c>
      <c r="E3741" s="39">
        <v>0.43</v>
      </c>
      <c r="F3741" s="39">
        <v>0.51</v>
      </c>
      <c r="G3741" s="34">
        <f t="shared" si="58"/>
        <v>9</v>
      </c>
    </row>
    <row r="3742" spans="1:7" x14ac:dyDescent="0.25">
      <c r="A3742" s="36" t="s">
        <v>11389</v>
      </c>
      <c r="B3742" s="37" t="s">
        <v>6112</v>
      </c>
      <c r="C3742" s="38"/>
      <c r="D3742" s="39"/>
      <c r="E3742" s="39"/>
      <c r="F3742" s="39"/>
      <c r="G3742" s="34">
        <f t="shared" si="58"/>
        <v>2</v>
      </c>
    </row>
    <row r="3743" spans="1:7" x14ac:dyDescent="0.25">
      <c r="A3743" s="36" t="s">
        <v>11390</v>
      </c>
      <c r="B3743" s="37" t="s">
        <v>6113</v>
      </c>
      <c r="C3743" s="38"/>
      <c r="D3743" s="39"/>
      <c r="E3743" s="39"/>
      <c r="F3743" s="39"/>
      <c r="G3743" s="34">
        <f t="shared" si="58"/>
        <v>5</v>
      </c>
    </row>
    <row r="3744" spans="1:7" x14ac:dyDescent="0.25">
      <c r="A3744" s="36" t="s">
        <v>6521</v>
      </c>
      <c r="B3744" s="37" t="s">
        <v>6114</v>
      </c>
      <c r="C3744" s="38" t="s">
        <v>129</v>
      </c>
      <c r="D3744" s="39"/>
      <c r="E3744" s="39">
        <v>15</v>
      </c>
      <c r="F3744" s="39">
        <v>15</v>
      </c>
      <c r="G3744" s="34">
        <f t="shared" si="58"/>
        <v>9</v>
      </c>
    </row>
    <row r="3745" spans="1:7" x14ac:dyDescent="0.25">
      <c r="A3745" s="36" t="s">
        <v>6522</v>
      </c>
      <c r="B3745" s="37" t="s">
        <v>6115</v>
      </c>
      <c r="C3745" s="38" t="s">
        <v>129</v>
      </c>
      <c r="D3745" s="39">
        <v>2.82</v>
      </c>
      <c r="E3745" s="39">
        <v>6.19</v>
      </c>
      <c r="F3745" s="39">
        <v>9.01</v>
      </c>
      <c r="G3745" s="34">
        <f t="shared" si="58"/>
        <v>9</v>
      </c>
    </row>
    <row r="3746" spans="1:7" ht="30" x14ac:dyDescent="0.25">
      <c r="A3746" s="36" t="s">
        <v>6523</v>
      </c>
      <c r="B3746" s="37" t="s">
        <v>6116</v>
      </c>
      <c r="C3746" s="38" t="s">
        <v>129</v>
      </c>
      <c r="D3746" s="39">
        <v>2.02</v>
      </c>
      <c r="E3746" s="39">
        <v>4.29</v>
      </c>
      <c r="F3746" s="39">
        <v>6.31</v>
      </c>
      <c r="G3746" s="34">
        <f t="shared" si="58"/>
        <v>9</v>
      </c>
    </row>
    <row r="3747" spans="1:7" ht="30" x14ac:dyDescent="0.25">
      <c r="A3747" s="36" t="s">
        <v>6524</v>
      </c>
      <c r="B3747" s="37" t="s">
        <v>6117</v>
      </c>
      <c r="C3747" s="38" t="s">
        <v>23</v>
      </c>
      <c r="D3747" s="39"/>
      <c r="E3747" s="39">
        <v>17.14</v>
      </c>
      <c r="F3747" s="39">
        <v>17.14</v>
      </c>
      <c r="G3747" s="34">
        <f t="shared" si="58"/>
        <v>9</v>
      </c>
    </row>
    <row r="3748" spans="1:7" x14ac:dyDescent="0.25">
      <c r="A3748" s="36" t="s">
        <v>6525</v>
      </c>
      <c r="B3748" s="37" t="s">
        <v>6118</v>
      </c>
      <c r="C3748" s="38" t="s">
        <v>129</v>
      </c>
      <c r="D3748" s="39"/>
      <c r="E3748" s="39">
        <v>16.07</v>
      </c>
      <c r="F3748" s="39">
        <v>16.07</v>
      </c>
      <c r="G3748" s="34">
        <f t="shared" si="58"/>
        <v>9</v>
      </c>
    </row>
    <row r="3749" spans="1:7" ht="30" x14ac:dyDescent="0.25">
      <c r="A3749" s="36" t="s">
        <v>6526</v>
      </c>
      <c r="B3749" s="37" t="s">
        <v>6119</v>
      </c>
      <c r="C3749" s="38" t="s">
        <v>129</v>
      </c>
      <c r="D3749" s="39">
        <v>9.56</v>
      </c>
      <c r="E3749" s="39">
        <v>6.19</v>
      </c>
      <c r="F3749" s="39">
        <v>15.75</v>
      </c>
      <c r="G3749" s="34">
        <f t="shared" si="58"/>
        <v>9</v>
      </c>
    </row>
    <row r="3750" spans="1:7" x14ac:dyDescent="0.25">
      <c r="A3750" s="36" t="s">
        <v>6527</v>
      </c>
      <c r="B3750" s="37" t="s">
        <v>6120</v>
      </c>
      <c r="C3750" s="38" t="s">
        <v>129</v>
      </c>
      <c r="D3750" s="39">
        <v>7.71</v>
      </c>
      <c r="E3750" s="39"/>
      <c r="F3750" s="39">
        <v>7.71</v>
      </c>
      <c r="G3750" s="34">
        <f t="shared" si="58"/>
        <v>9</v>
      </c>
    </row>
    <row r="3751" spans="1:7" x14ac:dyDescent="0.25">
      <c r="A3751" s="36" t="s">
        <v>11391</v>
      </c>
      <c r="B3751" s="37" t="s">
        <v>6121</v>
      </c>
      <c r="C3751" s="38"/>
      <c r="D3751" s="39"/>
      <c r="E3751" s="39"/>
      <c r="F3751" s="39"/>
      <c r="G3751" s="34">
        <f t="shared" si="58"/>
        <v>5</v>
      </c>
    </row>
    <row r="3752" spans="1:7" x14ac:dyDescent="0.25">
      <c r="A3752" s="36" t="s">
        <v>6528</v>
      </c>
      <c r="B3752" s="37" t="s">
        <v>6122</v>
      </c>
      <c r="C3752" s="38" t="s">
        <v>23</v>
      </c>
      <c r="D3752" s="39"/>
      <c r="E3752" s="39">
        <v>6.43</v>
      </c>
      <c r="F3752" s="39">
        <v>6.43</v>
      </c>
      <c r="G3752" s="34">
        <f t="shared" si="58"/>
        <v>9</v>
      </c>
    </row>
    <row r="3753" spans="1:7" x14ac:dyDescent="0.25">
      <c r="A3753" s="36" t="s">
        <v>6529</v>
      </c>
      <c r="B3753" s="37" t="s">
        <v>6123</v>
      </c>
      <c r="C3753" s="38" t="s">
        <v>23</v>
      </c>
      <c r="D3753" s="39">
        <v>24.57</v>
      </c>
      <c r="E3753" s="39">
        <v>21.43</v>
      </c>
      <c r="F3753" s="39">
        <v>46</v>
      </c>
      <c r="G3753" s="34">
        <f t="shared" si="58"/>
        <v>9</v>
      </c>
    </row>
    <row r="3754" spans="1:7" x14ac:dyDescent="0.25">
      <c r="A3754" s="36" t="s">
        <v>6530</v>
      </c>
      <c r="B3754" s="37" t="s">
        <v>6124</v>
      </c>
      <c r="C3754" s="38" t="s">
        <v>969</v>
      </c>
      <c r="D3754" s="39">
        <v>186.83</v>
      </c>
      <c r="E3754" s="39"/>
      <c r="F3754" s="39">
        <v>186.83</v>
      </c>
      <c r="G3754" s="34">
        <f t="shared" si="58"/>
        <v>9</v>
      </c>
    </row>
    <row r="3755" spans="1:7" x14ac:dyDescent="0.25">
      <c r="A3755" s="36" t="s">
        <v>6531</v>
      </c>
      <c r="B3755" s="37" t="s">
        <v>6125</v>
      </c>
      <c r="C3755" s="38" t="s">
        <v>23</v>
      </c>
      <c r="D3755" s="39"/>
      <c r="E3755" s="39">
        <v>23.77</v>
      </c>
      <c r="F3755" s="39">
        <v>23.77</v>
      </c>
      <c r="G3755" s="34">
        <f t="shared" si="58"/>
        <v>9</v>
      </c>
    </row>
    <row r="3756" spans="1:7" ht="30" x14ac:dyDescent="0.25">
      <c r="A3756" s="36" t="s">
        <v>6532</v>
      </c>
      <c r="B3756" s="37" t="s">
        <v>6126</v>
      </c>
      <c r="C3756" s="38" t="s">
        <v>7</v>
      </c>
      <c r="D3756" s="39"/>
      <c r="E3756" s="39">
        <v>11.88</v>
      </c>
      <c r="F3756" s="39">
        <v>11.88</v>
      </c>
      <c r="G3756" s="34">
        <f t="shared" si="58"/>
        <v>9</v>
      </c>
    </row>
    <row r="3757" spans="1:7" ht="30" x14ac:dyDescent="0.25">
      <c r="A3757" s="36" t="s">
        <v>6533</v>
      </c>
      <c r="B3757" s="37" t="s">
        <v>6127</v>
      </c>
      <c r="C3757" s="38" t="s">
        <v>7</v>
      </c>
      <c r="D3757" s="39"/>
      <c r="E3757" s="39">
        <v>12.68</v>
      </c>
      <c r="F3757" s="39">
        <v>12.68</v>
      </c>
      <c r="G3757" s="34">
        <f t="shared" si="58"/>
        <v>9</v>
      </c>
    </row>
    <row r="3758" spans="1:7" x14ac:dyDescent="0.25">
      <c r="A3758" s="36" t="s">
        <v>11392</v>
      </c>
      <c r="B3758" s="37" t="s">
        <v>6128</v>
      </c>
      <c r="C3758" s="38"/>
      <c r="D3758" s="39"/>
      <c r="E3758" s="39"/>
      <c r="F3758" s="39"/>
      <c r="G3758" s="34">
        <f t="shared" si="58"/>
        <v>5</v>
      </c>
    </row>
    <row r="3759" spans="1:7" x14ac:dyDescent="0.25">
      <c r="A3759" s="36" t="s">
        <v>6534</v>
      </c>
      <c r="B3759" s="37" t="s">
        <v>6129</v>
      </c>
      <c r="C3759" s="38" t="s">
        <v>3706</v>
      </c>
      <c r="D3759" s="39">
        <v>96.82</v>
      </c>
      <c r="E3759" s="39"/>
      <c r="F3759" s="39">
        <v>96.82</v>
      </c>
      <c r="G3759" s="34">
        <f t="shared" si="58"/>
        <v>9</v>
      </c>
    </row>
    <row r="3760" spans="1:7" x14ac:dyDescent="0.25">
      <c r="A3760" s="36" t="s">
        <v>11393</v>
      </c>
      <c r="B3760" s="37" t="s">
        <v>6130</v>
      </c>
      <c r="C3760" s="38"/>
      <c r="D3760" s="39"/>
      <c r="E3760" s="39"/>
      <c r="F3760" s="39"/>
      <c r="G3760" s="34">
        <f t="shared" si="58"/>
        <v>2</v>
      </c>
    </row>
    <row r="3761" spans="1:7" x14ac:dyDescent="0.25">
      <c r="A3761" s="36" t="s">
        <v>11394</v>
      </c>
      <c r="B3761" s="37" t="s">
        <v>6131</v>
      </c>
      <c r="C3761" s="38"/>
      <c r="D3761" s="39"/>
      <c r="E3761" s="39"/>
      <c r="F3761" s="39"/>
      <c r="G3761" s="34">
        <f t="shared" si="58"/>
        <v>5</v>
      </c>
    </row>
    <row r="3762" spans="1:7" ht="30" x14ac:dyDescent="0.25">
      <c r="A3762" s="36" t="s">
        <v>6535</v>
      </c>
      <c r="B3762" s="37" t="s">
        <v>6891</v>
      </c>
      <c r="C3762" s="38" t="s">
        <v>3666</v>
      </c>
      <c r="D3762" s="39">
        <v>190760.72</v>
      </c>
      <c r="E3762" s="39"/>
      <c r="F3762" s="39">
        <v>190760.72</v>
      </c>
      <c r="G3762" s="34">
        <f t="shared" si="58"/>
        <v>9</v>
      </c>
    </row>
    <row r="3763" spans="1:7" ht="30" x14ac:dyDescent="0.25">
      <c r="A3763" s="36" t="s">
        <v>6536</v>
      </c>
      <c r="B3763" s="37" t="s">
        <v>6892</v>
      </c>
      <c r="C3763" s="38" t="s">
        <v>3666</v>
      </c>
      <c r="D3763" s="39">
        <v>205618.95</v>
      </c>
      <c r="E3763" s="39"/>
      <c r="F3763" s="39">
        <v>205618.95</v>
      </c>
      <c r="G3763" s="34">
        <f t="shared" si="58"/>
        <v>9</v>
      </c>
    </row>
    <row r="3764" spans="1:7" ht="30" x14ac:dyDescent="0.25">
      <c r="A3764" s="36" t="s">
        <v>6537</v>
      </c>
      <c r="B3764" s="37" t="s">
        <v>6893</v>
      </c>
      <c r="C3764" s="38" t="s">
        <v>3666</v>
      </c>
      <c r="D3764" s="39">
        <v>226742.8</v>
      </c>
      <c r="E3764" s="39"/>
      <c r="F3764" s="39">
        <v>226742.8</v>
      </c>
      <c r="G3764" s="34">
        <f t="shared" si="58"/>
        <v>9</v>
      </c>
    </row>
    <row r="3765" spans="1:7" ht="30" x14ac:dyDescent="0.25">
      <c r="A3765" s="36" t="s">
        <v>6538</v>
      </c>
      <c r="B3765" s="37" t="s">
        <v>6894</v>
      </c>
      <c r="C3765" s="38" t="s">
        <v>3666</v>
      </c>
      <c r="D3765" s="39">
        <v>200115.5</v>
      </c>
      <c r="E3765" s="39"/>
      <c r="F3765" s="39">
        <v>200115.5</v>
      </c>
      <c r="G3765" s="34">
        <f t="shared" si="58"/>
        <v>9</v>
      </c>
    </row>
    <row r="3766" spans="1:7" ht="30" x14ac:dyDescent="0.25">
      <c r="A3766" s="36" t="s">
        <v>6539</v>
      </c>
      <c r="B3766" s="37" t="s">
        <v>6895</v>
      </c>
      <c r="C3766" s="38" t="s">
        <v>3666</v>
      </c>
      <c r="D3766" s="39">
        <v>211866.67</v>
      </c>
      <c r="E3766" s="39"/>
      <c r="F3766" s="39">
        <v>211866.67</v>
      </c>
      <c r="G3766" s="34">
        <f t="shared" si="58"/>
        <v>9</v>
      </c>
    </row>
    <row r="3767" spans="1:7" x14ac:dyDescent="0.25">
      <c r="A3767" s="36" t="s">
        <v>6540</v>
      </c>
      <c r="B3767" s="37" t="s">
        <v>6132</v>
      </c>
      <c r="C3767" s="38" t="s">
        <v>129</v>
      </c>
      <c r="D3767" s="39">
        <v>1518.28</v>
      </c>
      <c r="E3767" s="39"/>
      <c r="F3767" s="39">
        <v>1518.28</v>
      </c>
      <c r="G3767" s="34">
        <f t="shared" si="58"/>
        <v>9</v>
      </c>
    </row>
    <row r="3768" spans="1:7" x14ac:dyDescent="0.25">
      <c r="A3768" s="36" t="s">
        <v>11395</v>
      </c>
      <c r="B3768" s="37" t="s">
        <v>6133</v>
      </c>
      <c r="C3768" s="38"/>
      <c r="D3768" s="39"/>
      <c r="E3768" s="39"/>
      <c r="F3768" s="39"/>
      <c r="G3768" s="34">
        <f t="shared" si="58"/>
        <v>5</v>
      </c>
    </row>
    <row r="3769" spans="1:7" ht="30" x14ac:dyDescent="0.25">
      <c r="A3769" s="36" t="s">
        <v>6541</v>
      </c>
      <c r="B3769" s="37" t="s">
        <v>6885</v>
      </c>
      <c r="C3769" s="38" t="s">
        <v>23</v>
      </c>
      <c r="D3769" s="39">
        <v>442963.36</v>
      </c>
      <c r="E3769" s="39">
        <v>32657.25</v>
      </c>
      <c r="F3769" s="39">
        <v>475620.61</v>
      </c>
      <c r="G3769" s="34">
        <f t="shared" si="58"/>
        <v>9</v>
      </c>
    </row>
    <row r="3770" spans="1:7" ht="30" x14ac:dyDescent="0.25">
      <c r="A3770" s="36" t="s">
        <v>6542</v>
      </c>
      <c r="B3770" s="37" t="s">
        <v>6886</v>
      </c>
      <c r="C3770" s="38" t="s">
        <v>23</v>
      </c>
      <c r="D3770" s="39">
        <v>475881.31</v>
      </c>
      <c r="E3770" s="39">
        <v>34787.9</v>
      </c>
      <c r="F3770" s="39">
        <v>510669.21</v>
      </c>
      <c r="G3770" s="34">
        <f t="shared" si="58"/>
        <v>9</v>
      </c>
    </row>
    <row r="3771" spans="1:7" ht="30" x14ac:dyDescent="0.25">
      <c r="A3771" s="36" t="s">
        <v>6543</v>
      </c>
      <c r="B3771" s="37" t="s">
        <v>6134</v>
      </c>
      <c r="C3771" s="38" t="s">
        <v>23</v>
      </c>
      <c r="D3771" s="39">
        <v>692197.92</v>
      </c>
      <c r="E3771" s="39">
        <v>31627.95</v>
      </c>
      <c r="F3771" s="39">
        <v>723825.87</v>
      </c>
      <c r="G3771" s="34">
        <f t="shared" si="58"/>
        <v>9</v>
      </c>
    </row>
    <row r="3772" spans="1:7" ht="30" x14ac:dyDescent="0.25">
      <c r="A3772" s="36" t="s">
        <v>6544</v>
      </c>
      <c r="B3772" s="37" t="s">
        <v>6887</v>
      </c>
      <c r="C3772" s="38" t="s">
        <v>23</v>
      </c>
      <c r="D3772" s="39">
        <v>275569.28999999998</v>
      </c>
      <c r="E3772" s="39">
        <v>26125.8</v>
      </c>
      <c r="F3772" s="39">
        <v>301695.09000000003</v>
      </c>
      <c r="G3772" s="34">
        <f t="shared" si="58"/>
        <v>9</v>
      </c>
    </row>
    <row r="3773" spans="1:7" ht="30" x14ac:dyDescent="0.25">
      <c r="A3773" s="36" t="s">
        <v>6545</v>
      </c>
      <c r="B3773" s="37" t="s">
        <v>6888</v>
      </c>
      <c r="C3773" s="38" t="s">
        <v>23</v>
      </c>
      <c r="D3773" s="39">
        <v>84857.96</v>
      </c>
      <c r="E3773" s="39">
        <v>16328.63</v>
      </c>
      <c r="F3773" s="39">
        <v>101186.59</v>
      </c>
      <c r="G3773" s="34">
        <f t="shared" si="58"/>
        <v>9</v>
      </c>
    </row>
    <row r="3774" spans="1:7" ht="30" x14ac:dyDescent="0.25">
      <c r="A3774" s="36" t="s">
        <v>6546</v>
      </c>
      <c r="B3774" s="37" t="s">
        <v>6889</v>
      </c>
      <c r="C3774" s="38" t="s">
        <v>23</v>
      </c>
      <c r="D3774" s="39">
        <v>23395.67</v>
      </c>
      <c r="E3774" s="39">
        <v>3865.9</v>
      </c>
      <c r="F3774" s="39">
        <v>27261.57</v>
      </c>
      <c r="G3774" s="34">
        <f t="shared" si="58"/>
        <v>9</v>
      </c>
    </row>
    <row r="3775" spans="1:7" ht="30" x14ac:dyDescent="0.25">
      <c r="A3775" s="36" t="s">
        <v>6547</v>
      </c>
      <c r="B3775" s="37" t="s">
        <v>11833</v>
      </c>
      <c r="C3775" s="38" t="s">
        <v>23</v>
      </c>
      <c r="D3775" s="39">
        <v>19796.080000000002</v>
      </c>
      <c r="E3775" s="39">
        <v>3865.9</v>
      </c>
      <c r="F3775" s="39">
        <v>23661.98</v>
      </c>
      <c r="G3775" s="34">
        <f t="shared" si="58"/>
        <v>9</v>
      </c>
    </row>
    <row r="3776" spans="1:7" ht="30" x14ac:dyDescent="0.25">
      <c r="A3776" s="36" t="s">
        <v>6548</v>
      </c>
      <c r="B3776" s="37" t="s">
        <v>6890</v>
      </c>
      <c r="C3776" s="38" t="s">
        <v>23</v>
      </c>
      <c r="D3776" s="39">
        <v>64446.6</v>
      </c>
      <c r="E3776" s="39">
        <v>8445.08</v>
      </c>
      <c r="F3776" s="39">
        <v>72891.679999999993</v>
      </c>
      <c r="G3776" s="34">
        <f t="shared" si="58"/>
        <v>9</v>
      </c>
    </row>
    <row r="3777" spans="1:7" ht="30" x14ac:dyDescent="0.25">
      <c r="A3777" s="36" t="s">
        <v>6549</v>
      </c>
      <c r="B3777" s="37" t="s">
        <v>6884</v>
      </c>
      <c r="C3777" s="38" t="s">
        <v>23</v>
      </c>
      <c r="D3777" s="39">
        <v>58758.41</v>
      </c>
      <c r="E3777" s="39">
        <v>10305.049999999999</v>
      </c>
      <c r="F3777" s="39">
        <v>69063.460000000006</v>
      </c>
      <c r="G3777" s="34">
        <f t="shared" si="58"/>
        <v>9</v>
      </c>
    </row>
    <row r="3778" spans="1:7" ht="45" x14ac:dyDescent="0.25">
      <c r="A3778" s="36" t="s">
        <v>6550</v>
      </c>
      <c r="B3778" s="37" t="s">
        <v>6135</v>
      </c>
      <c r="C3778" s="38" t="s">
        <v>23</v>
      </c>
      <c r="D3778" s="39">
        <v>5495.55</v>
      </c>
      <c r="E3778" s="39">
        <v>652</v>
      </c>
      <c r="F3778" s="39">
        <v>6147.55</v>
      </c>
      <c r="G3778" s="34">
        <f t="shared" si="58"/>
        <v>9</v>
      </c>
    </row>
    <row r="3779" spans="1:7" ht="45" x14ac:dyDescent="0.25">
      <c r="A3779" s="36" t="s">
        <v>6551</v>
      </c>
      <c r="B3779" s="37" t="s">
        <v>6136</v>
      </c>
      <c r="C3779" s="38" t="s">
        <v>23</v>
      </c>
      <c r="D3779" s="39">
        <v>5847.7</v>
      </c>
      <c r="E3779" s="39">
        <v>815</v>
      </c>
      <c r="F3779" s="39">
        <v>6662.7</v>
      </c>
      <c r="G3779" s="34">
        <f t="shared" ref="G3779:G3842" si="59">LEN(A3779)</f>
        <v>9</v>
      </c>
    </row>
    <row r="3780" spans="1:7" ht="45" x14ac:dyDescent="0.25">
      <c r="A3780" s="36" t="s">
        <v>6552</v>
      </c>
      <c r="B3780" s="37" t="s">
        <v>6137</v>
      </c>
      <c r="C3780" s="38" t="s">
        <v>23</v>
      </c>
      <c r="D3780" s="39">
        <v>6581.93</v>
      </c>
      <c r="E3780" s="39">
        <v>978</v>
      </c>
      <c r="F3780" s="39">
        <v>7559.93</v>
      </c>
      <c r="G3780" s="34">
        <f t="shared" si="59"/>
        <v>9</v>
      </c>
    </row>
    <row r="3781" spans="1:7" ht="45" x14ac:dyDescent="0.25">
      <c r="A3781" s="36" t="s">
        <v>6553</v>
      </c>
      <c r="B3781" s="37" t="s">
        <v>6138</v>
      </c>
      <c r="C3781" s="38" t="s">
        <v>23</v>
      </c>
      <c r="D3781" s="39">
        <v>6805.89</v>
      </c>
      <c r="E3781" s="39">
        <v>1059.5</v>
      </c>
      <c r="F3781" s="39">
        <v>7865.39</v>
      </c>
      <c r="G3781" s="34">
        <f t="shared" si="59"/>
        <v>9</v>
      </c>
    </row>
    <row r="3782" spans="1:7" ht="30" x14ac:dyDescent="0.25">
      <c r="A3782" s="36" t="s">
        <v>6554</v>
      </c>
      <c r="B3782" s="37" t="s">
        <v>6883</v>
      </c>
      <c r="C3782" s="38" t="s">
        <v>23</v>
      </c>
      <c r="D3782" s="39">
        <v>4296.3900000000003</v>
      </c>
      <c r="E3782" s="39">
        <v>510.43</v>
      </c>
      <c r="F3782" s="39">
        <v>4806.82</v>
      </c>
      <c r="G3782" s="34">
        <f t="shared" si="59"/>
        <v>9</v>
      </c>
    </row>
    <row r="3783" spans="1:7" ht="30" x14ac:dyDescent="0.25">
      <c r="A3783" s="36" t="s">
        <v>6555</v>
      </c>
      <c r="B3783" s="37" t="s">
        <v>6882</v>
      </c>
      <c r="C3783" s="38" t="s">
        <v>23</v>
      </c>
      <c r="D3783" s="39">
        <v>4869.3</v>
      </c>
      <c r="E3783" s="39">
        <v>510.43</v>
      </c>
      <c r="F3783" s="39">
        <v>5379.73</v>
      </c>
      <c r="G3783" s="34">
        <f t="shared" si="59"/>
        <v>9</v>
      </c>
    </row>
    <row r="3784" spans="1:7" ht="30" x14ac:dyDescent="0.25">
      <c r="A3784" s="36" t="s">
        <v>6556</v>
      </c>
      <c r="B3784" s="37" t="s">
        <v>6881</v>
      </c>
      <c r="C3784" s="38" t="s">
        <v>23</v>
      </c>
      <c r="D3784" s="39">
        <v>5844.71</v>
      </c>
      <c r="E3784" s="39">
        <v>510.43</v>
      </c>
      <c r="F3784" s="39">
        <v>6355.14</v>
      </c>
      <c r="G3784" s="34">
        <f t="shared" si="59"/>
        <v>9</v>
      </c>
    </row>
    <row r="3785" spans="1:7" x14ac:dyDescent="0.25">
      <c r="A3785" s="36" t="s">
        <v>6557</v>
      </c>
      <c r="B3785" s="37" t="s">
        <v>11763</v>
      </c>
      <c r="C3785" s="38" t="s">
        <v>7</v>
      </c>
      <c r="D3785" s="39">
        <v>10.27</v>
      </c>
      <c r="E3785" s="39">
        <v>14.16</v>
      </c>
      <c r="F3785" s="39">
        <v>24.43</v>
      </c>
      <c r="G3785" s="34">
        <f t="shared" si="59"/>
        <v>9</v>
      </c>
    </row>
    <row r="3786" spans="1:7" x14ac:dyDescent="0.25">
      <c r="A3786" s="36" t="s">
        <v>6558</v>
      </c>
      <c r="B3786" s="37" t="s">
        <v>11764</v>
      </c>
      <c r="C3786" s="38" t="s">
        <v>7</v>
      </c>
      <c r="D3786" s="39">
        <v>14.26</v>
      </c>
      <c r="E3786" s="39">
        <v>14.16</v>
      </c>
      <c r="F3786" s="39">
        <v>28.42</v>
      </c>
      <c r="G3786" s="34">
        <f t="shared" si="59"/>
        <v>9</v>
      </c>
    </row>
    <row r="3787" spans="1:7" x14ac:dyDescent="0.25">
      <c r="A3787" s="36" t="s">
        <v>6559</v>
      </c>
      <c r="B3787" s="37" t="s">
        <v>11765</v>
      </c>
      <c r="C3787" s="38" t="s">
        <v>7</v>
      </c>
      <c r="D3787" s="39">
        <v>16.66</v>
      </c>
      <c r="E3787" s="39">
        <v>14.16</v>
      </c>
      <c r="F3787" s="39">
        <v>30.82</v>
      </c>
      <c r="G3787" s="34">
        <f t="shared" si="59"/>
        <v>9</v>
      </c>
    </row>
    <row r="3788" spans="1:7" ht="30" x14ac:dyDescent="0.25">
      <c r="A3788" s="36" t="s">
        <v>6560</v>
      </c>
      <c r="B3788" s="37" t="s">
        <v>6139</v>
      </c>
      <c r="C3788" s="38" t="s">
        <v>129</v>
      </c>
      <c r="D3788" s="39">
        <v>98.96</v>
      </c>
      <c r="E3788" s="39">
        <v>101.88</v>
      </c>
      <c r="F3788" s="39">
        <v>200.84</v>
      </c>
      <c r="G3788" s="34">
        <f t="shared" si="59"/>
        <v>9</v>
      </c>
    </row>
    <row r="3789" spans="1:7" ht="30" x14ac:dyDescent="0.25">
      <c r="A3789" s="36" t="s">
        <v>6561</v>
      </c>
      <c r="B3789" s="37" t="s">
        <v>6880</v>
      </c>
      <c r="C3789" s="38" t="s">
        <v>129</v>
      </c>
      <c r="D3789" s="39">
        <v>6143.03</v>
      </c>
      <c r="E3789" s="39"/>
      <c r="F3789" s="39">
        <v>6143.03</v>
      </c>
      <c r="G3789" s="34">
        <f t="shared" si="59"/>
        <v>9</v>
      </c>
    </row>
    <row r="3790" spans="1:7" x14ac:dyDescent="0.25">
      <c r="A3790" s="36" t="s">
        <v>6562</v>
      </c>
      <c r="B3790" s="37" t="s">
        <v>6140</v>
      </c>
      <c r="C3790" s="38" t="s">
        <v>129</v>
      </c>
      <c r="D3790" s="39">
        <v>2146.41</v>
      </c>
      <c r="E3790" s="39">
        <v>132.16</v>
      </c>
      <c r="F3790" s="39">
        <v>2278.5700000000002</v>
      </c>
      <c r="G3790" s="34">
        <f t="shared" si="59"/>
        <v>9</v>
      </c>
    </row>
    <row r="3791" spans="1:7" x14ac:dyDescent="0.25">
      <c r="A3791" s="36" t="s">
        <v>6563</v>
      </c>
      <c r="B3791" s="37" t="s">
        <v>6141</v>
      </c>
      <c r="C3791" s="38" t="s">
        <v>129</v>
      </c>
      <c r="D3791" s="39">
        <v>1749.7</v>
      </c>
      <c r="E3791" s="39">
        <v>102.12</v>
      </c>
      <c r="F3791" s="39">
        <v>1851.82</v>
      </c>
      <c r="G3791" s="34">
        <f t="shared" si="59"/>
        <v>9</v>
      </c>
    </row>
    <row r="3792" spans="1:7" x14ac:dyDescent="0.25">
      <c r="A3792" s="36" t="s">
        <v>6564</v>
      </c>
      <c r="B3792" s="37" t="s">
        <v>6142</v>
      </c>
      <c r="C3792" s="38" t="s">
        <v>129</v>
      </c>
      <c r="D3792" s="39">
        <v>1361.98</v>
      </c>
      <c r="E3792" s="39">
        <v>90.11</v>
      </c>
      <c r="F3792" s="39">
        <v>1452.09</v>
      </c>
      <c r="G3792" s="34">
        <f t="shared" si="59"/>
        <v>9</v>
      </c>
    </row>
    <row r="3793" spans="1:7" x14ac:dyDescent="0.25">
      <c r="A3793" s="36" t="s">
        <v>6565</v>
      </c>
      <c r="B3793" s="37" t="s">
        <v>6143</v>
      </c>
      <c r="C3793" s="38" t="s">
        <v>23</v>
      </c>
      <c r="D3793" s="39"/>
      <c r="E3793" s="39">
        <v>383.88</v>
      </c>
      <c r="F3793" s="39">
        <v>383.88</v>
      </c>
      <c r="G3793" s="34">
        <f t="shared" si="59"/>
        <v>9</v>
      </c>
    </row>
    <row r="3794" spans="1:7" ht="30" x14ac:dyDescent="0.25">
      <c r="A3794" s="36" t="s">
        <v>6566</v>
      </c>
      <c r="B3794" s="37" t="s">
        <v>6879</v>
      </c>
      <c r="C3794" s="38" t="s">
        <v>23</v>
      </c>
      <c r="D3794" s="39">
        <v>9539.08</v>
      </c>
      <c r="E3794" s="39">
        <v>1630</v>
      </c>
      <c r="F3794" s="39">
        <v>11169.08</v>
      </c>
      <c r="G3794" s="34">
        <f t="shared" si="59"/>
        <v>9</v>
      </c>
    </row>
    <row r="3795" spans="1:7" x14ac:dyDescent="0.25">
      <c r="A3795" s="36" t="s">
        <v>6567</v>
      </c>
      <c r="B3795" s="37" t="s">
        <v>6144</v>
      </c>
      <c r="C3795" s="38" t="s">
        <v>23</v>
      </c>
      <c r="D3795" s="39">
        <v>185.14</v>
      </c>
      <c r="E3795" s="39">
        <v>48.05</v>
      </c>
      <c r="F3795" s="39">
        <v>233.19</v>
      </c>
      <c r="G3795" s="34">
        <f t="shared" si="59"/>
        <v>9</v>
      </c>
    </row>
    <row r="3796" spans="1:7" ht="30" x14ac:dyDescent="0.25">
      <c r="A3796" s="36" t="s">
        <v>6568</v>
      </c>
      <c r="B3796" s="37" t="s">
        <v>6145</v>
      </c>
      <c r="C3796" s="38" t="s">
        <v>23</v>
      </c>
      <c r="D3796" s="39">
        <v>1183.46</v>
      </c>
      <c r="E3796" s="39">
        <v>138.16</v>
      </c>
      <c r="F3796" s="39">
        <v>1321.62</v>
      </c>
      <c r="G3796" s="34">
        <f t="shared" si="59"/>
        <v>9</v>
      </c>
    </row>
    <row r="3797" spans="1:7" ht="30" x14ac:dyDescent="0.25">
      <c r="A3797" s="36" t="s">
        <v>6569</v>
      </c>
      <c r="B3797" s="37" t="s">
        <v>6146</v>
      </c>
      <c r="C3797" s="38" t="s">
        <v>129</v>
      </c>
      <c r="D3797" s="39">
        <v>4180.49</v>
      </c>
      <c r="E3797" s="39">
        <v>210.25</v>
      </c>
      <c r="F3797" s="39">
        <v>4390.74</v>
      </c>
      <c r="G3797" s="34">
        <f t="shared" si="59"/>
        <v>9</v>
      </c>
    </row>
    <row r="3798" spans="1:7" x14ac:dyDescent="0.25">
      <c r="A3798" s="36" t="s">
        <v>6570</v>
      </c>
      <c r="B3798" s="37" t="s">
        <v>6147</v>
      </c>
      <c r="C3798" s="38" t="s">
        <v>7</v>
      </c>
      <c r="D3798" s="39">
        <v>4299.37</v>
      </c>
      <c r="E3798" s="39">
        <v>52.67</v>
      </c>
      <c r="F3798" s="39">
        <v>4352.04</v>
      </c>
      <c r="G3798" s="34">
        <f t="shared" si="59"/>
        <v>9</v>
      </c>
    </row>
    <row r="3799" spans="1:7" x14ac:dyDescent="0.25">
      <c r="A3799" s="36" t="s">
        <v>6571</v>
      </c>
      <c r="B3799" s="37" t="s">
        <v>6148</v>
      </c>
      <c r="C3799" s="38" t="s">
        <v>23</v>
      </c>
      <c r="D3799" s="39">
        <v>98.43</v>
      </c>
      <c r="E3799" s="39">
        <v>48.05</v>
      </c>
      <c r="F3799" s="39">
        <v>146.47999999999999</v>
      </c>
      <c r="G3799" s="34">
        <f t="shared" si="59"/>
        <v>9</v>
      </c>
    </row>
    <row r="3800" spans="1:7" x14ac:dyDescent="0.25">
      <c r="A3800" s="36" t="s">
        <v>6572</v>
      </c>
      <c r="B3800" s="37" t="s">
        <v>6149</v>
      </c>
      <c r="C3800" s="38" t="s">
        <v>23</v>
      </c>
      <c r="D3800" s="39">
        <v>114.68</v>
      </c>
      <c r="E3800" s="39">
        <v>48.05</v>
      </c>
      <c r="F3800" s="39">
        <v>162.72999999999999</v>
      </c>
      <c r="G3800" s="34">
        <f t="shared" si="59"/>
        <v>9</v>
      </c>
    </row>
    <row r="3801" spans="1:7" x14ac:dyDescent="0.25">
      <c r="A3801" s="36" t="s">
        <v>6573</v>
      </c>
      <c r="B3801" s="37" t="s">
        <v>6150</v>
      </c>
      <c r="C3801" s="38" t="s">
        <v>23</v>
      </c>
      <c r="D3801" s="39">
        <v>372.7</v>
      </c>
      <c r="E3801" s="39">
        <v>48.05</v>
      </c>
      <c r="F3801" s="39">
        <v>420.75</v>
      </c>
      <c r="G3801" s="34">
        <f t="shared" si="59"/>
        <v>9</v>
      </c>
    </row>
    <row r="3802" spans="1:7" x14ac:dyDescent="0.25">
      <c r="A3802" s="36" t="s">
        <v>6574</v>
      </c>
      <c r="B3802" s="37" t="s">
        <v>6151</v>
      </c>
      <c r="C3802" s="38" t="s">
        <v>23</v>
      </c>
      <c r="D3802" s="39">
        <v>291.88</v>
      </c>
      <c r="E3802" s="39">
        <v>48.05</v>
      </c>
      <c r="F3802" s="39">
        <v>339.93</v>
      </c>
      <c r="G3802" s="34">
        <f t="shared" si="59"/>
        <v>9</v>
      </c>
    </row>
    <row r="3803" spans="1:7" ht="30" x14ac:dyDescent="0.25">
      <c r="A3803" s="36" t="s">
        <v>6575</v>
      </c>
      <c r="B3803" s="37" t="s">
        <v>6878</v>
      </c>
      <c r="C3803" s="38" t="s">
        <v>129</v>
      </c>
      <c r="D3803" s="39">
        <v>3397.1</v>
      </c>
      <c r="E3803" s="39">
        <v>294.35000000000002</v>
      </c>
      <c r="F3803" s="39">
        <v>3691.45</v>
      </c>
      <c r="G3803" s="34">
        <f t="shared" si="59"/>
        <v>9</v>
      </c>
    </row>
    <row r="3804" spans="1:7" ht="30" x14ac:dyDescent="0.25">
      <c r="A3804" s="36" t="s">
        <v>6576</v>
      </c>
      <c r="B3804" s="37" t="s">
        <v>6877</v>
      </c>
      <c r="C3804" s="38" t="s">
        <v>129</v>
      </c>
      <c r="D3804" s="39">
        <v>2141.7600000000002</v>
      </c>
      <c r="E3804" s="39">
        <v>120.14</v>
      </c>
      <c r="F3804" s="39">
        <v>2261.9</v>
      </c>
      <c r="G3804" s="34">
        <f t="shared" si="59"/>
        <v>9</v>
      </c>
    </row>
    <row r="3805" spans="1:7" ht="30" x14ac:dyDescent="0.25">
      <c r="A3805" s="36" t="s">
        <v>6577</v>
      </c>
      <c r="B3805" s="37" t="s">
        <v>6876</v>
      </c>
      <c r="C3805" s="38" t="s">
        <v>129</v>
      </c>
      <c r="D3805" s="39">
        <v>1686</v>
      </c>
      <c r="E3805" s="39">
        <v>60.07</v>
      </c>
      <c r="F3805" s="39">
        <v>1746.07</v>
      </c>
      <c r="G3805" s="34">
        <f t="shared" si="59"/>
        <v>9</v>
      </c>
    </row>
    <row r="3806" spans="1:7" x14ac:dyDescent="0.25">
      <c r="A3806" s="36" t="s">
        <v>6578</v>
      </c>
      <c r="B3806" s="37" t="s">
        <v>6152</v>
      </c>
      <c r="C3806" s="38" t="s">
        <v>129</v>
      </c>
      <c r="D3806" s="39">
        <v>1597.85</v>
      </c>
      <c r="E3806" s="39">
        <v>132.16</v>
      </c>
      <c r="F3806" s="39">
        <v>1730.01</v>
      </c>
      <c r="G3806" s="34">
        <f t="shared" si="59"/>
        <v>9</v>
      </c>
    </row>
    <row r="3807" spans="1:7" x14ac:dyDescent="0.25">
      <c r="A3807" s="36" t="s">
        <v>6579</v>
      </c>
      <c r="B3807" s="37" t="s">
        <v>6153</v>
      </c>
      <c r="C3807" s="38" t="s">
        <v>129</v>
      </c>
      <c r="D3807" s="39">
        <v>2015.9</v>
      </c>
      <c r="E3807" s="39">
        <v>174.21</v>
      </c>
      <c r="F3807" s="39">
        <v>2190.11</v>
      </c>
      <c r="G3807" s="34">
        <f t="shared" si="59"/>
        <v>9</v>
      </c>
    </row>
    <row r="3808" spans="1:7" x14ac:dyDescent="0.25">
      <c r="A3808" s="36" t="s">
        <v>6580</v>
      </c>
      <c r="B3808" s="37" t="s">
        <v>6154</v>
      </c>
      <c r="C3808" s="38" t="s">
        <v>129</v>
      </c>
      <c r="D3808" s="39">
        <v>3570.37</v>
      </c>
      <c r="E3808" s="39">
        <v>288.33</v>
      </c>
      <c r="F3808" s="39">
        <v>3858.7</v>
      </c>
      <c r="G3808" s="34">
        <f t="shared" si="59"/>
        <v>9</v>
      </c>
    </row>
    <row r="3809" spans="1:7" ht="30" x14ac:dyDescent="0.25">
      <c r="A3809" s="36" t="s">
        <v>6581</v>
      </c>
      <c r="B3809" s="37" t="s">
        <v>6155</v>
      </c>
      <c r="C3809" s="38" t="s">
        <v>129</v>
      </c>
      <c r="D3809" s="39">
        <v>2391.33</v>
      </c>
      <c r="E3809" s="39">
        <v>216.25</v>
      </c>
      <c r="F3809" s="39">
        <v>2607.58</v>
      </c>
      <c r="G3809" s="34">
        <f t="shared" si="59"/>
        <v>9</v>
      </c>
    </row>
    <row r="3810" spans="1:7" ht="30" x14ac:dyDescent="0.25">
      <c r="A3810" s="36" t="s">
        <v>6582</v>
      </c>
      <c r="B3810" s="37" t="s">
        <v>6156</v>
      </c>
      <c r="C3810" s="38" t="s">
        <v>129</v>
      </c>
      <c r="D3810" s="39">
        <v>1796.43</v>
      </c>
      <c r="E3810" s="39">
        <v>150.18</v>
      </c>
      <c r="F3810" s="39">
        <v>1946.61</v>
      </c>
      <c r="G3810" s="34">
        <f t="shared" si="59"/>
        <v>9</v>
      </c>
    </row>
    <row r="3811" spans="1:7" ht="30" x14ac:dyDescent="0.25">
      <c r="A3811" s="36" t="s">
        <v>6583</v>
      </c>
      <c r="B3811" s="37" t="s">
        <v>6157</v>
      </c>
      <c r="C3811" s="38" t="s">
        <v>129</v>
      </c>
      <c r="D3811" s="39">
        <v>1426.18</v>
      </c>
      <c r="E3811" s="39">
        <v>120.14</v>
      </c>
      <c r="F3811" s="39">
        <v>1546.32</v>
      </c>
      <c r="G3811" s="34">
        <f t="shared" si="59"/>
        <v>9</v>
      </c>
    </row>
    <row r="3812" spans="1:7" ht="30" x14ac:dyDescent="0.25">
      <c r="A3812" s="36" t="s">
        <v>6584</v>
      </c>
      <c r="B3812" s="37" t="s">
        <v>6158</v>
      </c>
      <c r="C3812" s="38" t="s">
        <v>129</v>
      </c>
      <c r="D3812" s="39">
        <v>1308.68</v>
      </c>
      <c r="E3812" s="39">
        <v>102.12</v>
      </c>
      <c r="F3812" s="39">
        <v>1410.8</v>
      </c>
      <c r="G3812" s="34">
        <f t="shared" si="59"/>
        <v>9</v>
      </c>
    </row>
    <row r="3813" spans="1:7" ht="30" x14ac:dyDescent="0.25">
      <c r="A3813" s="36" t="s">
        <v>6585</v>
      </c>
      <c r="B3813" s="37" t="s">
        <v>6159</v>
      </c>
      <c r="C3813" s="38" t="s">
        <v>129</v>
      </c>
      <c r="D3813" s="39">
        <v>1308.68</v>
      </c>
      <c r="E3813" s="39">
        <v>90.11</v>
      </c>
      <c r="F3813" s="39">
        <v>1398.79</v>
      </c>
      <c r="G3813" s="34">
        <f t="shared" si="59"/>
        <v>9</v>
      </c>
    </row>
    <row r="3814" spans="1:7" x14ac:dyDescent="0.25">
      <c r="A3814" s="36" t="s">
        <v>6586</v>
      </c>
      <c r="B3814" s="37" t="s">
        <v>6160</v>
      </c>
      <c r="C3814" s="38" t="s">
        <v>129</v>
      </c>
      <c r="D3814" s="39">
        <v>1436.44</v>
      </c>
      <c r="E3814" s="39">
        <v>120.14</v>
      </c>
      <c r="F3814" s="39">
        <v>1556.58</v>
      </c>
      <c r="G3814" s="34">
        <f t="shared" si="59"/>
        <v>9</v>
      </c>
    </row>
    <row r="3815" spans="1:7" x14ac:dyDescent="0.25">
      <c r="A3815" s="36" t="s">
        <v>6587</v>
      </c>
      <c r="B3815" s="37" t="s">
        <v>6161</v>
      </c>
      <c r="C3815" s="38" t="s">
        <v>129</v>
      </c>
      <c r="D3815" s="39">
        <v>1183.69</v>
      </c>
      <c r="E3815" s="39">
        <v>72.09</v>
      </c>
      <c r="F3815" s="39">
        <v>1255.78</v>
      </c>
      <c r="G3815" s="34">
        <f t="shared" si="59"/>
        <v>9</v>
      </c>
    </row>
    <row r="3816" spans="1:7" x14ac:dyDescent="0.25">
      <c r="A3816" s="36" t="s">
        <v>6588</v>
      </c>
      <c r="B3816" s="37" t="s">
        <v>6162</v>
      </c>
      <c r="C3816" s="38" t="s">
        <v>23</v>
      </c>
      <c r="D3816" s="39">
        <v>204.97</v>
      </c>
      <c r="E3816" s="39">
        <v>54.07</v>
      </c>
      <c r="F3816" s="39">
        <v>259.04000000000002</v>
      </c>
      <c r="G3816" s="34">
        <f t="shared" si="59"/>
        <v>9</v>
      </c>
    </row>
    <row r="3817" spans="1:7" x14ac:dyDescent="0.25">
      <c r="A3817" s="36" t="s">
        <v>6589</v>
      </c>
      <c r="B3817" s="37" t="s">
        <v>6163</v>
      </c>
      <c r="C3817" s="38" t="s">
        <v>23</v>
      </c>
      <c r="D3817" s="39">
        <v>317.47000000000003</v>
      </c>
      <c r="E3817" s="39">
        <v>72.09</v>
      </c>
      <c r="F3817" s="39">
        <v>389.56</v>
      </c>
      <c r="G3817" s="34">
        <f t="shared" si="59"/>
        <v>9</v>
      </c>
    </row>
    <row r="3818" spans="1:7" x14ac:dyDescent="0.25">
      <c r="A3818" s="36" t="s">
        <v>11396</v>
      </c>
      <c r="B3818" s="37" t="s">
        <v>6164</v>
      </c>
      <c r="C3818" s="38"/>
      <c r="D3818" s="39"/>
      <c r="E3818" s="39"/>
      <c r="F3818" s="39"/>
      <c r="G3818" s="34">
        <f t="shared" si="59"/>
        <v>5</v>
      </c>
    </row>
    <row r="3819" spans="1:7" ht="30" x14ac:dyDescent="0.25">
      <c r="A3819" s="36" t="s">
        <v>6590</v>
      </c>
      <c r="B3819" s="37" t="s">
        <v>6165</v>
      </c>
      <c r="C3819" s="38" t="s">
        <v>23</v>
      </c>
      <c r="D3819" s="39">
        <v>5483.38</v>
      </c>
      <c r="E3819" s="39">
        <v>360.42</v>
      </c>
      <c r="F3819" s="39">
        <v>5843.8</v>
      </c>
      <c r="G3819" s="34">
        <f t="shared" si="59"/>
        <v>9</v>
      </c>
    </row>
    <row r="3820" spans="1:7" ht="30" x14ac:dyDescent="0.25">
      <c r="A3820" s="36" t="s">
        <v>6591</v>
      </c>
      <c r="B3820" s="37" t="s">
        <v>6871</v>
      </c>
      <c r="C3820" s="38" t="s">
        <v>23</v>
      </c>
      <c r="D3820" s="39">
        <v>20313.47</v>
      </c>
      <c r="E3820" s="39">
        <v>360.42</v>
      </c>
      <c r="F3820" s="39">
        <v>20673.89</v>
      </c>
      <c r="G3820" s="34">
        <f t="shared" si="59"/>
        <v>9</v>
      </c>
    </row>
    <row r="3821" spans="1:7" ht="30" x14ac:dyDescent="0.25">
      <c r="A3821" s="36" t="s">
        <v>6592</v>
      </c>
      <c r="B3821" s="37" t="s">
        <v>6872</v>
      </c>
      <c r="C3821" s="38" t="s">
        <v>23</v>
      </c>
      <c r="D3821" s="39">
        <v>9791.32</v>
      </c>
      <c r="E3821" s="39">
        <v>316.02</v>
      </c>
      <c r="F3821" s="39">
        <v>10107.34</v>
      </c>
      <c r="G3821" s="34">
        <f t="shared" si="59"/>
        <v>9</v>
      </c>
    </row>
    <row r="3822" spans="1:7" ht="30" x14ac:dyDescent="0.25">
      <c r="A3822" s="36" t="s">
        <v>6593</v>
      </c>
      <c r="B3822" s="37" t="s">
        <v>6873</v>
      </c>
      <c r="C3822" s="38" t="s">
        <v>23</v>
      </c>
      <c r="D3822" s="39">
        <v>9632.07</v>
      </c>
      <c r="E3822" s="39">
        <v>316.02</v>
      </c>
      <c r="F3822" s="39">
        <v>9948.09</v>
      </c>
      <c r="G3822" s="34">
        <f t="shared" si="59"/>
        <v>9</v>
      </c>
    </row>
    <row r="3823" spans="1:7" ht="30" x14ac:dyDescent="0.25">
      <c r="A3823" s="36" t="s">
        <v>6594</v>
      </c>
      <c r="B3823" s="37" t="s">
        <v>6874</v>
      </c>
      <c r="C3823" s="38" t="s">
        <v>23</v>
      </c>
      <c r="D3823" s="39">
        <v>4338.75</v>
      </c>
      <c r="E3823" s="39">
        <v>316.02</v>
      </c>
      <c r="F3823" s="39">
        <v>4654.7700000000004</v>
      </c>
      <c r="G3823" s="34">
        <f t="shared" si="59"/>
        <v>9</v>
      </c>
    </row>
    <row r="3824" spans="1:7" ht="30" x14ac:dyDescent="0.25">
      <c r="A3824" s="36" t="s">
        <v>6595</v>
      </c>
      <c r="B3824" s="37" t="s">
        <v>11766</v>
      </c>
      <c r="C3824" s="38" t="s">
        <v>23</v>
      </c>
      <c r="D3824" s="39">
        <v>3886.15</v>
      </c>
      <c r="E3824" s="39">
        <v>316.02</v>
      </c>
      <c r="F3824" s="39">
        <v>4202.17</v>
      </c>
      <c r="G3824" s="34">
        <f t="shared" si="59"/>
        <v>9</v>
      </c>
    </row>
    <row r="3825" spans="1:7" ht="30" x14ac:dyDescent="0.25">
      <c r="A3825" s="36" t="s">
        <v>6596</v>
      </c>
      <c r="B3825" s="37" t="s">
        <v>6875</v>
      </c>
      <c r="C3825" s="38" t="s">
        <v>23</v>
      </c>
      <c r="D3825" s="39">
        <v>15019.09</v>
      </c>
      <c r="E3825" s="39">
        <v>741</v>
      </c>
      <c r="F3825" s="39">
        <v>15760.09</v>
      </c>
      <c r="G3825" s="34">
        <f t="shared" si="59"/>
        <v>9</v>
      </c>
    </row>
    <row r="3826" spans="1:7" x14ac:dyDescent="0.25">
      <c r="A3826" s="36" t="s">
        <v>11397</v>
      </c>
      <c r="B3826" s="37" t="s">
        <v>6166</v>
      </c>
      <c r="C3826" s="38"/>
      <c r="D3826" s="39"/>
      <c r="E3826" s="39"/>
      <c r="F3826" s="39"/>
      <c r="G3826" s="34">
        <f t="shared" si="59"/>
        <v>5</v>
      </c>
    </row>
    <row r="3827" spans="1:7" ht="30" x14ac:dyDescent="0.25">
      <c r="A3827" s="36" t="s">
        <v>6597</v>
      </c>
      <c r="B3827" s="37" t="s">
        <v>6167</v>
      </c>
      <c r="C3827" s="38" t="s">
        <v>23</v>
      </c>
      <c r="D3827" s="39">
        <v>166.91</v>
      </c>
      <c r="E3827" s="39">
        <v>2.63</v>
      </c>
      <c r="F3827" s="39">
        <v>169.54</v>
      </c>
      <c r="G3827" s="34">
        <f t="shared" si="59"/>
        <v>9</v>
      </c>
    </row>
    <row r="3828" spans="1:7" x14ac:dyDescent="0.25">
      <c r="A3828" s="36" t="s">
        <v>6598</v>
      </c>
      <c r="B3828" s="37" t="s">
        <v>6168</v>
      </c>
      <c r="C3828" s="38" t="s">
        <v>23</v>
      </c>
      <c r="D3828" s="39">
        <v>10.01</v>
      </c>
      <c r="E3828" s="39">
        <v>15.8</v>
      </c>
      <c r="F3828" s="39">
        <v>25.81</v>
      </c>
      <c r="G3828" s="34">
        <f t="shared" si="59"/>
        <v>9</v>
      </c>
    </row>
    <row r="3829" spans="1:7" ht="30" x14ac:dyDescent="0.25">
      <c r="A3829" s="36" t="s">
        <v>6599</v>
      </c>
      <c r="B3829" s="37" t="s">
        <v>6869</v>
      </c>
      <c r="C3829" s="38" t="s">
        <v>23</v>
      </c>
      <c r="D3829" s="39">
        <v>227.58</v>
      </c>
      <c r="E3829" s="39">
        <v>2.63</v>
      </c>
      <c r="F3829" s="39">
        <v>230.21</v>
      </c>
      <c r="G3829" s="34">
        <f t="shared" si="59"/>
        <v>9</v>
      </c>
    </row>
    <row r="3830" spans="1:7" ht="30" x14ac:dyDescent="0.25">
      <c r="A3830" s="36" t="s">
        <v>6600</v>
      </c>
      <c r="B3830" s="37" t="s">
        <v>6870</v>
      </c>
      <c r="C3830" s="38" t="s">
        <v>23</v>
      </c>
      <c r="D3830" s="39">
        <v>2143.9</v>
      </c>
      <c r="E3830" s="39">
        <v>16</v>
      </c>
      <c r="F3830" s="39">
        <v>2159.9</v>
      </c>
      <c r="G3830" s="34">
        <f t="shared" si="59"/>
        <v>9</v>
      </c>
    </row>
    <row r="3831" spans="1:7" ht="30" x14ac:dyDescent="0.25">
      <c r="A3831" s="36" t="s">
        <v>6601</v>
      </c>
      <c r="B3831" s="37" t="s">
        <v>11767</v>
      </c>
      <c r="C3831" s="38" t="s">
        <v>23</v>
      </c>
      <c r="D3831" s="39">
        <v>2297.98</v>
      </c>
      <c r="E3831" s="39">
        <v>24</v>
      </c>
      <c r="F3831" s="39">
        <v>2321.98</v>
      </c>
      <c r="G3831" s="34">
        <f t="shared" si="59"/>
        <v>9</v>
      </c>
    </row>
    <row r="3832" spans="1:7" x14ac:dyDescent="0.25">
      <c r="A3832" s="36" t="s">
        <v>6602</v>
      </c>
      <c r="B3832" s="37" t="s">
        <v>11768</v>
      </c>
      <c r="C3832" s="38" t="s">
        <v>23</v>
      </c>
      <c r="D3832" s="39">
        <v>1043.25</v>
      </c>
      <c r="E3832" s="39">
        <v>18.64</v>
      </c>
      <c r="F3832" s="39">
        <v>1061.8900000000001</v>
      </c>
      <c r="G3832" s="34">
        <f t="shared" si="59"/>
        <v>9</v>
      </c>
    </row>
    <row r="3833" spans="1:7" ht="30" x14ac:dyDescent="0.25">
      <c r="A3833" s="36" t="s">
        <v>6603</v>
      </c>
      <c r="B3833" s="37" t="s">
        <v>11769</v>
      </c>
      <c r="C3833" s="38" t="s">
        <v>23</v>
      </c>
      <c r="D3833" s="39">
        <v>2993.23</v>
      </c>
      <c r="E3833" s="39">
        <v>24</v>
      </c>
      <c r="F3833" s="39">
        <v>3017.23</v>
      </c>
      <c r="G3833" s="34">
        <f t="shared" si="59"/>
        <v>9</v>
      </c>
    </row>
    <row r="3834" spans="1:7" x14ac:dyDescent="0.25">
      <c r="A3834" s="36" t="s">
        <v>6604</v>
      </c>
      <c r="B3834" s="37" t="s">
        <v>11770</v>
      </c>
      <c r="C3834" s="38" t="s">
        <v>23</v>
      </c>
      <c r="D3834" s="39">
        <v>339.62</v>
      </c>
      <c r="E3834" s="39">
        <v>24</v>
      </c>
      <c r="F3834" s="39">
        <v>363.62</v>
      </c>
      <c r="G3834" s="34">
        <f t="shared" si="59"/>
        <v>9</v>
      </c>
    </row>
    <row r="3835" spans="1:7" ht="30" x14ac:dyDescent="0.25">
      <c r="A3835" s="36" t="s">
        <v>6605</v>
      </c>
      <c r="B3835" s="37" t="s">
        <v>11771</v>
      </c>
      <c r="C3835" s="38" t="s">
        <v>23</v>
      </c>
      <c r="D3835" s="39">
        <v>2486.48</v>
      </c>
      <c r="E3835" s="39">
        <v>24</v>
      </c>
      <c r="F3835" s="39">
        <v>2510.48</v>
      </c>
      <c r="G3835" s="34">
        <f t="shared" si="59"/>
        <v>9</v>
      </c>
    </row>
    <row r="3836" spans="1:7" ht="30" x14ac:dyDescent="0.25">
      <c r="A3836" s="36" t="s">
        <v>6606</v>
      </c>
      <c r="B3836" s="37" t="s">
        <v>6169</v>
      </c>
      <c r="C3836" s="38" t="s">
        <v>23</v>
      </c>
      <c r="D3836" s="39">
        <v>1137.6500000000001</v>
      </c>
      <c r="E3836" s="39">
        <v>16</v>
      </c>
      <c r="F3836" s="39">
        <v>1153.6500000000001</v>
      </c>
      <c r="G3836" s="34">
        <f t="shared" si="59"/>
        <v>9</v>
      </c>
    </row>
    <row r="3837" spans="1:7" x14ac:dyDescent="0.25">
      <c r="A3837" s="36" t="s">
        <v>6607</v>
      </c>
      <c r="B3837" s="37" t="s">
        <v>11772</v>
      </c>
      <c r="C3837" s="38" t="s">
        <v>23</v>
      </c>
      <c r="D3837" s="39">
        <v>2531</v>
      </c>
      <c r="E3837" s="39">
        <v>18.64</v>
      </c>
      <c r="F3837" s="39">
        <v>2549.64</v>
      </c>
      <c r="G3837" s="34">
        <f t="shared" si="59"/>
        <v>9</v>
      </c>
    </row>
    <row r="3838" spans="1:7" x14ac:dyDescent="0.25">
      <c r="A3838" s="36" t="s">
        <v>6608</v>
      </c>
      <c r="B3838" s="37" t="s">
        <v>6170</v>
      </c>
      <c r="C3838" s="38" t="s">
        <v>23</v>
      </c>
      <c r="D3838" s="39">
        <v>124.12</v>
      </c>
      <c r="E3838" s="39">
        <v>7.9</v>
      </c>
      <c r="F3838" s="39">
        <v>132.02000000000001</v>
      </c>
      <c r="G3838" s="34">
        <f t="shared" si="59"/>
        <v>9</v>
      </c>
    </row>
    <row r="3839" spans="1:7" x14ac:dyDescent="0.25">
      <c r="A3839" s="36" t="s">
        <v>6609</v>
      </c>
      <c r="B3839" s="37" t="s">
        <v>6171</v>
      </c>
      <c r="C3839" s="38" t="s">
        <v>23</v>
      </c>
      <c r="D3839" s="39">
        <v>253.11</v>
      </c>
      <c r="E3839" s="39">
        <v>79.34</v>
      </c>
      <c r="F3839" s="39">
        <v>332.45</v>
      </c>
      <c r="G3839" s="34">
        <f t="shared" si="59"/>
        <v>9</v>
      </c>
    </row>
    <row r="3840" spans="1:7" x14ac:dyDescent="0.25">
      <c r="A3840" s="36" t="s">
        <v>6610</v>
      </c>
      <c r="B3840" s="37" t="s">
        <v>6172</v>
      </c>
      <c r="C3840" s="38" t="s">
        <v>23</v>
      </c>
      <c r="D3840" s="39">
        <v>1602.11</v>
      </c>
      <c r="E3840" s="39">
        <v>54.3</v>
      </c>
      <c r="F3840" s="39">
        <v>1656.41</v>
      </c>
      <c r="G3840" s="34">
        <f t="shared" si="59"/>
        <v>9</v>
      </c>
    </row>
    <row r="3841" spans="1:7" x14ac:dyDescent="0.25">
      <c r="A3841" s="36" t="s">
        <v>6611</v>
      </c>
      <c r="B3841" s="37" t="s">
        <v>6173</v>
      </c>
      <c r="C3841" s="38" t="s">
        <v>23</v>
      </c>
      <c r="D3841" s="39">
        <v>368.95</v>
      </c>
      <c r="E3841" s="39">
        <v>39.5</v>
      </c>
      <c r="F3841" s="39">
        <v>408.45</v>
      </c>
      <c r="G3841" s="34">
        <f t="shared" si="59"/>
        <v>9</v>
      </c>
    </row>
    <row r="3842" spans="1:7" x14ac:dyDescent="0.25">
      <c r="A3842" s="36" t="s">
        <v>6612</v>
      </c>
      <c r="B3842" s="37" t="s">
        <v>6174</v>
      </c>
      <c r="C3842" s="38" t="s">
        <v>23</v>
      </c>
      <c r="D3842" s="39">
        <v>190.49</v>
      </c>
      <c r="E3842" s="39">
        <v>79.34</v>
      </c>
      <c r="F3842" s="39">
        <v>269.83</v>
      </c>
      <c r="G3842" s="34">
        <f t="shared" si="59"/>
        <v>9</v>
      </c>
    </row>
    <row r="3843" spans="1:7" ht="30" x14ac:dyDescent="0.25">
      <c r="A3843" s="36" t="s">
        <v>6613</v>
      </c>
      <c r="B3843" s="37" t="s">
        <v>6175</v>
      </c>
      <c r="C3843" s="38" t="s">
        <v>23</v>
      </c>
      <c r="D3843" s="39">
        <v>65.59</v>
      </c>
      <c r="E3843" s="39">
        <v>86.76</v>
      </c>
      <c r="F3843" s="39">
        <v>152.35</v>
      </c>
      <c r="G3843" s="34">
        <f t="shared" ref="G3843:G3906" si="60">LEN(A3843)</f>
        <v>9</v>
      </c>
    </row>
    <row r="3844" spans="1:7" x14ac:dyDescent="0.25">
      <c r="A3844" s="36" t="s">
        <v>6614</v>
      </c>
      <c r="B3844" s="37" t="s">
        <v>6176</v>
      </c>
      <c r="C3844" s="38" t="s">
        <v>23</v>
      </c>
      <c r="D3844" s="39">
        <v>1174.83</v>
      </c>
      <c r="E3844" s="39">
        <v>79.34</v>
      </c>
      <c r="F3844" s="39">
        <v>1254.17</v>
      </c>
      <c r="G3844" s="34">
        <f t="shared" si="60"/>
        <v>9</v>
      </c>
    </row>
    <row r="3845" spans="1:7" ht="30" x14ac:dyDescent="0.25">
      <c r="A3845" s="36" t="s">
        <v>6615</v>
      </c>
      <c r="B3845" s="37" t="s">
        <v>6867</v>
      </c>
      <c r="C3845" s="38" t="s">
        <v>23</v>
      </c>
      <c r="D3845" s="39">
        <v>1049.25</v>
      </c>
      <c r="E3845" s="39">
        <v>79.34</v>
      </c>
      <c r="F3845" s="39">
        <v>1128.5899999999999</v>
      </c>
      <c r="G3845" s="34">
        <f t="shared" si="60"/>
        <v>9</v>
      </c>
    </row>
    <row r="3846" spans="1:7" ht="30" x14ac:dyDescent="0.25">
      <c r="A3846" s="36" t="s">
        <v>6616</v>
      </c>
      <c r="B3846" s="37" t="s">
        <v>6868</v>
      </c>
      <c r="C3846" s="38" t="s">
        <v>23</v>
      </c>
      <c r="D3846" s="39">
        <v>2019.08</v>
      </c>
      <c r="E3846" s="39">
        <v>79.34</v>
      </c>
      <c r="F3846" s="39">
        <v>2098.42</v>
      </c>
      <c r="G3846" s="34">
        <f t="shared" si="60"/>
        <v>9</v>
      </c>
    </row>
    <row r="3847" spans="1:7" x14ac:dyDescent="0.25">
      <c r="A3847" s="36" t="s">
        <v>6617</v>
      </c>
      <c r="B3847" s="37" t="s">
        <v>6177</v>
      </c>
      <c r="C3847" s="38" t="s">
        <v>23</v>
      </c>
      <c r="D3847" s="39">
        <v>4542.58</v>
      </c>
      <c r="E3847" s="39">
        <v>360.38</v>
      </c>
      <c r="F3847" s="39">
        <v>4902.96</v>
      </c>
      <c r="G3847" s="34">
        <f t="shared" si="60"/>
        <v>9</v>
      </c>
    </row>
    <row r="3848" spans="1:7" x14ac:dyDescent="0.25">
      <c r="A3848" s="36" t="s">
        <v>6618</v>
      </c>
      <c r="B3848" s="37" t="s">
        <v>6178</v>
      </c>
      <c r="C3848" s="38" t="s">
        <v>23</v>
      </c>
      <c r="D3848" s="39">
        <v>3498.87</v>
      </c>
      <c r="E3848" s="39">
        <v>211.43</v>
      </c>
      <c r="F3848" s="39">
        <v>3710.3</v>
      </c>
      <c r="G3848" s="34">
        <f t="shared" si="60"/>
        <v>9</v>
      </c>
    </row>
    <row r="3849" spans="1:7" x14ac:dyDescent="0.25">
      <c r="A3849" s="36" t="s">
        <v>6619</v>
      </c>
      <c r="B3849" s="37" t="s">
        <v>6179</v>
      </c>
      <c r="C3849" s="38" t="s">
        <v>23</v>
      </c>
      <c r="D3849" s="39">
        <v>3163.28</v>
      </c>
      <c r="E3849" s="39">
        <v>211.43</v>
      </c>
      <c r="F3849" s="39">
        <v>3374.71</v>
      </c>
      <c r="G3849" s="34">
        <f t="shared" si="60"/>
        <v>9</v>
      </c>
    </row>
    <row r="3850" spans="1:7" x14ac:dyDescent="0.25">
      <c r="A3850" s="36" t="s">
        <v>6620</v>
      </c>
      <c r="B3850" s="37" t="s">
        <v>6180</v>
      </c>
      <c r="C3850" s="38" t="s">
        <v>23</v>
      </c>
      <c r="D3850" s="39">
        <v>814.54</v>
      </c>
      <c r="E3850" s="39">
        <v>242.54</v>
      </c>
      <c r="F3850" s="39">
        <v>1057.08</v>
      </c>
      <c r="G3850" s="34">
        <f t="shared" si="60"/>
        <v>9</v>
      </c>
    </row>
    <row r="3851" spans="1:7" x14ac:dyDescent="0.25">
      <c r="A3851" s="36" t="s">
        <v>11398</v>
      </c>
      <c r="B3851" s="37" t="s">
        <v>6181</v>
      </c>
      <c r="C3851" s="38"/>
      <c r="D3851" s="39"/>
      <c r="E3851" s="39"/>
      <c r="F3851" s="39"/>
      <c r="G3851" s="34">
        <f t="shared" si="60"/>
        <v>5</v>
      </c>
    </row>
    <row r="3852" spans="1:7" x14ac:dyDescent="0.25">
      <c r="A3852" s="36" t="s">
        <v>6621</v>
      </c>
      <c r="B3852" s="37" t="s">
        <v>6182</v>
      </c>
      <c r="C3852" s="38" t="s">
        <v>3666</v>
      </c>
      <c r="D3852" s="39">
        <v>1032.8599999999999</v>
      </c>
      <c r="E3852" s="39">
        <v>13.84</v>
      </c>
      <c r="F3852" s="39">
        <v>1046.7</v>
      </c>
      <c r="G3852" s="34">
        <f t="shared" si="60"/>
        <v>9</v>
      </c>
    </row>
    <row r="3853" spans="1:7" x14ac:dyDescent="0.25">
      <c r="A3853" s="36" t="s">
        <v>6622</v>
      </c>
      <c r="B3853" s="37" t="s">
        <v>6183</v>
      </c>
      <c r="C3853" s="38" t="s">
        <v>3666</v>
      </c>
      <c r="D3853" s="39">
        <v>1273.73</v>
      </c>
      <c r="E3853" s="39">
        <v>13.84</v>
      </c>
      <c r="F3853" s="39">
        <v>1287.57</v>
      </c>
      <c r="G3853" s="34">
        <f t="shared" si="60"/>
        <v>9</v>
      </c>
    </row>
    <row r="3854" spans="1:7" ht="30" x14ac:dyDescent="0.25">
      <c r="A3854" s="36" t="s">
        <v>6623</v>
      </c>
      <c r="B3854" s="37" t="s">
        <v>6184</v>
      </c>
      <c r="C3854" s="38" t="s">
        <v>3666</v>
      </c>
      <c r="D3854" s="39">
        <v>1304.6500000000001</v>
      </c>
      <c r="E3854" s="39">
        <v>559.45000000000005</v>
      </c>
      <c r="F3854" s="39">
        <v>1864.1</v>
      </c>
      <c r="G3854" s="34">
        <f t="shared" si="60"/>
        <v>9</v>
      </c>
    </row>
    <row r="3855" spans="1:7" ht="30" x14ac:dyDescent="0.25">
      <c r="A3855" s="36" t="s">
        <v>6624</v>
      </c>
      <c r="B3855" s="37" t="s">
        <v>6185</v>
      </c>
      <c r="C3855" s="38" t="s">
        <v>3666</v>
      </c>
      <c r="D3855" s="39">
        <v>1455.82</v>
      </c>
      <c r="E3855" s="39">
        <v>596.5</v>
      </c>
      <c r="F3855" s="39">
        <v>2052.3200000000002</v>
      </c>
      <c r="G3855" s="34">
        <f t="shared" si="60"/>
        <v>9</v>
      </c>
    </row>
    <row r="3856" spans="1:7" ht="30" x14ac:dyDescent="0.25">
      <c r="A3856" s="36" t="s">
        <v>6625</v>
      </c>
      <c r="B3856" s="37" t="s">
        <v>6186</v>
      </c>
      <c r="C3856" s="38" t="s">
        <v>3666</v>
      </c>
      <c r="D3856" s="39">
        <v>1766.96</v>
      </c>
      <c r="E3856" s="39">
        <v>670.6</v>
      </c>
      <c r="F3856" s="39">
        <v>2437.56</v>
      </c>
      <c r="G3856" s="34">
        <f t="shared" si="60"/>
        <v>9</v>
      </c>
    </row>
    <row r="3857" spans="1:7" ht="30" x14ac:dyDescent="0.25">
      <c r="A3857" s="36" t="s">
        <v>6626</v>
      </c>
      <c r="B3857" s="37" t="s">
        <v>6866</v>
      </c>
      <c r="C3857" s="38" t="s">
        <v>3666</v>
      </c>
      <c r="D3857" s="39">
        <v>2539.04</v>
      </c>
      <c r="E3857" s="39">
        <v>707.65</v>
      </c>
      <c r="F3857" s="39">
        <v>3246.69</v>
      </c>
      <c r="G3857" s="34">
        <f t="shared" si="60"/>
        <v>9</v>
      </c>
    </row>
    <row r="3858" spans="1:7" x14ac:dyDescent="0.25">
      <c r="A3858" s="36" t="s">
        <v>6627</v>
      </c>
      <c r="B3858" s="37" t="s">
        <v>6187</v>
      </c>
      <c r="C3858" s="38" t="s">
        <v>918</v>
      </c>
      <c r="D3858" s="39">
        <v>20.77</v>
      </c>
      <c r="E3858" s="39">
        <v>30.51</v>
      </c>
      <c r="F3858" s="39">
        <v>51.28</v>
      </c>
      <c r="G3858" s="34">
        <f t="shared" si="60"/>
        <v>9</v>
      </c>
    </row>
    <row r="3859" spans="1:7" x14ac:dyDescent="0.25">
      <c r="A3859" s="36" t="s">
        <v>11773</v>
      </c>
      <c r="B3859" s="37" t="s">
        <v>11774</v>
      </c>
      <c r="C3859" s="38" t="s">
        <v>23</v>
      </c>
      <c r="D3859" s="39">
        <v>164.24</v>
      </c>
      <c r="E3859" s="39">
        <v>17.02</v>
      </c>
      <c r="F3859" s="39">
        <v>181.26</v>
      </c>
      <c r="G3859" s="34">
        <f t="shared" si="60"/>
        <v>9</v>
      </c>
    </row>
    <row r="3860" spans="1:7" ht="30" x14ac:dyDescent="0.25">
      <c r="A3860" s="36" t="s">
        <v>11399</v>
      </c>
      <c r="B3860" s="37" t="s">
        <v>6188</v>
      </c>
      <c r="C3860" s="38"/>
      <c r="D3860" s="39"/>
      <c r="E3860" s="39"/>
      <c r="F3860" s="39"/>
      <c r="G3860" s="34">
        <f t="shared" si="60"/>
        <v>2</v>
      </c>
    </row>
    <row r="3861" spans="1:7" x14ac:dyDescent="0.25">
      <c r="A3861" s="36" t="s">
        <v>11400</v>
      </c>
      <c r="B3861" s="37" t="s">
        <v>6189</v>
      </c>
      <c r="C3861" s="38"/>
      <c r="D3861" s="39"/>
      <c r="E3861" s="39"/>
      <c r="F3861" s="39"/>
      <c r="G3861" s="34">
        <f t="shared" si="60"/>
        <v>5</v>
      </c>
    </row>
    <row r="3862" spans="1:7" ht="30" x14ac:dyDescent="0.25">
      <c r="A3862" s="36" t="s">
        <v>6628</v>
      </c>
      <c r="B3862" s="37" t="s">
        <v>6190</v>
      </c>
      <c r="C3862" s="38" t="s">
        <v>23</v>
      </c>
      <c r="D3862" s="39">
        <v>6382.64</v>
      </c>
      <c r="E3862" s="39">
        <v>26.34</v>
      </c>
      <c r="F3862" s="39">
        <v>6408.98</v>
      </c>
      <c r="G3862" s="34">
        <f t="shared" si="60"/>
        <v>9</v>
      </c>
    </row>
    <row r="3863" spans="1:7" x14ac:dyDescent="0.25">
      <c r="A3863" s="36" t="s">
        <v>6629</v>
      </c>
      <c r="B3863" s="37" t="s">
        <v>6191</v>
      </c>
      <c r="C3863" s="38" t="s">
        <v>7</v>
      </c>
      <c r="D3863" s="39">
        <v>2548.77</v>
      </c>
      <c r="E3863" s="39"/>
      <c r="F3863" s="39">
        <v>2548.77</v>
      </c>
      <c r="G3863" s="34">
        <f t="shared" si="60"/>
        <v>9</v>
      </c>
    </row>
    <row r="3864" spans="1:7" ht="30" x14ac:dyDescent="0.25">
      <c r="A3864" s="36" t="s">
        <v>6630</v>
      </c>
      <c r="B3864" s="37" t="s">
        <v>6865</v>
      </c>
      <c r="C3864" s="38" t="s">
        <v>7</v>
      </c>
      <c r="D3864" s="39">
        <v>2853.9</v>
      </c>
      <c r="E3864" s="39"/>
      <c r="F3864" s="39">
        <v>2853.9</v>
      </c>
      <c r="G3864" s="34">
        <f t="shared" si="60"/>
        <v>9</v>
      </c>
    </row>
    <row r="3865" spans="1:7" x14ac:dyDescent="0.25">
      <c r="A3865" s="36" t="s">
        <v>11401</v>
      </c>
      <c r="B3865" s="37" t="s">
        <v>6192</v>
      </c>
      <c r="C3865" s="38"/>
      <c r="D3865" s="39"/>
      <c r="E3865" s="39"/>
      <c r="F3865" s="39"/>
      <c r="G3865" s="34">
        <f t="shared" si="60"/>
        <v>5</v>
      </c>
    </row>
    <row r="3866" spans="1:7" ht="30" x14ac:dyDescent="0.25">
      <c r="A3866" s="36" t="s">
        <v>6631</v>
      </c>
      <c r="B3866" s="37" t="s">
        <v>6193</v>
      </c>
      <c r="C3866" s="38" t="s">
        <v>129</v>
      </c>
      <c r="D3866" s="39">
        <v>10615.42</v>
      </c>
      <c r="E3866" s="39"/>
      <c r="F3866" s="39">
        <v>10615.42</v>
      </c>
      <c r="G3866" s="34">
        <f t="shared" si="60"/>
        <v>9</v>
      </c>
    </row>
    <row r="3867" spans="1:7" ht="30" x14ac:dyDescent="0.25">
      <c r="A3867" s="36" t="s">
        <v>6632</v>
      </c>
      <c r="B3867" s="37" t="s">
        <v>6863</v>
      </c>
      <c r="C3867" s="38" t="s">
        <v>129</v>
      </c>
      <c r="D3867" s="39">
        <v>8859.23</v>
      </c>
      <c r="E3867" s="39"/>
      <c r="F3867" s="39">
        <v>8859.23</v>
      </c>
      <c r="G3867" s="34">
        <f t="shared" si="60"/>
        <v>9</v>
      </c>
    </row>
    <row r="3868" spans="1:7" ht="30" x14ac:dyDescent="0.25">
      <c r="A3868" s="36" t="s">
        <v>6633</v>
      </c>
      <c r="B3868" s="37" t="s">
        <v>6864</v>
      </c>
      <c r="C3868" s="38" t="s">
        <v>129</v>
      </c>
      <c r="D3868" s="39">
        <v>4549.53</v>
      </c>
      <c r="E3868" s="39"/>
      <c r="F3868" s="39">
        <v>4549.53</v>
      </c>
      <c r="G3868" s="34">
        <f t="shared" si="60"/>
        <v>9</v>
      </c>
    </row>
    <row r="3869" spans="1:7" x14ac:dyDescent="0.25">
      <c r="A3869" s="36" t="s">
        <v>11402</v>
      </c>
      <c r="B3869" s="37" t="s">
        <v>6194</v>
      </c>
      <c r="C3869" s="38"/>
      <c r="D3869" s="39"/>
      <c r="E3869" s="39"/>
      <c r="F3869" s="39"/>
      <c r="G3869" s="34">
        <f t="shared" si="60"/>
        <v>2</v>
      </c>
    </row>
    <row r="3870" spans="1:7" x14ac:dyDescent="0.25">
      <c r="A3870" s="36" t="s">
        <v>11403</v>
      </c>
      <c r="B3870" s="37" t="s">
        <v>6195</v>
      </c>
      <c r="C3870" s="38"/>
      <c r="D3870" s="39"/>
      <c r="E3870" s="39"/>
      <c r="F3870" s="39"/>
      <c r="G3870" s="34">
        <f t="shared" si="60"/>
        <v>5</v>
      </c>
    </row>
    <row r="3871" spans="1:7" x14ac:dyDescent="0.25">
      <c r="A3871" s="36" t="s">
        <v>6634</v>
      </c>
      <c r="B3871" s="37" t="s">
        <v>6196</v>
      </c>
      <c r="C3871" s="38" t="s">
        <v>129</v>
      </c>
      <c r="D3871" s="39">
        <v>2143.16</v>
      </c>
      <c r="E3871" s="39"/>
      <c r="F3871" s="39">
        <v>2143.16</v>
      </c>
      <c r="G3871" s="34">
        <f t="shared" si="60"/>
        <v>9</v>
      </c>
    </row>
    <row r="3872" spans="1:7" x14ac:dyDescent="0.25">
      <c r="A3872" s="36" t="s">
        <v>11404</v>
      </c>
      <c r="B3872" s="37" t="s">
        <v>6197</v>
      </c>
      <c r="C3872" s="38"/>
      <c r="D3872" s="39"/>
      <c r="E3872" s="39"/>
      <c r="F3872" s="39"/>
      <c r="G3872" s="34">
        <f t="shared" si="60"/>
        <v>5</v>
      </c>
    </row>
    <row r="3873" spans="1:7" x14ac:dyDescent="0.25">
      <c r="A3873" s="36" t="s">
        <v>6635</v>
      </c>
      <c r="B3873" s="37" t="s">
        <v>6198</v>
      </c>
      <c r="C3873" s="38" t="s">
        <v>129</v>
      </c>
      <c r="D3873" s="39">
        <v>2583.02</v>
      </c>
      <c r="E3873" s="39"/>
      <c r="F3873" s="39">
        <v>2583.02</v>
      </c>
      <c r="G3873" s="34">
        <f t="shared" si="60"/>
        <v>9</v>
      </c>
    </row>
    <row r="3874" spans="1:7" ht="30" x14ac:dyDescent="0.25">
      <c r="A3874" s="36" t="s">
        <v>11405</v>
      </c>
      <c r="B3874" s="37" t="s">
        <v>6199</v>
      </c>
      <c r="C3874" s="38"/>
      <c r="D3874" s="39"/>
      <c r="E3874" s="39"/>
      <c r="F3874" s="39"/>
      <c r="G3874" s="34">
        <f t="shared" si="60"/>
        <v>2</v>
      </c>
    </row>
    <row r="3875" spans="1:7" x14ac:dyDescent="0.25">
      <c r="A3875" s="36" t="s">
        <v>11406</v>
      </c>
      <c r="B3875" s="37" t="s">
        <v>6200</v>
      </c>
      <c r="C3875" s="38"/>
      <c r="D3875" s="39"/>
      <c r="E3875" s="39"/>
      <c r="F3875" s="39"/>
      <c r="G3875" s="34">
        <f t="shared" si="60"/>
        <v>5</v>
      </c>
    </row>
    <row r="3876" spans="1:7" ht="30" x14ac:dyDescent="0.25">
      <c r="A3876" s="36" t="s">
        <v>6636</v>
      </c>
      <c r="B3876" s="37" t="s">
        <v>6860</v>
      </c>
      <c r="C3876" s="38" t="s">
        <v>23</v>
      </c>
      <c r="D3876" s="39">
        <v>847.77</v>
      </c>
      <c r="E3876" s="39">
        <v>15.8</v>
      </c>
      <c r="F3876" s="39">
        <v>863.57</v>
      </c>
      <c r="G3876" s="34">
        <f t="shared" si="60"/>
        <v>9</v>
      </c>
    </row>
    <row r="3877" spans="1:7" x14ac:dyDescent="0.25">
      <c r="A3877" s="36" t="s">
        <v>6637</v>
      </c>
      <c r="B3877" s="37" t="s">
        <v>6201</v>
      </c>
      <c r="C3877" s="38" t="s">
        <v>23</v>
      </c>
      <c r="D3877" s="39">
        <v>13505.3</v>
      </c>
      <c r="E3877" s="39"/>
      <c r="F3877" s="39">
        <v>13505.3</v>
      </c>
      <c r="G3877" s="34">
        <f t="shared" si="60"/>
        <v>9</v>
      </c>
    </row>
    <row r="3878" spans="1:7" x14ac:dyDescent="0.25">
      <c r="A3878" s="36" t="s">
        <v>6638</v>
      </c>
      <c r="B3878" s="37" t="s">
        <v>6202</v>
      </c>
      <c r="C3878" s="38" t="s">
        <v>3666</v>
      </c>
      <c r="D3878" s="39">
        <v>182.67</v>
      </c>
      <c r="E3878" s="39">
        <v>52.67</v>
      </c>
      <c r="F3878" s="39">
        <v>235.34</v>
      </c>
      <c r="G3878" s="34">
        <f t="shared" si="60"/>
        <v>9</v>
      </c>
    </row>
    <row r="3879" spans="1:7" ht="30" x14ac:dyDescent="0.25">
      <c r="A3879" s="36" t="s">
        <v>6639</v>
      </c>
      <c r="B3879" s="37" t="s">
        <v>6861</v>
      </c>
      <c r="C3879" s="38" t="s">
        <v>3666</v>
      </c>
      <c r="D3879" s="39">
        <v>1932.17</v>
      </c>
      <c r="E3879" s="39"/>
      <c r="F3879" s="39">
        <v>1932.17</v>
      </c>
      <c r="G3879" s="34">
        <f t="shared" si="60"/>
        <v>9</v>
      </c>
    </row>
    <row r="3880" spans="1:7" ht="30" x14ac:dyDescent="0.25">
      <c r="A3880" s="36" t="s">
        <v>6640</v>
      </c>
      <c r="B3880" s="37" t="s">
        <v>6862</v>
      </c>
      <c r="C3880" s="38" t="s">
        <v>3666</v>
      </c>
      <c r="D3880" s="39">
        <v>5762.72</v>
      </c>
      <c r="E3880" s="39"/>
      <c r="F3880" s="39">
        <v>5762.72</v>
      </c>
      <c r="G3880" s="34">
        <f t="shared" si="60"/>
        <v>9</v>
      </c>
    </row>
    <row r="3881" spans="1:7" x14ac:dyDescent="0.25">
      <c r="A3881" s="36" t="s">
        <v>6641</v>
      </c>
      <c r="B3881" s="37" t="s">
        <v>6203</v>
      </c>
      <c r="C3881" s="38" t="s">
        <v>3666</v>
      </c>
      <c r="D3881" s="39">
        <v>1417.76</v>
      </c>
      <c r="E3881" s="39">
        <v>131.68</v>
      </c>
      <c r="F3881" s="39">
        <v>1549.44</v>
      </c>
      <c r="G3881" s="34">
        <f t="shared" si="60"/>
        <v>9</v>
      </c>
    </row>
    <row r="3882" spans="1:7" x14ac:dyDescent="0.25">
      <c r="A3882" s="36" t="s">
        <v>6642</v>
      </c>
      <c r="B3882" s="37" t="s">
        <v>6204</v>
      </c>
      <c r="C3882" s="38" t="s">
        <v>23</v>
      </c>
      <c r="D3882" s="39">
        <v>2562.54</v>
      </c>
      <c r="E3882" s="39">
        <v>15.8</v>
      </c>
      <c r="F3882" s="39">
        <v>2578.34</v>
      </c>
      <c r="G3882" s="34">
        <f t="shared" si="60"/>
        <v>9</v>
      </c>
    </row>
    <row r="3883" spans="1:7" ht="30" x14ac:dyDescent="0.25">
      <c r="A3883" s="36" t="s">
        <v>6643</v>
      </c>
      <c r="B3883" s="37" t="s">
        <v>6859</v>
      </c>
      <c r="C3883" s="38" t="s">
        <v>3666</v>
      </c>
      <c r="D3883" s="39">
        <v>3261.55</v>
      </c>
      <c r="E3883" s="39">
        <v>717.28</v>
      </c>
      <c r="F3883" s="39">
        <v>3978.83</v>
      </c>
      <c r="G3883" s="34">
        <f t="shared" si="60"/>
        <v>9</v>
      </c>
    </row>
    <row r="3884" spans="1:7" x14ac:dyDescent="0.25">
      <c r="A3884" s="36" t="s">
        <v>11407</v>
      </c>
      <c r="B3884" s="37" t="s">
        <v>6205</v>
      </c>
      <c r="C3884" s="38"/>
      <c r="D3884" s="39"/>
      <c r="E3884" s="39"/>
      <c r="F3884" s="39"/>
      <c r="G3884" s="34">
        <f t="shared" si="60"/>
        <v>5</v>
      </c>
    </row>
    <row r="3885" spans="1:7" ht="45" x14ac:dyDescent="0.25">
      <c r="A3885" s="36" t="s">
        <v>6644</v>
      </c>
      <c r="B3885" s="37" t="s">
        <v>6858</v>
      </c>
      <c r="C3885" s="38" t="s">
        <v>23</v>
      </c>
      <c r="D3885" s="39">
        <v>3878.08</v>
      </c>
      <c r="E3885" s="39">
        <v>1164.24</v>
      </c>
      <c r="F3885" s="39">
        <v>5042.32</v>
      </c>
      <c r="G3885" s="34">
        <f t="shared" si="60"/>
        <v>9</v>
      </c>
    </row>
    <row r="3886" spans="1:7" x14ac:dyDescent="0.25">
      <c r="A3886" s="36" t="s">
        <v>6645</v>
      </c>
      <c r="B3886" s="37" t="s">
        <v>6206</v>
      </c>
      <c r="C3886" s="38" t="s">
        <v>23</v>
      </c>
      <c r="D3886" s="39">
        <v>888.12</v>
      </c>
      <c r="E3886" s="39">
        <v>363.83</v>
      </c>
      <c r="F3886" s="39">
        <v>1251.95</v>
      </c>
      <c r="G3886" s="34">
        <f t="shared" si="60"/>
        <v>9</v>
      </c>
    </row>
    <row r="3887" spans="1:7" x14ac:dyDescent="0.25">
      <c r="A3887" s="36" t="s">
        <v>6646</v>
      </c>
      <c r="B3887" s="37" t="s">
        <v>6207</v>
      </c>
      <c r="C3887" s="38" t="s">
        <v>23</v>
      </c>
      <c r="D3887" s="39">
        <v>1247.08</v>
      </c>
      <c r="E3887" s="39">
        <v>363.83</v>
      </c>
      <c r="F3887" s="39">
        <v>1610.91</v>
      </c>
      <c r="G3887" s="34">
        <f t="shared" si="60"/>
        <v>9</v>
      </c>
    </row>
    <row r="3888" spans="1:7" x14ac:dyDescent="0.25">
      <c r="A3888" s="36" t="s">
        <v>6647</v>
      </c>
      <c r="B3888" s="37" t="s">
        <v>6208</v>
      </c>
      <c r="C3888" s="38" t="s">
        <v>23</v>
      </c>
      <c r="D3888" s="39">
        <v>1271.96</v>
      </c>
      <c r="E3888" s="39">
        <v>363.83</v>
      </c>
      <c r="F3888" s="39">
        <v>1635.79</v>
      </c>
      <c r="G3888" s="34">
        <f t="shared" si="60"/>
        <v>9</v>
      </c>
    </row>
    <row r="3889" spans="1:7" x14ac:dyDescent="0.25">
      <c r="A3889" s="36" t="s">
        <v>6648</v>
      </c>
      <c r="B3889" s="37" t="s">
        <v>6209</v>
      </c>
      <c r="C3889" s="38" t="s">
        <v>23</v>
      </c>
      <c r="D3889" s="39">
        <v>2706.94</v>
      </c>
      <c r="E3889" s="39">
        <v>727.65</v>
      </c>
      <c r="F3889" s="39">
        <v>3434.59</v>
      </c>
      <c r="G3889" s="34">
        <f t="shared" si="60"/>
        <v>9</v>
      </c>
    </row>
    <row r="3890" spans="1:7" x14ac:dyDescent="0.25">
      <c r="A3890" s="36" t="s">
        <v>6649</v>
      </c>
      <c r="B3890" s="37" t="s">
        <v>11775</v>
      </c>
      <c r="C3890" s="38" t="s">
        <v>23</v>
      </c>
      <c r="D3890" s="39">
        <v>726.31</v>
      </c>
      <c r="E3890" s="39">
        <v>11.6</v>
      </c>
      <c r="F3890" s="39">
        <v>737.91</v>
      </c>
      <c r="G3890" s="34">
        <f t="shared" si="60"/>
        <v>9</v>
      </c>
    </row>
    <row r="3891" spans="1:7" x14ac:dyDescent="0.25">
      <c r="A3891" s="36" t="s">
        <v>6650</v>
      </c>
      <c r="B3891" s="37" t="s">
        <v>6210</v>
      </c>
      <c r="C3891" s="38" t="s">
        <v>23</v>
      </c>
      <c r="D3891" s="39">
        <v>13.51</v>
      </c>
      <c r="E3891" s="39">
        <v>26.34</v>
      </c>
      <c r="F3891" s="39">
        <v>39.85</v>
      </c>
      <c r="G3891" s="34">
        <f t="shared" si="60"/>
        <v>9</v>
      </c>
    </row>
    <row r="3892" spans="1:7" ht="30" x14ac:dyDescent="0.25">
      <c r="A3892" s="36" t="s">
        <v>6651</v>
      </c>
      <c r="B3892" s="37" t="s">
        <v>6856</v>
      </c>
      <c r="C3892" s="38" t="s">
        <v>23</v>
      </c>
      <c r="D3892" s="39">
        <v>988.39</v>
      </c>
      <c r="E3892" s="39">
        <v>210.68</v>
      </c>
      <c r="F3892" s="39">
        <v>1199.07</v>
      </c>
      <c r="G3892" s="34">
        <f t="shared" si="60"/>
        <v>9</v>
      </c>
    </row>
    <row r="3893" spans="1:7" x14ac:dyDescent="0.25">
      <c r="A3893" s="36" t="s">
        <v>6652</v>
      </c>
      <c r="B3893" s="37" t="s">
        <v>6211</v>
      </c>
      <c r="C3893" s="38" t="s">
        <v>23</v>
      </c>
      <c r="D3893" s="39">
        <v>220.32</v>
      </c>
      <c r="E3893" s="39">
        <v>52.67</v>
      </c>
      <c r="F3893" s="39">
        <v>272.99</v>
      </c>
      <c r="G3893" s="34">
        <f t="shared" si="60"/>
        <v>9</v>
      </c>
    </row>
    <row r="3894" spans="1:7" x14ac:dyDescent="0.25">
      <c r="A3894" s="36" t="s">
        <v>6653</v>
      </c>
      <c r="B3894" s="37" t="s">
        <v>6212</v>
      </c>
      <c r="C3894" s="38" t="s">
        <v>23</v>
      </c>
      <c r="D3894" s="39">
        <v>497.2</v>
      </c>
      <c r="E3894" s="39">
        <v>15.8</v>
      </c>
      <c r="F3894" s="39">
        <v>513</v>
      </c>
      <c r="G3894" s="34">
        <f t="shared" si="60"/>
        <v>9</v>
      </c>
    </row>
    <row r="3895" spans="1:7" ht="30" x14ac:dyDescent="0.25">
      <c r="A3895" s="36" t="s">
        <v>6654</v>
      </c>
      <c r="B3895" s="37" t="s">
        <v>6857</v>
      </c>
      <c r="C3895" s="38" t="s">
        <v>23</v>
      </c>
      <c r="D3895" s="39">
        <v>1120.83</v>
      </c>
      <c r="E3895" s="39">
        <v>213.7</v>
      </c>
      <c r="F3895" s="39">
        <v>1334.53</v>
      </c>
      <c r="G3895" s="34">
        <f t="shared" si="60"/>
        <v>9</v>
      </c>
    </row>
    <row r="3896" spans="1:7" ht="30" x14ac:dyDescent="0.25">
      <c r="A3896" s="36" t="s">
        <v>6655</v>
      </c>
      <c r="B3896" s="37" t="s">
        <v>6213</v>
      </c>
      <c r="C3896" s="38" t="s">
        <v>23</v>
      </c>
      <c r="D3896" s="39">
        <v>4234.93</v>
      </c>
      <c r="E3896" s="39">
        <v>213.7</v>
      </c>
      <c r="F3896" s="39">
        <v>4448.63</v>
      </c>
      <c r="G3896" s="34">
        <f t="shared" si="60"/>
        <v>9</v>
      </c>
    </row>
    <row r="3897" spans="1:7" ht="30" x14ac:dyDescent="0.25">
      <c r="A3897" s="36" t="s">
        <v>6656</v>
      </c>
      <c r="B3897" s="37" t="s">
        <v>6214</v>
      </c>
      <c r="C3897" s="38" t="s">
        <v>23</v>
      </c>
      <c r="D3897" s="39">
        <v>12113.49</v>
      </c>
      <c r="E3897" s="39">
        <v>213.7</v>
      </c>
      <c r="F3897" s="39">
        <v>12327.19</v>
      </c>
      <c r="G3897" s="34">
        <f t="shared" si="60"/>
        <v>9</v>
      </c>
    </row>
    <row r="3898" spans="1:7" x14ac:dyDescent="0.25">
      <c r="A3898" s="36" t="s">
        <v>6657</v>
      </c>
      <c r="B3898" s="37" t="s">
        <v>6215</v>
      </c>
      <c r="C3898" s="38" t="s">
        <v>23</v>
      </c>
      <c r="D3898" s="39">
        <v>1264.19</v>
      </c>
      <c r="E3898" s="39">
        <v>3.87</v>
      </c>
      <c r="F3898" s="39">
        <v>1268.06</v>
      </c>
      <c r="G3898" s="34">
        <f t="shared" si="60"/>
        <v>9</v>
      </c>
    </row>
    <row r="3899" spans="1:7" ht="30" x14ac:dyDescent="0.25">
      <c r="A3899" s="36" t="s">
        <v>6658</v>
      </c>
      <c r="B3899" s="37" t="s">
        <v>6855</v>
      </c>
      <c r="C3899" s="38" t="s">
        <v>3666</v>
      </c>
      <c r="D3899" s="39">
        <v>12400.48</v>
      </c>
      <c r="E3899" s="39">
        <v>276.32</v>
      </c>
      <c r="F3899" s="39">
        <v>12676.8</v>
      </c>
      <c r="G3899" s="34">
        <f t="shared" si="60"/>
        <v>9</v>
      </c>
    </row>
    <row r="3900" spans="1:7" ht="30" x14ac:dyDescent="0.25">
      <c r="A3900" s="36" t="s">
        <v>6659</v>
      </c>
      <c r="B3900" s="37" t="s">
        <v>6854</v>
      </c>
      <c r="C3900" s="38" t="s">
        <v>3666</v>
      </c>
      <c r="D3900" s="39">
        <v>18744.96</v>
      </c>
      <c r="E3900" s="39">
        <v>276.32</v>
      </c>
      <c r="F3900" s="39">
        <v>19021.28</v>
      </c>
      <c r="G3900" s="34">
        <f t="shared" si="60"/>
        <v>9</v>
      </c>
    </row>
    <row r="3901" spans="1:7" ht="45" x14ac:dyDescent="0.25">
      <c r="A3901" s="36" t="s">
        <v>6660</v>
      </c>
      <c r="B3901" s="37" t="s">
        <v>6216</v>
      </c>
      <c r="C3901" s="38" t="s">
        <v>23</v>
      </c>
      <c r="D3901" s="39">
        <v>1477.53</v>
      </c>
      <c r="E3901" s="39">
        <v>184.21</v>
      </c>
      <c r="F3901" s="39">
        <v>1661.74</v>
      </c>
      <c r="G3901" s="34">
        <f t="shared" si="60"/>
        <v>9</v>
      </c>
    </row>
    <row r="3902" spans="1:7" ht="45" x14ac:dyDescent="0.25">
      <c r="A3902" s="36" t="s">
        <v>6661</v>
      </c>
      <c r="B3902" s="37" t="s">
        <v>6853</v>
      </c>
      <c r="C3902" s="38" t="s">
        <v>23</v>
      </c>
      <c r="D3902" s="39">
        <v>1866.85</v>
      </c>
      <c r="E3902" s="39">
        <v>276.32</v>
      </c>
      <c r="F3902" s="39">
        <v>2143.17</v>
      </c>
      <c r="G3902" s="34">
        <f t="shared" si="60"/>
        <v>9</v>
      </c>
    </row>
    <row r="3903" spans="1:7" ht="45" x14ac:dyDescent="0.25">
      <c r="A3903" s="36" t="s">
        <v>6662</v>
      </c>
      <c r="B3903" s="37" t="s">
        <v>6217</v>
      </c>
      <c r="C3903" s="38" t="s">
        <v>23</v>
      </c>
      <c r="D3903" s="39">
        <v>4566.1000000000004</v>
      </c>
      <c r="E3903" s="39">
        <v>363.83</v>
      </c>
      <c r="F3903" s="39">
        <v>4929.93</v>
      </c>
      <c r="G3903" s="34">
        <f t="shared" si="60"/>
        <v>9</v>
      </c>
    </row>
    <row r="3904" spans="1:7" x14ac:dyDescent="0.25">
      <c r="A3904" s="36" t="s">
        <v>11408</v>
      </c>
      <c r="B3904" s="37" t="s">
        <v>6218</v>
      </c>
      <c r="C3904" s="38"/>
      <c r="D3904" s="39"/>
      <c r="E3904" s="39"/>
      <c r="F3904" s="39"/>
      <c r="G3904" s="34">
        <f t="shared" si="60"/>
        <v>5</v>
      </c>
    </row>
    <row r="3905" spans="1:7" x14ac:dyDescent="0.25">
      <c r="A3905" s="36" t="s">
        <v>6663</v>
      </c>
      <c r="B3905" s="37" t="s">
        <v>6219</v>
      </c>
      <c r="C3905" s="38" t="s">
        <v>23</v>
      </c>
      <c r="D3905" s="39">
        <v>22.1</v>
      </c>
      <c r="E3905" s="39">
        <v>14.56</v>
      </c>
      <c r="F3905" s="39">
        <v>36.659999999999997</v>
      </c>
      <c r="G3905" s="34">
        <f t="shared" si="60"/>
        <v>9</v>
      </c>
    </row>
    <row r="3906" spans="1:7" x14ac:dyDescent="0.25">
      <c r="A3906" s="36" t="s">
        <v>6664</v>
      </c>
      <c r="B3906" s="37" t="s">
        <v>6220</v>
      </c>
      <c r="C3906" s="38" t="s">
        <v>23</v>
      </c>
      <c r="D3906" s="39">
        <v>38.57</v>
      </c>
      <c r="E3906" s="39">
        <v>14.56</v>
      </c>
      <c r="F3906" s="39">
        <v>53.13</v>
      </c>
      <c r="G3906" s="34">
        <f t="shared" si="60"/>
        <v>9</v>
      </c>
    </row>
    <row r="3907" spans="1:7" x14ac:dyDescent="0.25">
      <c r="A3907" s="36" t="s">
        <v>6665</v>
      </c>
      <c r="B3907" s="37" t="s">
        <v>6221</v>
      </c>
      <c r="C3907" s="38" t="s">
        <v>23</v>
      </c>
      <c r="D3907" s="39"/>
      <c r="E3907" s="39">
        <v>213.7</v>
      </c>
      <c r="F3907" s="39">
        <v>213.7</v>
      </c>
      <c r="G3907" s="34">
        <f t="shared" ref="G3907:G3970" si="61">LEN(A3907)</f>
        <v>9</v>
      </c>
    </row>
    <row r="3908" spans="1:7" x14ac:dyDescent="0.25">
      <c r="A3908" s="36" t="s">
        <v>6666</v>
      </c>
      <c r="B3908" s="37" t="s">
        <v>6222</v>
      </c>
      <c r="C3908" s="38" t="s">
        <v>23</v>
      </c>
      <c r="D3908" s="39"/>
      <c r="E3908" s="39">
        <v>213.7</v>
      </c>
      <c r="F3908" s="39">
        <v>213.7</v>
      </c>
      <c r="G3908" s="34">
        <f t="shared" si="61"/>
        <v>9</v>
      </c>
    </row>
    <row r="3909" spans="1:7" ht="30" x14ac:dyDescent="0.25">
      <c r="A3909" s="36" t="s">
        <v>6667</v>
      </c>
      <c r="B3909" s="37" t="s">
        <v>6852</v>
      </c>
      <c r="C3909" s="38" t="s">
        <v>23</v>
      </c>
      <c r="D3909" s="39">
        <v>14549.25</v>
      </c>
      <c r="E3909" s="39">
        <v>19.34</v>
      </c>
      <c r="F3909" s="39">
        <v>14568.59</v>
      </c>
      <c r="G3909" s="34">
        <f t="shared" si="61"/>
        <v>9</v>
      </c>
    </row>
    <row r="3910" spans="1:7" x14ac:dyDescent="0.25">
      <c r="A3910" s="36" t="s">
        <v>6668</v>
      </c>
      <c r="B3910" s="37" t="s">
        <v>6223</v>
      </c>
      <c r="C3910" s="38" t="s">
        <v>23</v>
      </c>
      <c r="D3910" s="39">
        <v>2203.2600000000002</v>
      </c>
      <c r="E3910" s="39">
        <v>19.34</v>
      </c>
      <c r="F3910" s="39">
        <v>2222.6</v>
      </c>
      <c r="G3910" s="34">
        <f t="shared" si="61"/>
        <v>9</v>
      </c>
    </row>
    <row r="3911" spans="1:7" ht="30" x14ac:dyDescent="0.25">
      <c r="A3911" s="36" t="s">
        <v>11409</v>
      </c>
      <c r="B3911" s="37" t="s">
        <v>6851</v>
      </c>
      <c r="C3911" s="38"/>
      <c r="D3911" s="39"/>
      <c r="E3911" s="39"/>
      <c r="F3911" s="39"/>
      <c r="G3911" s="34">
        <f t="shared" si="61"/>
        <v>2</v>
      </c>
    </row>
    <row r="3912" spans="1:7" x14ac:dyDescent="0.25">
      <c r="A3912" s="36" t="s">
        <v>11410</v>
      </c>
      <c r="B3912" s="37" t="s">
        <v>6224</v>
      </c>
      <c r="C3912" s="38"/>
      <c r="D3912" s="39"/>
      <c r="E3912" s="39"/>
      <c r="F3912" s="39"/>
      <c r="G3912" s="34">
        <f t="shared" si="61"/>
        <v>5</v>
      </c>
    </row>
    <row r="3913" spans="1:7" x14ac:dyDescent="0.25">
      <c r="A3913" s="36" t="s">
        <v>6669</v>
      </c>
      <c r="B3913" s="37" t="s">
        <v>6225</v>
      </c>
      <c r="C3913" s="38" t="s">
        <v>23</v>
      </c>
      <c r="D3913" s="39">
        <v>2496.16</v>
      </c>
      <c r="E3913" s="39">
        <v>95.04</v>
      </c>
      <c r="F3913" s="39">
        <v>2591.1999999999998</v>
      </c>
      <c r="G3913" s="34">
        <f t="shared" si="61"/>
        <v>9</v>
      </c>
    </row>
    <row r="3914" spans="1:7" x14ac:dyDescent="0.25">
      <c r="A3914" s="36" t="s">
        <v>6670</v>
      </c>
      <c r="B3914" s="37" t="s">
        <v>6226</v>
      </c>
      <c r="C3914" s="38" t="s">
        <v>129</v>
      </c>
      <c r="D3914" s="39">
        <v>1084.7</v>
      </c>
      <c r="E3914" s="39">
        <v>10.72</v>
      </c>
      <c r="F3914" s="39">
        <v>1095.42</v>
      </c>
      <c r="G3914" s="34">
        <f t="shared" si="61"/>
        <v>9</v>
      </c>
    </row>
    <row r="3915" spans="1:7" ht="30" x14ac:dyDescent="0.25">
      <c r="A3915" s="36" t="s">
        <v>6671</v>
      </c>
      <c r="B3915" s="37" t="s">
        <v>6850</v>
      </c>
      <c r="C3915" s="38" t="s">
        <v>129</v>
      </c>
      <c r="D3915" s="39">
        <v>2989.64</v>
      </c>
      <c r="E3915" s="39">
        <v>10.72</v>
      </c>
      <c r="F3915" s="39">
        <v>3000.36</v>
      </c>
      <c r="G3915" s="34">
        <f t="shared" si="61"/>
        <v>9</v>
      </c>
    </row>
    <row r="3916" spans="1:7" ht="30" x14ac:dyDescent="0.25">
      <c r="A3916" s="36" t="s">
        <v>6672</v>
      </c>
      <c r="B3916" s="37" t="s">
        <v>6227</v>
      </c>
      <c r="C3916" s="38" t="s">
        <v>23</v>
      </c>
      <c r="D3916" s="39">
        <v>1014.29</v>
      </c>
      <c r="E3916" s="39">
        <v>5.36</v>
      </c>
      <c r="F3916" s="39">
        <v>1019.65</v>
      </c>
      <c r="G3916" s="34">
        <f t="shared" si="61"/>
        <v>9</v>
      </c>
    </row>
    <row r="3917" spans="1:7" ht="45" x14ac:dyDescent="0.25">
      <c r="A3917" s="36" t="s">
        <v>6673</v>
      </c>
      <c r="B3917" s="37" t="s">
        <v>6228</v>
      </c>
      <c r="C3917" s="38" t="s">
        <v>23</v>
      </c>
      <c r="D3917" s="39">
        <v>23407.56</v>
      </c>
      <c r="E3917" s="39">
        <v>190.57</v>
      </c>
      <c r="F3917" s="39">
        <v>23598.13</v>
      </c>
      <c r="G3917" s="34">
        <f t="shared" si="61"/>
        <v>9</v>
      </c>
    </row>
    <row r="3918" spans="1:7" x14ac:dyDescent="0.25">
      <c r="A3918" s="36" t="s">
        <v>6674</v>
      </c>
      <c r="B3918" s="37" t="s">
        <v>6229</v>
      </c>
      <c r="C3918" s="38" t="s">
        <v>129</v>
      </c>
      <c r="D3918" s="39">
        <v>5618.12</v>
      </c>
      <c r="E3918" s="39">
        <v>34.479999999999997</v>
      </c>
      <c r="F3918" s="39">
        <v>5652.6</v>
      </c>
      <c r="G3918" s="34">
        <f t="shared" si="61"/>
        <v>9</v>
      </c>
    </row>
    <row r="3919" spans="1:7" ht="45" x14ac:dyDescent="0.25">
      <c r="A3919" s="36" t="s">
        <v>6675</v>
      </c>
      <c r="B3919" s="37" t="s">
        <v>6849</v>
      </c>
      <c r="C3919" s="38" t="s">
        <v>23</v>
      </c>
      <c r="D3919" s="39">
        <v>111394.99</v>
      </c>
      <c r="E3919" s="39"/>
      <c r="F3919" s="39">
        <v>111394.99</v>
      </c>
      <c r="G3919" s="34">
        <f t="shared" si="61"/>
        <v>9</v>
      </c>
    </row>
    <row r="3920" spans="1:7" ht="45" x14ac:dyDescent="0.25">
      <c r="A3920" s="36" t="s">
        <v>6676</v>
      </c>
      <c r="B3920" s="37" t="s">
        <v>6848</v>
      </c>
      <c r="C3920" s="38" t="s">
        <v>23</v>
      </c>
      <c r="D3920" s="39">
        <v>58517.34</v>
      </c>
      <c r="E3920" s="39">
        <v>308.02</v>
      </c>
      <c r="F3920" s="39">
        <v>58825.36</v>
      </c>
      <c r="G3920" s="34">
        <f t="shared" si="61"/>
        <v>9</v>
      </c>
    </row>
    <row r="3921" spans="1:7" ht="45" x14ac:dyDescent="0.25">
      <c r="A3921" s="36" t="s">
        <v>6677</v>
      </c>
      <c r="B3921" s="37" t="s">
        <v>6230</v>
      </c>
      <c r="C3921" s="38" t="s">
        <v>3666</v>
      </c>
      <c r="D3921" s="39">
        <v>502316.05</v>
      </c>
      <c r="E3921" s="39"/>
      <c r="F3921" s="39">
        <v>502316.05</v>
      </c>
      <c r="G3921" s="34">
        <f t="shared" si="61"/>
        <v>9</v>
      </c>
    </row>
    <row r="3922" spans="1:7" ht="60" x14ac:dyDescent="0.25">
      <c r="A3922" s="36" t="s">
        <v>6678</v>
      </c>
      <c r="B3922" s="37" t="s">
        <v>6231</v>
      </c>
      <c r="C3922" s="38" t="s">
        <v>3666</v>
      </c>
      <c r="D3922" s="39">
        <v>6375.19</v>
      </c>
      <c r="E3922" s="39">
        <v>66413.600000000006</v>
      </c>
      <c r="F3922" s="39">
        <v>72788.789999999994</v>
      </c>
      <c r="G3922" s="34">
        <f t="shared" si="61"/>
        <v>9</v>
      </c>
    </row>
    <row r="3923" spans="1:7" ht="60" x14ac:dyDescent="0.25">
      <c r="A3923" s="36" t="s">
        <v>6679</v>
      </c>
      <c r="B3923" s="37" t="s">
        <v>6847</v>
      </c>
      <c r="C3923" s="38" t="s">
        <v>3666</v>
      </c>
      <c r="D3923" s="39">
        <v>8824.08</v>
      </c>
      <c r="E3923" s="39">
        <v>80165.88</v>
      </c>
      <c r="F3923" s="39">
        <v>88989.96</v>
      </c>
      <c r="G3923" s="34">
        <f t="shared" si="61"/>
        <v>9</v>
      </c>
    </row>
    <row r="3924" spans="1:7" x14ac:dyDescent="0.25">
      <c r="A3924" s="36" t="s">
        <v>11411</v>
      </c>
      <c r="B3924" s="37" t="s">
        <v>6232</v>
      </c>
      <c r="C3924" s="38"/>
      <c r="D3924" s="39"/>
      <c r="E3924" s="39"/>
      <c r="F3924" s="39"/>
      <c r="G3924" s="34">
        <f t="shared" si="61"/>
        <v>2</v>
      </c>
    </row>
    <row r="3925" spans="1:7" x14ac:dyDescent="0.25">
      <c r="A3925" s="36" t="s">
        <v>11412</v>
      </c>
      <c r="B3925" s="37" t="s">
        <v>6233</v>
      </c>
      <c r="C3925" s="38"/>
      <c r="D3925" s="39"/>
      <c r="E3925" s="39"/>
      <c r="F3925" s="39"/>
      <c r="G3925" s="34">
        <f t="shared" si="61"/>
        <v>5</v>
      </c>
    </row>
    <row r="3926" spans="1:7" x14ac:dyDescent="0.25">
      <c r="A3926" s="36" t="s">
        <v>6680</v>
      </c>
      <c r="B3926" s="37" t="s">
        <v>6234</v>
      </c>
      <c r="C3926" s="38" t="s">
        <v>23</v>
      </c>
      <c r="D3926" s="39">
        <v>1369.7</v>
      </c>
      <c r="E3926" s="39">
        <v>321.8</v>
      </c>
      <c r="F3926" s="39">
        <v>1691.5</v>
      </c>
      <c r="G3926" s="34">
        <f t="shared" si="61"/>
        <v>9</v>
      </c>
    </row>
    <row r="3927" spans="1:7" x14ac:dyDescent="0.25">
      <c r="A3927" s="36" t="s">
        <v>6681</v>
      </c>
      <c r="B3927" s="37" t="s">
        <v>6235</v>
      </c>
      <c r="C3927" s="38" t="s">
        <v>23</v>
      </c>
      <c r="D3927" s="39">
        <v>1429.2</v>
      </c>
      <c r="E3927" s="39">
        <v>321.8</v>
      </c>
      <c r="F3927" s="39">
        <v>1751</v>
      </c>
      <c r="G3927" s="34">
        <f t="shared" si="61"/>
        <v>9</v>
      </c>
    </row>
    <row r="3928" spans="1:7" x14ac:dyDescent="0.25">
      <c r="A3928" s="36" t="s">
        <v>6682</v>
      </c>
      <c r="B3928" s="37" t="s">
        <v>6236</v>
      </c>
      <c r="C3928" s="38" t="s">
        <v>23</v>
      </c>
      <c r="D3928" s="39">
        <v>1973.01</v>
      </c>
      <c r="E3928" s="39">
        <v>321.8</v>
      </c>
      <c r="F3928" s="39">
        <v>2294.81</v>
      </c>
      <c r="G3928" s="34">
        <f t="shared" si="61"/>
        <v>9</v>
      </c>
    </row>
    <row r="3929" spans="1:7" x14ac:dyDescent="0.25">
      <c r="A3929" s="36" t="s">
        <v>11413</v>
      </c>
      <c r="B3929" s="37" t="s">
        <v>11414</v>
      </c>
      <c r="C3929" s="38" t="s">
        <v>23</v>
      </c>
      <c r="D3929" s="39">
        <v>2048.09</v>
      </c>
      <c r="E3929" s="39">
        <v>321.8</v>
      </c>
      <c r="F3929" s="39">
        <v>2369.89</v>
      </c>
      <c r="G3929" s="34">
        <f t="shared" si="61"/>
        <v>9</v>
      </c>
    </row>
    <row r="3930" spans="1:7" x14ac:dyDescent="0.25">
      <c r="A3930" s="36" t="s">
        <v>6683</v>
      </c>
      <c r="B3930" s="37" t="s">
        <v>6237</v>
      </c>
      <c r="C3930" s="38" t="s">
        <v>23</v>
      </c>
      <c r="D3930" s="39">
        <v>2330.1999999999998</v>
      </c>
      <c r="E3930" s="39">
        <v>321.8</v>
      </c>
      <c r="F3930" s="39">
        <v>2652</v>
      </c>
      <c r="G3930" s="34">
        <f t="shared" si="61"/>
        <v>9</v>
      </c>
    </row>
    <row r="3931" spans="1:7" x14ac:dyDescent="0.25">
      <c r="A3931" s="36" t="s">
        <v>6684</v>
      </c>
      <c r="B3931" s="37" t="s">
        <v>6238</v>
      </c>
      <c r="C3931" s="38" t="s">
        <v>23</v>
      </c>
      <c r="D3931" s="39">
        <v>1498.48</v>
      </c>
      <c r="E3931" s="39">
        <v>321.8</v>
      </c>
      <c r="F3931" s="39">
        <v>1820.28</v>
      </c>
      <c r="G3931" s="34">
        <f t="shared" si="61"/>
        <v>9</v>
      </c>
    </row>
    <row r="3932" spans="1:7" x14ac:dyDescent="0.25">
      <c r="A3932" s="36" t="s">
        <v>6685</v>
      </c>
      <c r="B3932" s="37" t="s">
        <v>6239</v>
      </c>
      <c r="C3932" s="38" t="s">
        <v>23</v>
      </c>
      <c r="D3932" s="39">
        <v>1676.88</v>
      </c>
      <c r="E3932" s="39">
        <v>321.8</v>
      </c>
      <c r="F3932" s="39">
        <v>1998.68</v>
      </c>
      <c r="G3932" s="34">
        <f t="shared" si="61"/>
        <v>9</v>
      </c>
    </row>
    <row r="3933" spans="1:7" x14ac:dyDescent="0.25">
      <c r="A3933" s="36" t="s">
        <v>6686</v>
      </c>
      <c r="B3933" s="37" t="s">
        <v>6240</v>
      </c>
      <c r="C3933" s="38" t="s">
        <v>23</v>
      </c>
      <c r="D3933" s="39">
        <v>2483.0500000000002</v>
      </c>
      <c r="E3933" s="39">
        <v>321.8</v>
      </c>
      <c r="F3933" s="39">
        <v>2804.85</v>
      </c>
      <c r="G3933" s="34">
        <f t="shared" si="61"/>
        <v>9</v>
      </c>
    </row>
    <row r="3934" spans="1:7" x14ac:dyDescent="0.25">
      <c r="A3934" s="36" t="s">
        <v>6687</v>
      </c>
      <c r="B3934" s="37" t="s">
        <v>6241</v>
      </c>
      <c r="C3934" s="38" t="s">
        <v>23</v>
      </c>
      <c r="D3934" s="39">
        <v>2676.33</v>
      </c>
      <c r="E3934" s="39">
        <v>321.8</v>
      </c>
      <c r="F3934" s="39">
        <v>2998.13</v>
      </c>
      <c r="G3934" s="34">
        <f t="shared" si="61"/>
        <v>9</v>
      </c>
    </row>
    <row r="3935" spans="1:7" x14ac:dyDescent="0.25">
      <c r="A3935" s="36" t="s">
        <v>6688</v>
      </c>
      <c r="B3935" s="37" t="s">
        <v>6242</v>
      </c>
      <c r="C3935" s="38" t="s">
        <v>23</v>
      </c>
      <c r="D3935" s="39">
        <v>2834.61</v>
      </c>
      <c r="E3935" s="39">
        <v>321.8</v>
      </c>
      <c r="F3935" s="39">
        <v>3156.41</v>
      </c>
      <c r="G3935" s="34">
        <f t="shared" si="61"/>
        <v>9</v>
      </c>
    </row>
    <row r="3936" spans="1:7" x14ac:dyDescent="0.25">
      <c r="A3936" s="36" t="s">
        <v>6689</v>
      </c>
      <c r="B3936" s="37" t="s">
        <v>6243</v>
      </c>
      <c r="C3936" s="38" t="s">
        <v>23</v>
      </c>
      <c r="D3936" s="39">
        <v>3224.39</v>
      </c>
      <c r="E3936" s="39">
        <v>321.8</v>
      </c>
      <c r="F3936" s="39">
        <v>3546.19</v>
      </c>
      <c r="G3936" s="34">
        <f t="shared" si="61"/>
        <v>9</v>
      </c>
    </row>
    <row r="3937" spans="1:7" x14ac:dyDescent="0.25">
      <c r="A3937" s="36" t="s">
        <v>6690</v>
      </c>
      <c r="B3937" s="37" t="s">
        <v>6244</v>
      </c>
      <c r="C3937" s="38" t="s">
        <v>23</v>
      </c>
      <c r="D3937" s="39">
        <v>3237.56</v>
      </c>
      <c r="E3937" s="39">
        <v>321.8</v>
      </c>
      <c r="F3937" s="39">
        <v>3559.36</v>
      </c>
      <c r="G3937" s="34">
        <f t="shared" si="61"/>
        <v>9</v>
      </c>
    </row>
    <row r="3938" spans="1:7" x14ac:dyDescent="0.25">
      <c r="A3938" s="36" t="s">
        <v>6691</v>
      </c>
      <c r="B3938" s="37" t="s">
        <v>6245</v>
      </c>
      <c r="C3938" s="38" t="s">
        <v>23</v>
      </c>
      <c r="D3938" s="39">
        <v>5861.18</v>
      </c>
      <c r="E3938" s="39">
        <v>321.8</v>
      </c>
      <c r="F3938" s="39">
        <v>6182.98</v>
      </c>
      <c r="G3938" s="34">
        <f t="shared" si="61"/>
        <v>9</v>
      </c>
    </row>
    <row r="3939" spans="1:7" x14ac:dyDescent="0.25">
      <c r="A3939" s="36" t="s">
        <v>11415</v>
      </c>
      <c r="B3939" s="37" t="s">
        <v>6246</v>
      </c>
      <c r="C3939" s="38"/>
      <c r="D3939" s="39"/>
      <c r="E3939" s="39"/>
      <c r="F3939" s="39"/>
      <c r="G3939" s="34">
        <f t="shared" si="61"/>
        <v>5</v>
      </c>
    </row>
    <row r="3940" spans="1:7" x14ac:dyDescent="0.25">
      <c r="A3940" s="36" t="s">
        <v>6692</v>
      </c>
      <c r="B3940" s="37" t="s">
        <v>6247</v>
      </c>
      <c r="C3940" s="38" t="s">
        <v>23</v>
      </c>
      <c r="D3940" s="39">
        <v>632.16</v>
      </c>
      <c r="E3940" s="39">
        <v>209.01</v>
      </c>
      <c r="F3940" s="39">
        <v>841.17</v>
      </c>
      <c r="G3940" s="34">
        <f t="shared" si="61"/>
        <v>9</v>
      </c>
    </row>
    <row r="3941" spans="1:7" x14ac:dyDescent="0.25">
      <c r="A3941" s="36" t="s">
        <v>6693</v>
      </c>
      <c r="B3941" s="37" t="s">
        <v>6248</v>
      </c>
      <c r="C3941" s="38" t="s">
        <v>23</v>
      </c>
      <c r="D3941" s="39">
        <v>577.27</v>
      </c>
      <c r="E3941" s="39">
        <v>225.33</v>
      </c>
      <c r="F3941" s="39">
        <v>802.6</v>
      </c>
      <c r="G3941" s="34">
        <f t="shared" si="61"/>
        <v>9</v>
      </c>
    </row>
    <row r="3942" spans="1:7" x14ac:dyDescent="0.25">
      <c r="A3942" s="36" t="s">
        <v>6694</v>
      </c>
      <c r="B3942" s="37" t="s">
        <v>6249</v>
      </c>
      <c r="C3942" s="38" t="s">
        <v>23</v>
      </c>
      <c r="D3942" s="39">
        <v>1221.52</v>
      </c>
      <c r="E3942" s="39">
        <v>225.33</v>
      </c>
      <c r="F3942" s="39">
        <v>1446.85</v>
      </c>
      <c r="G3942" s="34">
        <f t="shared" si="61"/>
        <v>9</v>
      </c>
    </row>
    <row r="3943" spans="1:7" x14ac:dyDescent="0.25">
      <c r="A3943" s="36" t="s">
        <v>6695</v>
      </c>
      <c r="B3943" s="37" t="s">
        <v>6250</v>
      </c>
      <c r="C3943" s="38" t="s">
        <v>23</v>
      </c>
      <c r="D3943" s="39">
        <v>1474.23</v>
      </c>
      <c r="E3943" s="39">
        <v>338</v>
      </c>
      <c r="F3943" s="39">
        <v>1812.23</v>
      </c>
      <c r="G3943" s="34">
        <f t="shared" si="61"/>
        <v>9</v>
      </c>
    </row>
    <row r="3944" spans="1:7" x14ac:dyDescent="0.25">
      <c r="A3944" s="36" t="s">
        <v>6696</v>
      </c>
      <c r="B3944" s="37" t="s">
        <v>6251</v>
      </c>
      <c r="C3944" s="38" t="s">
        <v>23</v>
      </c>
      <c r="D3944" s="39">
        <v>1721.13</v>
      </c>
      <c r="E3944" s="39">
        <v>450.66</v>
      </c>
      <c r="F3944" s="39">
        <v>2171.79</v>
      </c>
      <c r="G3944" s="34">
        <f t="shared" si="61"/>
        <v>9</v>
      </c>
    </row>
    <row r="3945" spans="1:7" x14ac:dyDescent="0.25">
      <c r="A3945" s="36" t="s">
        <v>6697</v>
      </c>
      <c r="B3945" s="37" t="s">
        <v>6252</v>
      </c>
      <c r="C3945" s="38" t="s">
        <v>23</v>
      </c>
      <c r="D3945" s="39">
        <v>2662.86</v>
      </c>
      <c r="E3945" s="39">
        <v>338</v>
      </c>
      <c r="F3945" s="39">
        <v>3000.86</v>
      </c>
      <c r="G3945" s="34">
        <f t="shared" si="61"/>
        <v>9</v>
      </c>
    </row>
    <row r="3946" spans="1:7" x14ac:dyDescent="0.25">
      <c r="A3946" s="36" t="s">
        <v>6698</v>
      </c>
      <c r="B3946" s="37" t="s">
        <v>6253</v>
      </c>
      <c r="C3946" s="38" t="s">
        <v>23</v>
      </c>
      <c r="D3946" s="39">
        <v>1394.84</v>
      </c>
      <c r="E3946" s="39">
        <v>338</v>
      </c>
      <c r="F3946" s="39">
        <v>1732.84</v>
      </c>
      <c r="G3946" s="34">
        <f t="shared" si="61"/>
        <v>9</v>
      </c>
    </row>
    <row r="3947" spans="1:7" x14ac:dyDescent="0.25">
      <c r="A3947" s="36" t="s">
        <v>6699</v>
      </c>
      <c r="B3947" s="37" t="s">
        <v>6254</v>
      </c>
      <c r="C3947" s="38" t="s">
        <v>23</v>
      </c>
      <c r="D3947" s="39">
        <v>2650.17</v>
      </c>
      <c r="E3947" s="39">
        <v>450.66</v>
      </c>
      <c r="F3947" s="39">
        <v>3100.83</v>
      </c>
      <c r="G3947" s="34">
        <f t="shared" si="61"/>
        <v>9</v>
      </c>
    </row>
    <row r="3948" spans="1:7" x14ac:dyDescent="0.25">
      <c r="A3948" s="36" t="s">
        <v>6700</v>
      </c>
      <c r="B3948" s="37" t="s">
        <v>6255</v>
      </c>
      <c r="C3948" s="38" t="s">
        <v>23</v>
      </c>
      <c r="D3948" s="39">
        <v>143.69999999999999</v>
      </c>
      <c r="E3948" s="39">
        <v>150.22</v>
      </c>
      <c r="F3948" s="39">
        <v>293.92</v>
      </c>
      <c r="G3948" s="34">
        <f t="shared" si="61"/>
        <v>9</v>
      </c>
    </row>
    <row r="3949" spans="1:7" x14ac:dyDescent="0.25">
      <c r="A3949" s="36" t="s">
        <v>6701</v>
      </c>
      <c r="B3949" s="37" t="s">
        <v>6256</v>
      </c>
      <c r="C3949" s="38" t="s">
        <v>23</v>
      </c>
      <c r="D3949" s="39">
        <v>153.66</v>
      </c>
      <c r="E3949" s="39">
        <v>150.22</v>
      </c>
      <c r="F3949" s="39">
        <v>303.88</v>
      </c>
      <c r="G3949" s="34">
        <f t="shared" si="61"/>
        <v>9</v>
      </c>
    </row>
    <row r="3950" spans="1:7" x14ac:dyDescent="0.25">
      <c r="A3950" s="36" t="s">
        <v>6702</v>
      </c>
      <c r="B3950" s="37" t="s">
        <v>6257</v>
      </c>
      <c r="C3950" s="38" t="s">
        <v>23</v>
      </c>
      <c r="D3950" s="39">
        <v>262.56</v>
      </c>
      <c r="E3950" s="39">
        <v>187.78</v>
      </c>
      <c r="F3950" s="39">
        <v>450.34</v>
      </c>
      <c r="G3950" s="34">
        <f t="shared" si="61"/>
        <v>9</v>
      </c>
    </row>
    <row r="3951" spans="1:7" x14ac:dyDescent="0.25">
      <c r="A3951" s="36" t="s">
        <v>6703</v>
      </c>
      <c r="B3951" s="37" t="s">
        <v>6258</v>
      </c>
      <c r="C3951" s="38" t="s">
        <v>23</v>
      </c>
      <c r="D3951" s="39">
        <v>525.12</v>
      </c>
      <c r="E3951" s="39">
        <v>225.33</v>
      </c>
      <c r="F3951" s="39">
        <v>750.45</v>
      </c>
      <c r="G3951" s="34">
        <f t="shared" si="61"/>
        <v>9</v>
      </c>
    </row>
    <row r="3952" spans="1:7" x14ac:dyDescent="0.25">
      <c r="A3952" s="36" t="s">
        <v>11416</v>
      </c>
      <c r="B3952" s="37" t="s">
        <v>6259</v>
      </c>
      <c r="C3952" s="38"/>
      <c r="D3952" s="39"/>
      <c r="E3952" s="39"/>
      <c r="F3952" s="39"/>
      <c r="G3952" s="34">
        <f t="shared" si="61"/>
        <v>5</v>
      </c>
    </row>
    <row r="3953" spans="1:7" x14ac:dyDescent="0.25">
      <c r="A3953" s="36" t="s">
        <v>6704</v>
      </c>
      <c r="B3953" s="37" t="s">
        <v>6260</v>
      </c>
      <c r="C3953" s="38" t="s">
        <v>23</v>
      </c>
      <c r="D3953" s="39">
        <v>254.53</v>
      </c>
      <c r="E3953" s="39">
        <v>254</v>
      </c>
      <c r="F3953" s="39">
        <v>508.53</v>
      </c>
      <c r="G3953" s="34">
        <f t="shared" si="61"/>
        <v>9</v>
      </c>
    </row>
    <row r="3954" spans="1:7" ht="30" x14ac:dyDescent="0.25">
      <c r="A3954" s="36" t="s">
        <v>6705</v>
      </c>
      <c r="B3954" s="37" t="s">
        <v>6845</v>
      </c>
      <c r="C3954" s="38" t="s">
        <v>23</v>
      </c>
      <c r="D3954" s="39">
        <v>73.209999999999994</v>
      </c>
      <c r="E3954" s="39">
        <v>18.53</v>
      </c>
      <c r="F3954" s="39">
        <v>91.74</v>
      </c>
      <c r="G3954" s="34">
        <f t="shared" si="61"/>
        <v>9</v>
      </c>
    </row>
    <row r="3955" spans="1:7" ht="30" x14ac:dyDescent="0.25">
      <c r="A3955" s="36" t="s">
        <v>6706</v>
      </c>
      <c r="B3955" s="37" t="s">
        <v>6846</v>
      </c>
      <c r="C3955" s="38" t="s">
        <v>23</v>
      </c>
      <c r="D3955" s="39">
        <v>789</v>
      </c>
      <c r="E3955" s="39">
        <v>37.049999999999997</v>
      </c>
      <c r="F3955" s="39">
        <v>826.05</v>
      </c>
      <c r="G3955" s="34">
        <f t="shared" si="61"/>
        <v>9</v>
      </c>
    </row>
    <row r="3956" spans="1:7" x14ac:dyDescent="0.25">
      <c r="A3956" s="36" t="s">
        <v>6707</v>
      </c>
      <c r="B3956" s="37" t="s">
        <v>6261</v>
      </c>
      <c r="C3956" s="38" t="s">
        <v>23</v>
      </c>
      <c r="D3956" s="39">
        <v>34.18</v>
      </c>
      <c r="E3956" s="39">
        <v>36.869999999999997</v>
      </c>
      <c r="F3956" s="39">
        <v>71.05</v>
      </c>
      <c r="G3956" s="34">
        <f t="shared" si="61"/>
        <v>9</v>
      </c>
    </row>
    <row r="3957" spans="1:7" ht="30" x14ac:dyDescent="0.25">
      <c r="A3957" s="36" t="s">
        <v>11417</v>
      </c>
      <c r="B3957" s="37" t="s">
        <v>6840</v>
      </c>
      <c r="C3957" s="38"/>
      <c r="D3957" s="39"/>
      <c r="E3957" s="39"/>
      <c r="F3957" s="39"/>
      <c r="G3957" s="34">
        <f t="shared" si="61"/>
        <v>2</v>
      </c>
    </row>
    <row r="3958" spans="1:7" x14ac:dyDescent="0.25">
      <c r="A3958" s="36" t="s">
        <v>11418</v>
      </c>
      <c r="B3958" s="37" t="s">
        <v>6262</v>
      </c>
      <c r="C3958" s="38"/>
      <c r="D3958" s="39"/>
      <c r="E3958" s="39"/>
      <c r="F3958" s="39"/>
      <c r="G3958" s="34">
        <f t="shared" si="61"/>
        <v>5</v>
      </c>
    </row>
    <row r="3959" spans="1:7" ht="30" x14ac:dyDescent="0.25">
      <c r="A3959" s="36" t="s">
        <v>6708</v>
      </c>
      <c r="B3959" s="37" t="s">
        <v>6841</v>
      </c>
      <c r="C3959" s="38" t="s">
        <v>23</v>
      </c>
      <c r="D3959" s="39">
        <v>77.56</v>
      </c>
      <c r="E3959" s="39"/>
      <c r="F3959" s="39">
        <v>77.56</v>
      </c>
      <c r="G3959" s="34">
        <f t="shared" si="61"/>
        <v>9</v>
      </c>
    </row>
    <row r="3960" spans="1:7" ht="30" x14ac:dyDescent="0.25">
      <c r="A3960" s="36" t="s">
        <v>6709</v>
      </c>
      <c r="B3960" s="37" t="s">
        <v>13487</v>
      </c>
      <c r="C3960" s="38" t="s">
        <v>23</v>
      </c>
      <c r="D3960" s="39">
        <v>447.3</v>
      </c>
      <c r="E3960" s="39">
        <v>153.32</v>
      </c>
      <c r="F3960" s="39">
        <v>600.62</v>
      </c>
      <c r="G3960" s="34">
        <f t="shared" si="61"/>
        <v>9</v>
      </c>
    </row>
    <row r="3961" spans="1:7" ht="30" x14ac:dyDescent="0.25">
      <c r="A3961" s="36" t="s">
        <v>6710</v>
      </c>
      <c r="B3961" s="37" t="s">
        <v>13488</v>
      </c>
      <c r="C3961" s="38" t="s">
        <v>23</v>
      </c>
      <c r="D3961" s="39">
        <v>982.66</v>
      </c>
      <c r="E3961" s="39">
        <v>387.6</v>
      </c>
      <c r="F3961" s="39">
        <v>1370.26</v>
      </c>
      <c r="G3961" s="34">
        <f t="shared" si="61"/>
        <v>9</v>
      </c>
    </row>
    <row r="3962" spans="1:7" x14ac:dyDescent="0.25">
      <c r="A3962" s="36" t="s">
        <v>11497</v>
      </c>
      <c r="B3962" s="37" t="s">
        <v>11498</v>
      </c>
      <c r="C3962" s="38" t="s">
        <v>23</v>
      </c>
      <c r="D3962" s="39">
        <v>1549.86</v>
      </c>
      <c r="E3962" s="39">
        <v>7.41</v>
      </c>
      <c r="F3962" s="39">
        <v>1557.27</v>
      </c>
      <c r="G3962" s="34">
        <f t="shared" si="61"/>
        <v>9</v>
      </c>
    </row>
    <row r="3963" spans="1:7" ht="45" x14ac:dyDescent="0.25">
      <c r="A3963" s="36" t="s">
        <v>6711</v>
      </c>
      <c r="B3963" s="37" t="s">
        <v>6263</v>
      </c>
      <c r="C3963" s="38" t="s">
        <v>23</v>
      </c>
      <c r="D3963" s="39">
        <v>152.24</v>
      </c>
      <c r="E3963" s="39">
        <v>21.07</v>
      </c>
      <c r="F3963" s="39">
        <v>173.31</v>
      </c>
      <c r="G3963" s="34">
        <f t="shared" si="61"/>
        <v>9</v>
      </c>
    </row>
    <row r="3964" spans="1:7" x14ac:dyDescent="0.25">
      <c r="A3964" s="36" t="s">
        <v>6712</v>
      </c>
      <c r="B3964" s="37" t="s">
        <v>6264</v>
      </c>
      <c r="C3964" s="38" t="s">
        <v>23</v>
      </c>
      <c r="D3964" s="39">
        <v>36.200000000000003</v>
      </c>
      <c r="E3964" s="39">
        <v>7.9</v>
      </c>
      <c r="F3964" s="39">
        <v>44.1</v>
      </c>
      <c r="G3964" s="34">
        <f t="shared" si="61"/>
        <v>9</v>
      </c>
    </row>
    <row r="3965" spans="1:7" x14ac:dyDescent="0.25">
      <c r="A3965" s="36" t="s">
        <v>6713</v>
      </c>
      <c r="B3965" s="37" t="s">
        <v>6265</v>
      </c>
      <c r="C3965" s="38" t="s">
        <v>23</v>
      </c>
      <c r="D3965" s="39">
        <v>158.49</v>
      </c>
      <c r="E3965" s="39">
        <v>7.9</v>
      </c>
      <c r="F3965" s="39">
        <v>166.39</v>
      </c>
      <c r="G3965" s="34">
        <f t="shared" si="61"/>
        <v>9</v>
      </c>
    </row>
    <row r="3966" spans="1:7" ht="30" x14ac:dyDescent="0.25">
      <c r="A3966" s="36" t="s">
        <v>6714</v>
      </c>
      <c r="B3966" s="37" t="s">
        <v>6842</v>
      </c>
      <c r="C3966" s="38" t="s">
        <v>3666</v>
      </c>
      <c r="D3966" s="39">
        <v>7482.16</v>
      </c>
      <c r="E3966" s="39"/>
      <c r="F3966" s="39">
        <v>7482.16</v>
      </c>
      <c r="G3966" s="34">
        <f t="shared" si="61"/>
        <v>9</v>
      </c>
    </row>
    <row r="3967" spans="1:7" ht="30" x14ac:dyDescent="0.25">
      <c r="A3967" s="36" t="s">
        <v>6715</v>
      </c>
      <c r="B3967" s="37" t="s">
        <v>6843</v>
      </c>
      <c r="C3967" s="38" t="s">
        <v>3666</v>
      </c>
      <c r="D3967" s="39">
        <v>35649.230000000003</v>
      </c>
      <c r="E3967" s="39"/>
      <c r="F3967" s="39">
        <v>35649.230000000003</v>
      </c>
      <c r="G3967" s="34">
        <f t="shared" si="61"/>
        <v>9</v>
      </c>
    </row>
    <row r="3968" spans="1:7" ht="30" x14ac:dyDescent="0.25">
      <c r="A3968" s="36" t="s">
        <v>6716</v>
      </c>
      <c r="B3968" s="37" t="s">
        <v>6844</v>
      </c>
      <c r="C3968" s="38" t="s">
        <v>3666</v>
      </c>
      <c r="D3968" s="39">
        <v>46135.01</v>
      </c>
      <c r="E3968" s="39"/>
      <c r="F3968" s="39">
        <v>46135.01</v>
      </c>
      <c r="G3968" s="34">
        <f t="shared" si="61"/>
        <v>9</v>
      </c>
    </row>
    <row r="3969" spans="1:7" x14ac:dyDescent="0.25">
      <c r="A3969" s="36" t="s">
        <v>11419</v>
      </c>
      <c r="B3969" s="37" t="s">
        <v>6266</v>
      </c>
      <c r="C3969" s="38"/>
      <c r="D3969" s="39"/>
      <c r="E3969" s="39"/>
      <c r="F3969" s="39"/>
      <c r="G3969" s="34">
        <f t="shared" si="61"/>
        <v>5</v>
      </c>
    </row>
    <row r="3970" spans="1:7" ht="30" x14ac:dyDescent="0.25">
      <c r="A3970" s="36" t="s">
        <v>6717</v>
      </c>
      <c r="B3970" s="37" t="s">
        <v>6267</v>
      </c>
      <c r="C3970" s="38" t="s">
        <v>23</v>
      </c>
      <c r="D3970" s="39">
        <v>9817.57</v>
      </c>
      <c r="E3970" s="39">
        <v>79.010000000000005</v>
      </c>
      <c r="F3970" s="39">
        <v>9896.58</v>
      </c>
      <c r="G3970" s="34">
        <f t="shared" si="61"/>
        <v>9</v>
      </c>
    </row>
    <row r="3971" spans="1:7" ht="30" x14ac:dyDescent="0.25">
      <c r="A3971" s="36" t="s">
        <v>6718</v>
      </c>
      <c r="B3971" s="37" t="s">
        <v>6268</v>
      </c>
      <c r="C3971" s="38" t="s">
        <v>23</v>
      </c>
      <c r="D3971" s="39">
        <v>16181.77</v>
      </c>
      <c r="E3971" s="39">
        <v>79.010000000000005</v>
      </c>
      <c r="F3971" s="39">
        <v>16260.78</v>
      </c>
      <c r="G3971" s="34">
        <f t="shared" ref="G3971:G4034" si="62">LEN(A3971)</f>
        <v>9</v>
      </c>
    </row>
    <row r="3972" spans="1:7" ht="30" x14ac:dyDescent="0.25">
      <c r="A3972" s="36" t="s">
        <v>6719</v>
      </c>
      <c r="B3972" s="37" t="s">
        <v>6269</v>
      </c>
      <c r="C3972" s="38" t="s">
        <v>23</v>
      </c>
      <c r="D3972" s="39">
        <v>43834.07</v>
      </c>
      <c r="E3972" s="39">
        <v>79.010000000000005</v>
      </c>
      <c r="F3972" s="39">
        <v>43913.08</v>
      </c>
      <c r="G3972" s="34">
        <f t="shared" si="62"/>
        <v>9</v>
      </c>
    </row>
    <row r="3973" spans="1:7" x14ac:dyDescent="0.25">
      <c r="A3973" s="36" t="s">
        <v>11420</v>
      </c>
      <c r="B3973" s="37" t="s">
        <v>6270</v>
      </c>
      <c r="C3973" s="38"/>
      <c r="D3973" s="39"/>
      <c r="E3973" s="39"/>
      <c r="F3973" s="39"/>
      <c r="G3973" s="34">
        <f t="shared" si="62"/>
        <v>5</v>
      </c>
    </row>
    <row r="3974" spans="1:7" ht="30" x14ac:dyDescent="0.25">
      <c r="A3974" s="36" t="s">
        <v>6720</v>
      </c>
      <c r="B3974" s="37" t="s">
        <v>6827</v>
      </c>
      <c r="C3974" s="38" t="s">
        <v>23</v>
      </c>
      <c r="D3974" s="39">
        <v>38539.56</v>
      </c>
      <c r="E3974" s="39">
        <v>148.19999999999999</v>
      </c>
      <c r="F3974" s="39">
        <v>38687.760000000002</v>
      </c>
      <c r="G3974" s="34">
        <f t="shared" si="62"/>
        <v>9</v>
      </c>
    </row>
    <row r="3975" spans="1:7" ht="30" x14ac:dyDescent="0.25">
      <c r="A3975" s="36" t="s">
        <v>6721</v>
      </c>
      <c r="B3975" s="37" t="s">
        <v>6828</v>
      </c>
      <c r="C3975" s="38" t="s">
        <v>23</v>
      </c>
      <c r="D3975" s="39">
        <v>49494.71</v>
      </c>
      <c r="E3975" s="39">
        <v>148.19999999999999</v>
      </c>
      <c r="F3975" s="39">
        <v>49642.91</v>
      </c>
      <c r="G3975" s="34">
        <f t="shared" si="62"/>
        <v>9</v>
      </c>
    </row>
    <row r="3976" spans="1:7" ht="30" x14ac:dyDescent="0.25">
      <c r="A3976" s="36" t="s">
        <v>6722</v>
      </c>
      <c r="B3976" s="37" t="s">
        <v>11421</v>
      </c>
      <c r="C3976" s="38" t="s">
        <v>23</v>
      </c>
      <c r="D3976" s="39">
        <v>43115.38</v>
      </c>
      <c r="E3976" s="39">
        <v>148.19999999999999</v>
      </c>
      <c r="F3976" s="39">
        <v>43263.58</v>
      </c>
      <c r="G3976" s="34">
        <f t="shared" si="62"/>
        <v>9</v>
      </c>
    </row>
    <row r="3977" spans="1:7" ht="30" x14ac:dyDescent="0.25">
      <c r="A3977" s="36" t="s">
        <v>6723</v>
      </c>
      <c r="B3977" s="37" t="s">
        <v>6271</v>
      </c>
      <c r="C3977" s="38" t="s">
        <v>23</v>
      </c>
      <c r="D3977" s="39">
        <v>4033.49</v>
      </c>
      <c r="E3977" s="39">
        <v>105.34</v>
      </c>
      <c r="F3977" s="39">
        <v>4138.83</v>
      </c>
      <c r="G3977" s="34">
        <f t="shared" si="62"/>
        <v>9</v>
      </c>
    </row>
    <row r="3978" spans="1:7" ht="30" x14ac:dyDescent="0.25">
      <c r="A3978" s="36" t="s">
        <v>6724</v>
      </c>
      <c r="B3978" s="37" t="s">
        <v>6829</v>
      </c>
      <c r="C3978" s="38" t="s">
        <v>23</v>
      </c>
      <c r="D3978" s="39">
        <v>16907.96</v>
      </c>
      <c r="E3978" s="39">
        <v>148.19999999999999</v>
      </c>
      <c r="F3978" s="39">
        <v>17056.16</v>
      </c>
      <c r="G3978" s="34">
        <f t="shared" si="62"/>
        <v>9</v>
      </c>
    </row>
    <row r="3979" spans="1:7" ht="30" x14ac:dyDescent="0.25">
      <c r="A3979" s="36" t="s">
        <v>6725</v>
      </c>
      <c r="B3979" s="37" t="s">
        <v>6830</v>
      </c>
      <c r="C3979" s="38" t="s">
        <v>23</v>
      </c>
      <c r="D3979" s="39">
        <v>23162.400000000001</v>
      </c>
      <c r="E3979" s="39">
        <v>105.34</v>
      </c>
      <c r="F3979" s="39">
        <v>23267.74</v>
      </c>
      <c r="G3979" s="34">
        <f t="shared" si="62"/>
        <v>9</v>
      </c>
    </row>
    <row r="3980" spans="1:7" ht="30" x14ac:dyDescent="0.25">
      <c r="A3980" s="36" t="s">
        <v>6726</v>
      </c>
      <c r="B3980" s="37" t="s">
        <v>6831</v>
      </c>
      <c r="C3980" s="38" t="s">
        <v>23</v>
      </c>
      <c r="D3980" s="39">
        <v>1012.78</v>
      </c>
      <c r="E3980" s="39">
        <v>52.67</v>
      </c>
      <c r="F3980" s="39">
        <v>1065.45</v>
      </c>
      <c r="G3980" s="34">
        <f t="shared" si="62"/>
        <v>9</v>
      </c>
    </row>
    <row r="3981" spans="1:7" ht="30" x14ac:dyDescent="0.25">
      <c r="A3981" s="36" t="s">
        <v>6727</v>
      </c>
      <c r="B3981" s="37" t="s">
        <v>6832</v>
      </c>
      <c r="C3981" s="38" t="s">
        <v>23</v>
      </c>
      <c r="D3981" s="39">
        <v>49583.58</v>
      </c>
      <c r="E3981" s="39">
        <v>148.19999999999999</v>
      </c>
      <c r="F3981" s="39">
        <v>49731.78</v>
      </c>
      <c r="G3981" s="34">
        <f t="shared" si="62"/>
        <v>9</v>
      </c>
    </row>
    <row r="3982" spans="1:7" ht="30" x14ac:dyDescent="0.25">
      <c r="A3982" s="36" t="s">
        <v>6728</v>
      </c>
      <c r="B3982" s="37" t="s">
        <v>6833</v>
      </c>
      <c r="C3982" s="38" t="s">
        <v>23</v>
      </c>
      <c r="D3982" s="39">
        <v>59066.64</v>
      </c>
      <c r="E3982" s="39">
        <v>148.19999999999999</v>
      </c>
      <c r="F3982" s="39">
        <v>59214.84</v>
      </c>
      <c r="G3982" s="34">
        <f t="shared" si="62"/>
        <v>9</v>
      </c>
    </row>
    <row r="3983" spans="1:7" ht="30" x14ac:dyDescent="0.25">
      <c r="A3983" s="36" t="s">
        <v>6729</v>
      </c>
      <c r="B3983" s="37" t="s">
        <v>6834</v>
      </c>
      <c r="C3983" s="38" t="s">
        <v>23</v>
      </c>
      <c r="D3983" s="39">
        <v>111138.32</v>
      </c>
      <c r="E3983" s="39">
        <v>148.19999999999999</v>
      </c>
      <c r="F3983" s="39">
        <v>111286.52</v>
      </c>
      <c r="G3983" s="34">
        <f t="shared" si="62"/>
        <v>9</v>
      </c>
    </row>
    <row r="3984" spans="1:7" ht="30" x14ac:dyDescent="0.25">
      <c r="A3984" s="36" t="s">
        <v>6730</v>
      </c>
      <c r="B3984" s="37" t="s">
        <v>6272</v>
      </c>
      <c r="C3984" s="38" t="s">
        <v>23</v>
      </c>
      <c r="D3984" s="39">
        <v>143301.63</v>
      </c>
      <c r="E3984" s="39">
        <v>148.19999999999999</v>
      </c>
      <c r="F3984" s="39">
        <v>143449.82999999999</v>
      </c>
      <c r="G3984" s="34">
        <f t="shared" si="62"/>
        <v>9</v>
      </c>
    </row>
    <row r="3985" spans="1:7" ht="30" x14ac:dyDescent="0.25">
      <c r="A3985" s="36" t="s">
        <v>6731</v>
      </c>
      <c r="B3985" s="37" t="s">
        <v>6835</v>
      </c>
      <c r="C3985" s="38" t="s">
        <v>23</v>
      </c>
      <c r="D3985" s="39">
        <v>49773.43</v>
      </c>
      <c r="E3985" s="39">
        <v>148.19999999999999</v>
      </c>
      <c r="F3985" s="39">
        <v>49921.63</v>
      </c>
      <c r="G3985" s="34">
        <f t="shared" si="62"/>
        <v>9</v>
      </c>
    </row>
    <row r="3986" spans="1:7" ht="30" x14ac:dyDescent="0.25">
      <c r="A3986" s="36" t="s">
        <v>6732</v>
      </c>
      <c r="B3986" s="37" t="s">
        <v>6836</v>
      </c>
      <c r="C3986" s="38" t="s">
        <v>23</v>
      </c>
      <c r="D3986" s="39">
        <v>27663.38</v>
      </c>
      <c r="E3986" s="39">
        <v>148.19999999999999</v>
      </c>
      <c r="F3986" s="39">
        <v>27811.58</v>
      </c>
      <c r="G3986" s="34">
        <f t="shared" si="62"/>
        <v>9</v>
      </c>
    </row>
    <row r="3987" spans="1:7" ht="30" x14ac:dyDescent="0.25">
      <c r="A3987" s="36" t="s">
        <v>6733</v>
      </c>
      <c r="B3987" s="37" t="s">
        <v>6273</v>
      </c>
      <c r="C3987" s="38" t="s">
        <v>23</v>
      </c>
      <c r="D3987" s="39">
        <v>38129.74</v>
      </c>
      <c r="E3987" s="39">
        <v>148.19999999999999</v>
      </c>
      <c r="F3987" s="39">
        <v>38277.94</v>
      </c>
      <c r="G3987" s="34">
        <f t="shared" si="62"/>
        <v>9</v>
      </c>
    </row>
    <row r="3988" spans="1:7" ht="30" x14ac:dyDescent="0.25">
      <c r="A3988" s="36" t="s">
        <v>6734</v>
      </c>
      <c r="B3988" s="37" t="s">
        <v>6837</v>
      </c>
      <c r="C3988" s="38" t="s">
        <v>23</v>
      </c>
      <c r="D3988" s="39">
        <v>63385.45</v>
      </c>
      <c r="E3988" s="39">
        <v>148.19999999999999</v>
      </c>
      <c r="F3988" s="39">
        <v>63533.65</v>
      </c>
      <c r="G3988" s="34">
        <f t="shared" si="62"/>
        <v>9</v>
      </c>
    </row>
    <row r="3989" spans="1:7" ht="30" x14ac:dyDescent="0.25">
      <c r="A3989" s="36" t="s">
        <v>6735</v>
      </c>
      <c r="B3989" s="37" t="s">
        <v>6838</v>
      </c>
      <c r="C3989" s="38" t="s">
        <v>23</v>
      </c>
      <c r="D3989" s="39">
        <v>41753.949999999997</v>
      </c>
      <c r="E3989" s="39">
        <v>148.19999999999999</v>
      </c>
      <c r="F3989" s="39">
        <v>41902.15</v>
      </c>
      <c r="G3989" s="34">
        <f t="shared" si="62"/>
        <v>9</v>
      </c>
    </row>
    <row r="3990" spans="1:7" ht="30" x14ac:dyDescent="0.25">
      <c r="A3990" s="36" t="s">
        <v>6736</v>
      </c>
      <c r="B3990" s="37" t="s">
        <v>6839</v>
      </c>
      <c r="C3990" s="38" t="s">
        <v>23</v>
      </c>
      <c r="D3990" s="39">
        <v>96417.99</v>
      </c>
      <c r="E3990" s="39">
        <v>148.19999999999999</v>
      </c>
      <c r="F3990" s="39">
        <v>96566.19</v>
      </c>
      <c r="G3990" s="34">
        <f t="shared" si="62"/>
        <v>9</v>
      </c>
    </row>
    <row r="3991" spans="1:7" x14ac:dyDescent="0.25">
      <c r="A3991" s="36" t="s">
        <v>11422</v>
      </c>
      <c r="B3991" s="37" t="s">
        <v>6274</v>
      </c>
      <c r="C3991" s="38"/>
      <c r="D3991" s="39"/>
      <c r="E3991" s="39"/>
      <c r="F3991" s="39"/>
      <c r="G3991" s="34">
        <f t="shared" si="62"/>
        <v>5</v>
      </c>
    </row>
    <row r="3992" spans="1:7" x14ac:dyDescent="0.25">
      <c r="A3992" s="36" t="s">
        <v>6737</v>
      </c>
      <c r="B3992" s="37" t="s">
        <v>6275</v>
      </c>
      <c r="C3992" s="38" t="s">
        <v>23</v>
      </c>
      <c r="D3992" s="39">
        <v>945.71</v>
      </c>
      <c r="E3992" s="39">
        <v>60.11</v>
      </c>
      <c r="F3992" s="39">
        <v>1005.82</v>
      </c>
      <c r="G3992" s="34">
        <f t="shared" si="62"/>
        <v>9</v>
      </c>
    </row>
    <row r="3993" spans="1:7" x14ac:dyDescent="0.25">
      <c r="A3993" s="36" t="s">
        <v>11423</v>
      </c>
      <c r="B3993" s="37" t="s">
        <v>6276</v>
      </c>
      <c r="C3993" s="38"/>
      <c r="D3993" s="39"/>
      <c r="E3993" s="39"/>
      <c r="F3993" s="39"/>
      <c r="G3993" s="34">
        <f t="shared" si="62"/>
        <v>5</v>
      </c>
    </row>
    <row r="3994" spans="1:7" x14ac:dyDescent="0.25">
      <c r="A3994" s="36" t="s">
        <v>6738</v>
      </c>
      <c r="B3994" s="37" t="s">
        <v>6277</v>
      </c>
      <c r="C3994" s="38" t="s">
        <v>23</v>
      </c>
      <c r="D3994" s="39">
        <v>41.51</v>
      </c>
      <c r="E3994" s="39">
        <v>10.54</v>
      </c>
      <c r="F3994" s="39">
        <v>52.05</v>
      </c>
      <c r="G3994" s="34">
        <f t="shared" si="62"/>
        <v>9</v>
      </c>
    </row>
    <row r="3995" spans="1:7" x14ac:dyDescent="0.25">
      <c r="A3995" s="36" t="s">
        <v>6739</v>
      </c>
      <c r="B3995" s="37" t="s">
        <v>6278</v>
      </c>
      <c r="C3995" s="38" t="s">
        <v>23</v>
      </c>
      <c r="D3995" s="39">
        <v>802.57</v>
      </c>
      <c r="E3995" s="39">
        <v>42.13</v>
      </c>
      <c r="F3995" s="39">
        <v>844.7</v>
      </c>
      <c r="G3995" s="34">
        <f t="shared" si="62"/>
        <v>9</v>
      </c>
    </row>
    <row r="3996" spans="1:7" x14ac:dyDescent="0.25">
      <c r="A3996" s="36" t="s">
        <v>6740</v>
      </c>
      <c r="B3996" s="37" t="s">
        <v>6279</v>
      </c>
      <c r="C3996" s="38" t="s">
        <v>23</v>
      </c>
      <c r="D3996" s="39">
        <v>472.49</v>
      </c>
      <c r="E3996" s="39">
        <v>42.13</v>
      </c>
      <c r="F3996" s="39">
        <v>514.62</v>
      </c>
      <c r="G3996" s="34">
        <f t="shared" si="62"/>
        <v>9</v>
      </c>
    </row>
    <row r="3997" spans="1:7" x14ac:dyDescent="0.25">
      <c r="A3997" s="36" t="s">
        <v>6741</v>
      </c>
      <c r="B3997" s="37" t="s">
        <v>6280</v>
      </c>
      <c r="C3997" s="38" t="s">
        <v>23</v>
      </c>
      <c r="D3997" s="39">
        <v>95.39</v>
      </c>
      <c r="E3997" s="39">
        <v>10.54</v>
      </c>
      <c r="F3997" s="39">
        <v>105.93</v>
      </c>
      <c r="G3997" s="34">
        <f t="shared" si="62"/>
        <v>9</v>
      </c>
    </row>
    <row r="3998" spans="1:7" ht="30" x14ac:dyDescent="0.25">
      <c r="A3998" s="36" t="s">
        <v>6742</v>
      </c>
      <c r="B3998" s="37" t="s">
        <v>6281</v>
      </c>
      <c r="C3998" s="38" t="s">
        <v>23</v>
      </c>
      <c r="D3998" s="39">
        <v>1026.57</v>
      </c>
      <c r="E3998" s="39">
        <v>3.87</v>
      </c>
      <c r="F3998" s="39">
        <v>1030.44</v>
      </c>
      <c r="G3998" s="34">
        <f t="shared" si="62"/>
        <v>9</v>
      </c>
    </row>
    <row r="3999" spans="1:7" x14ac:dyDescent="0.25">
      <c r="A3999" s="36" t="s">
        <v>11424</v>
      </c>
      <c r="B3999" s="37" t="s">
        <v>6282</v>
      </c>
      <c r="C3999" s="38"/>
      <c r="D3999" s="39"/>
      <c r="E3999" s="39"/>
      <c r="F3999" s="39"/>
      <c r="G3999" s="34">
        <f t="shared" si="62"/>
        <v>5</v>
      </c>
    </row>
    <row r="4000" spans="1:7" ht="30" x14ac:dyDescent="0.25">
      <c r="A4000" s="36" t="s">
        <v>6743</v>
      </c>
      <c r="B4000" s="37" t="s">
        <v>13422</v>
      </c>
      <c r="C4000" s="38" t="s">
        <v>23</v>
      </c>
      <c r="D4000" s="39">
        <v>484.98</v>
      </c>
      <c r="E4000" s="39">
        <v>24.04</v>
      </c>
      <c r="F4000" s="39">
        <v>509.02</v>
      </c>
      <c r="G4000" s="34">
        <f t="shared" si="62"/>
        <v>9</v>
      </c>
    </row>
    <row r="4001" spans="1:7" ht="30" x14ac:dyDescent="0.25">
      <c r="A4001" s="36" t="s">
        <v>11834</v>
      </c>
      <c r="B4001" s="37" t="s">
        <v>13423</v>
      </c>
      <c r="C4001" s="38" t="s">
        <v>23</v>
      </c>
      <c r="D4001" s="39">
        <v>783.96</v>
      </c>
      <c r="E4001" s="39">
        <v>30.8</v>
      </c>
      <c r="F4001" s="39">
        <v>814.76</v>
      </c>
      <c r="G4001" s="34">
        <f t="shared" si="62"/>
        <v>9</v>
      </c>
    </row>
    <row r="4002" spans="1:7" x14ac:dyDescent="0.25">
      <c r="A4002" s="36" t="s">
        <v>11425</v>
      </c>
      <c r="B4002" s="37" t="s">
        <v>6283</v>
      </c>
      <c r="C4002" s="38"/>
      <c r="D4002" s="39"/>
      <c r="E4002" s="39"/>
      <c r="F4002" s="39"/>
      <c r="G4002" s="34">
        <f t="shared" si="62"/>
        <v>5</v>
      </c>
    </row>
    <row r="4003" spans="1:7" x14ac:dyDescent="0.25">
      <c r="A4003" s="36" t="s">
        <v>6744</v>
      </c>
      <c r="B4003" s="37" t="s">
        <v>6284</v>
      </c>
      <c r="C4003" s="38" t="s">
        <v>7</v>
      </c>
      <c r="D4003" s="39">
        <v>0.45</v>
      </c>
      <c r="E4003" s="39">
        <v>5.26</v>
      </c>
      <c r="F4003" s="39">
        <v>5.71</v>
      </c>
      <c r="G4003" s="34">
        <f t="shared" si="62"/>
        <v>9</v>
      </c>
    </row>
    <row r="4004" spans="1:7" x14ac:dyDescent="0.25">
      <c r="A4004" s="36" t="s">
        <v>6745</v>
      </c>
      <c r="B4004" s="37" t="s">
        <v>6285</v>
      </c>
      <c r="C4004" s="38" t="s">
        <v>23</v>
      </c>
      <c r="D4004" s="39">
        <v>6</v>
      </c>
      <c r="E4004" s="39">
        <v>10.54</v>
      </c>
      <c r="F4004" s="39">
        <v>16.54</v>
      </c>
      <c r="G4004" s="34">
        <f t="shared" si="62"/>
        <v>9</v>
      </c>
    </row>
    <row r="4005" spans="1:7" x14ac:dyDescent="0.25">
      <c r="A4005" s="36" t="s">
        <v>6746</v>
      </c>
      <c r="B4005" s="37" t="s">
        <v>6286</v>
      </c>
      <c r="C4005" s="38" t="s">
        <v>23</v>
      </c>
      <c r="D4005" s="39">
        <v>2.0499999999999998</v>
      </c>
      <c r="E4005" s="39">
        <v>10.54</v>
      </c>
      <c r="F4005" s="39">
        <v>12.59</v>
      </c>
      <c r="G4005" s="34">
        <f t="shared" si="62"/>
        <v>9</v>
      </c>
    </row>
    <row r="4006" spans="1:7" ht="30" x14ac:dyDescent="0.25">
      <c r="A4006" s="36" t="s">
        <v>6747</v>
      </c>
      <c r="B4006" s="37" t="s">
        <v>6826</v>
      </c>
      <c r="C4006" s="38" t="s">
        <v>23</v>
      </c>
      <c r="D4006" s="39">
        <v>2.5299999999999998</v>
      </c>
      <c r="E4006" s="39">
        <v>10.54</v>
      </c>
      <c r="F4006" s="39">
        <v>13.07</v>
      </c>
      <c r="G4006" s="34">
        <f t="shared" si="62"/>
        <v>9</v>
      </c>
    </row>
    <row r="4007" spans="1:7" x14ac:dyDescent="0.25">
      <c r="A4007" s="36" t="s">
        <v>6748</v>
      </c>
      <c r="B4007" s="37" t="s">
        <v>6287</v>
      </c>
      <c r="C4007" s="38" t="s">
        <v>23</v>
      </c>
      <c r="D4007" s="39">
        <v>271.3</v>
      </c>
      <c r="E4007" s="39">
        <v>11.69</v>
      </c>
      <c r="F4007" s="39">
        <v>282.99</v>
      </c>
      <c r="G4007" s="34">
        <f t="shared" si="62"/>
        <v>9</v>
      </c>
    </row>
    <row r="4008" spans="1:7" x14ac:dyDescent="0.25">
      <c r="A4008" s="36" t="s">
        <v>6749</v>
      </c>
      <c r="B4008" s="37" t="s">
        <v>6288</v>
      </c>
      <c r="C4008" s="38" t="s">
        <v>23</v>
      </c>
      <c r="D4008" s="39">
        <v>536.86</v>
      </c>
      <c r="E4008" s="39">
        <v>11.69</v>
      </c>
      <c r="F4008" s="39">
        <v>548.54999999999995</v>
      </c>
      <c r="G4008" s="34">
        <f t="shared" si="62"/>
        <v>9</v>
      </c>
    </row>
    <row r="4009" spans="1:7" x14ac:dyDescent="0.25">
      <c r="A4009" s="36" t="s">
        <v>6750</v>
      </c>
      <c r="B4009" s="37" t="s">
        <v>6289</v>
      </c>
      <c r="C4009" s="38" t="s">
        <v>23</v>
      </c>
      <c r="D4009" s="39">
        <v>9.27</v>
      </c>
      <c r="E4009" s="39">
        <v>18.53</v>
      </c>
      <c r="F4009" s="39">
        <v>27.8</v>
      </c>
      <c r="G4009" s="34">
        <f t="shared" si="62"/>
        <v>9</v>
      </c>
    </row>
    <row r="4010" spans="1:7" x14ac:dyDescent="0.25">
      <c r="A4010" s="36" t="s">
        <v>6751</v>
      </c>
      <c r="B4010" s="37" t="s">
        <v>6290</v>
      </c>
      <c r="C4010" s="38" t="s">
        <v>23</v>
      </c>
      <c r="D4010" s="39">
        <v>17.510000000000002</v>
      </c>
      <c r="E4010" s="39">
        <v>18.53</v>
      </c>
      <c r="F4010" s="39">
        <v>36.04</v>
      </c>
      <c r="G4010" s="34">
        <f t="shared" si="62"/>
        <v>9</v>
      </c>
    </row>
    <row r="4011" spans="1:7" x14ac:dyDescent="0.25">
      <c r="A4011" s="36" t="s">
        <v>6752</v>
      </c>
      <c r="B4011" s="37" t="s">
        <v>6291</v>
      </c>
      <c r="C4011" s="38" t="s">
        <v>23</v>
      </c>
      <c r="D4011" s="39">
        <v>76.489999999999995</v>
      </c>
      <c r="E4011" s="39">
        <v>2.14</v>
      </c>
      <c r="F4011" s="39">
        <v>78.63</v>
      </c>
      <c r="G4011" s="34">
        <f t="shared" si="62"/>
        <v>9</v>
      </c>
    </row>
    <row r="4012" spans="1:7" x14ac:dyDescent="0.25">
      <c r="A4012" s="36" t="s">
        <v>6753</v>
      </c>
      <c r="B4012" s="37" t="s">
        <v>6292</v>
      </c>
      <c r="C4012" s="38" t="s">
        <v>23</v>
      </c>
      <c r="D4012" s="39">
        <v>293.55</v>
      </c>
      <c r="E4012" s="39">
        <v>12.03</v>
      </c>
      <c r="F4012" s="39">
        <v>305.58</v>
      </c>
      <c r="G4012" s="34">
        <f t="shared" si="62"/>
        <v>9</v>
      </c>
    </row>
    <row r="4013" spans="1:7" x14ac:dyDescent="0.25">
      <c r="A4013" s="36" t="s">
        <v>6754</v>
      </c>
      <c r="B4013" s="37" t="s">
        <v>11776</v>
      </c>
      <c r="C4013" s="38" t="s">
        <v>23</v>
      </c>
      <c r="D4013" s="39">
        <v>87.45</v>
      </c>
      <c r="E4013" s="39">
        <v>7.74</v>
      </c>
      <c r="F4013" s="39">
        <v>95.19</v>
      </c>
      <c r="G4013" s="34">
        <f t="shared" si="62"/>
        <v>9</v>
      </c>
    </row>
    <row r="4014" spans="1:7" x14ac:dyDescent="0.25">
      <c r="A4014" s="36" t="s">
        <v>6755</v>
      </c>
      <c r="B4014" s="37" t="s">
        <v>11777</v>
      </c>
      <c r="C4014" s="38" t="s">
        <v>23</v>
      </c>
      <c r="D4014" s="39">
        <v>111.21</v>
      </c>
      <c r="E4014" s="39">
        <v>7.74</v>
      </c>
      <c r="F4014" s="39">
        <v>118.95</v>
      </c>
      <c r="G4014" s="34">
        <f t="shared" si="62"/>
        <v>9</v>
      </c>
    </row>
    <row r="4015" spans="1:7" x14ac:dyDescent="0.25">
      <c r="A4015" s="36" t="s">
        <v>6756</v>
      </c>
      <c r="B4015" s="37" t="s">
        <v>11778</v>
      </c>
      <c r="C4015" s="38" t="s">
        <v>23</v>
      </c>
      <c r="D4015" s="39">
        <v>165.29</v>
      </c>
      <c r="E4015" s="39">
        <v>7.74</v>
      </c>
      <c r="F4015" s="39">
        <v>173.03</v>
      </c>
      <c r="G4015" s="34">
        <f t="shared" si="62"/>
        <v>9</v>
      </c>
    </row>
    <row r="4016" spans="1:7" x14ac:dyDescent="0.25">
      <c r="A4016" s="36" t="s">
        <v>6757</v>
      </c>
      <c r="B4016" s="37" t="s">
        <v>6293</v>
      </c>
      <c r="C4016" s="38" t="s">
        <v>23</v>
      </c>
      <c r="D4016" s="39">
        <v>96.61</v>
      </c>
      <c r="E4016" s="39">
        <v>2.14</v>
      </c>
      <c r="F4016" s="39">
        <v>98.75</v>
      </c>
      <c r="G4016" s="34">
        <f t="shared" si="62"/>
        <v>9</v>
      </c>
    </row>
    <row r="4017" spans="1:7" x14ac:dyDescent="0.25">
      <c r="A4017" s="36" t="s">
        <v>6758</v>
      </c>
      <c r="B4017" s="37" t="s">
        <v>6294</v>
      </c>
      <c r="C4017" s="38" t="s">
        <v>23</v>
      </c>
      <c r="D4017" s="39">
        <v>101.52</v>
      </c>
      <c r="E4017" s="39">
        <v>2.14</v>
      </c>
      <c r="F4017" s="39">
        <v>103.66</v>
      </c>
      <c r="G4017" s="34">
        <f t="shared" si="62"/>
        <v>9</v>
      </c>
    </row>
    <row r="4018" spans="1:7" x14ac:dyDescent="0.25">
      <c r="A4018" s="36" t="s">
        <v>6759</v>
      </c>
      <c r="B4018" s="37" t="s">
        <v>11779</v>
      </c>
      <c r="C4018" s="38" t="s">
        <v>23</v>
      </c>
      <c r="D4018" s="39">
        <v>10.06</v>
      </c>
      <c r="E4018" s="39">
        <v>4.29</v>
      </c>
      <c r="F4018" s="39">
        <v>14.35</v>
      </c>
      <c r="G4018" s="34">
        <f t="shared" si="62"/>
        <v>9</v>
      </c>
    </row>
    <row r="4019" spans="1:7" x14ac:dyDescent="0.25">
      <c r="A4019" s="36" t="s">
        <v>6760</v>
      </c>
      <c r="B4019" s="37" t="s">
        <v>11780</v>
      </c>
      <c r="C4019" s="38" t="s">
        <v>23</v>
      </c>
      <c r="D4019" s="39">
        <v>14.99</v>
      </c>
      <c r="E4019" s="39">
        <v>4.29</v>
      </c>
      <c r="F4019" s="39">
        <v>19.28</v>
      </c>
      <c r="G4019" s="34">
        <f t="shared" si="62"/>
        <v>9</v>
      </c>
    </row>
    <row r="4020" spans="1:7" x14ac:dyDescent="0.25">
      <c r="A4020" s="36" t="s">
        <v>6761</v>
      </c>
      <c r="B4020" s="37" t="s">
        <v>6295</v>
      </c>
      <c r="C4020" s="38" t="s">
        <v>23</v>
      </c>
      <c r="D4020" s="39">
        <v>19.010000000000002</v>
      </c>
      <c r="E4020" s="39">
        <v>19.829999999999998</v>
      </c>
      <c r="F4020" s="39">
        <v>38.840000000000003</v>
      </c>
      <c r="G4020" s="34">
        <f t="shared" si="62"/>
        <v>9</v>
      </c>
    </row>
    <row r="4021" spans="1:7" x14ac:dyDescent="0.25">
      <c r="A4021" s="36" t="s">
        <v>6762</v>
      </c>
      <c r="B4021" s="37" t="s">
        <v>6296</v>
      </c>
      <c r="C4021" s="38" t="s">
        <v>23</v>
      </c>
      <c r="D4021" s="39">
        <v>9.35</v>
      </c>
      <c r="E4021" s="39">
        <v>12.03</v>
      </c>
      <c r="F4021" s="39">
        <v>21.38</v>
      </c>
      <c r="G4021" s="34">
        <f t="shared" si="62"/>
        <v>9</v>
      </c>
    </row>
    <row r="4022" spans="1:7" x14ac:dyDescent="0.25">
      <c r="A4022" s="36" t="s">
        <v>6763</v>
      </c>
      <c r="B4022" s="37" t="s">
        <v>6297</v>
      </c>
      <c r="C4022" s="38" t="s">
        <v>23</v>
      </c>
      <c r="D4022" s="39">
        <v>11.78</v>
      </c>
      <c r="E4022" s="39">
        <v>12.03</v>
      </c>
      <c r="F4022" s="39">
        <v>23.81</v>
      </c>
      <c r="G4022" s="34">
        <f t="shared" si="62"/>
        <v>9</v>
      </c>
    </row>
    <row r="4023" spans="1:7" ht="30" x14ac:dyDescent="0.25">
      <c r="A4023" s="36" t="s">
        <v>6764</v>
      </c>
      <c r="B4023" s="37" t="s">
        <v>6298</v>
      </c>
      <c r="C4023" s="38" t="s">
        <v>23</v>
      </c>
      <c r="D4023" s="39">
        <v>13.49</v>
      </c>
      <c r="E4023" s="39">
        <v>12.03</v>
      </c>
      <c r="F4023" s="39">
        <v>25.52</v>
      </c>
      <c r="G4023" s="34">
        <f t="shared" si="62"/>
        <v>9</v>
      </c>
    </row>
    <row r="4024" spans="1:7" ht="30" x14ac:dyDescent="0.25">
      <c r="A4024" s="36" t="s">
        <v>6765</v>
      </c>
      <c r="B4024" s="37" t="s">
        <v>6299</v>
      </c>
      <c r="C4024" s="38" t="s">
        <v>23</v>
      </c>
      <c r="D4024" s="39">
        <v>34.57</v>
      </c>
      <c r="E4024" s="39">
        <v>20.39</v>
      </c>
      <c r="F4024" s="39">
        <v>54.96</v>
      </c>
      <c r="G4024" s="34">
        <f t="shared" si="62"/>
        <v>9</v>
      </c>
    </row>
    <row r="4025" spans="1:7" x14ac:dyDescent="0.25">
      <c r="A4025" s="36" t="s">
        <v>6766</v>
      </c>
      <c r="B4025" s="37" t="s">
        <v>6300</v>
      </c>
      <c r="C4025" s="38" t="s">
        <v>23</v>
      </c>
      <c r="D4025" s="39">
        <v>12.75</v>
      </c>
      <c r="E4025" s="39">
        <v>10.54</v>
      </c>
      <c r="F4025" s="39">
        <v>23.29</v>
      </c>
      <c r="G4025" s="34">
        <f t="shared" si="62"/>
        <v>9</v>
      </c>
    </row>
    <row r="4026" spans="1:7" ht="30" x14ac:dyDescent="0.25">
      <c r="A4026" s="36" t="s">
        <v>6767</v>
      </c>
      <c r="B4026" s="37" t="s">
        <v>6301</v>
      </c>
      <c r="C4026" s="38" t="s">
        <v>23</v>
      </c>
      <c r="D4026" s="39">
        <v>81.569999999999993</v>
      </c>
      <c r="E4026" s="39">
        <v>37.049999999999997</v>
      </c>
      <c r="F4026" s="39">
        <v>118.62</v>
      </c>
      <c r="G4026" s="34">
        <f t="shared" si="62"/>
        <v>9</v>
      </c>
    </row>
    <row r="4027" spans="1:7" x14ac:dyDescent="0.25">
      <c r="A4027" s="36" t="s">
        <v>11426</v>
      </c>
      <c r="B4027" s="37" t="s">
        <v>6302</v>
      </c>
      <c r="C4027" s="38"/>
      <c r="D4027" s="39"/>
      <c r="E4027" s="39"/>
      <c r="F4027" s="39"/>
      <c r="G4027" s="34">
        <f t="shared" si="62"/>
        <v>2</v>
      </c>
    </row>
    <row r="4028" spans="1:7" x14ac:dyDescent="0.25">
      <c r="A4028" s="36" t="s">
        <v>11427</v>
      </c>
      <c r="B4028" s="37" t="s">
        <v>6303</v>
      </c>
      <c r="C4028" s="38"/>
      <c r="D4028" s="39"/>
      <c r="E4028" s="39"/>
      <c r="F4028" s="39"/>
      <c r="G4028" s="34">
        <f t="shared" si="62"/>
        <v>5</v>
      </c>
    </row>
    <row r="4029" spans="1:7" ht="30" x14ac:dyDescent="0.25">
      <c r="A4029" s="36" t="s">
        <v>11835</v>
      </c>
      <c r="B4029" s="37" t="s">
        <v>11836</v>
      </c>
      <c r="C4029" s="38" t="s">
        <v>129</v>
      </c>
      <c r="D4029" s="39">
        <v>267.27999999999997</v>
      </c>
      <c r="E4029" s="39">
        <v>3.6</v>
      </c>
      <c r="F4029" s="39">
        <v>270.88</v>
      </c>
      <c r="G4029" s="34">
        <f t="shared" si="62"/>
        <v>9</v>
      </c>
    </row>
    <row r="4030" spans="1:7" ht="30" x14ac:dyDescent="0.25">
      <c r="A4030" s="36" t="s">
        <v>11837</v>
      </c>
      <c r="B4030" s="37" t="s">
        <v>11838</v>
      </c>
      <c r="C4030" s="38" t="s">
        <v>129</v>
      </c>
      <c r="D4030" s="39">
        <v>217.57</v>
      </c>
      <c r="E4030" s="39">
        <v>3.02</v>
      </c>
      <c r="F4030" s="39">
        <v>220.59</v>
      </c>
      <c r="G4030" s="34">
        <f t="shared" si="62"/>
        <v>9</v>
      </c>
    </row>
    <row r="4031" spans="1:7" ht="30" x14ac:dyDescent="0.25">
      <c r="A4031" s="36" t="s">
        <v>11839</v>
      </c>
      <c r="B4031" s="37" t="s">
        <v>11840</v>
      </c>
      <c r="C4031" s="38" t="s">
        <v>129</v>
      </c>
      <c r="D4031" s="39">
        <v>218.3</v>
      </c>
      <c r="E4031" s="39">
        <v>3.04</v>
      </c>
      <c r="F4031" s="39">
        <v>221.34</v>
      </c>
      <c r="G4031" s="34">
        <f t="shared" si="62"/>
        <v>9</v>
      </c>
    </row>
    <row r="4032" spans="1:7" x14ac:dyDescent="0.25">
      <c r="A4032" s="36" t="s">
        <v>6768</v>
      </c>
      <c r="B4032" s="37" t="s">
        <v>6304</v>
      </c>
      <c r="C4032" s="38" t="s">
        <v>7</v>
      </c>
      <c r="D4032" s="39">
        <v>332.97</v>
      </c>
      <c r="E4032" s="39">
        <v>15.02</v>
      </c>
      <c r="F4032" s="39">
        <v>347.99</v>
      </c>
      <c r="G4032" s="34">
        <f t="shared" si="62"/>
        <v>9</v>
      </c>
    </row>
    <row r="4033" spans="1:7" x14ac:dyDescent="0.25">
      <c r="A4033" s="36" t="s">
        <v>11428</v>
      </c>
      <c r="B4033" s="37" t="s">
        <v>6305</v>
      </c>
      <c r="C4033" s="38"/>
      <c r="D4033" s="39"/>
      <c r="E4033" s="39"/>
      <c r="F4033" s="39"/>
      <c r="G4033" s="34">
        <f t="shared" si="62"/>
        <v>5</v>
      </c>
    </row>
    <row r="4034" spans="1:7" x14ac:dyDescent="0.25">
      <c r="A4034" s="36" t="s">
        <v>6769</v>
      </c>
      <c r="B4034" s="37" t="s">
        <v>6306</v>
      </c>
      <c r="C4034" s="38" t="s">
        <v>129</v>
      </c>
      <c r="D4034" s="39">
        <v>80.12</v>
      </c>
      <c r="E4034" s="39"/>
      <c r="F4034" s="39">
        <v>80.12</v>
      </c>
      <c r="G4034" s="34">
        <f t="shared" si="62"/>
        <v>9</v>
      </c>
    </row>
    <row r="4035" spans="1:7" x14ac:dyDescent="0.25">
      <c r="A4035" s="36" t="s">
        <v>6770</v>
      </c>
      <c r="B4035" s="37" t="s">
        <v>6307</v>
      </c>
      <c r="C4035" s="38" t="s">
        <v>129</v>
      </c>
      <c r="D4035" s="39">
        <v>25.64</v>
      </c>
      <c r="E4035" s="39"/>
      <c r="F4035" s="39">
        <v>25.64</v>
      </c>
      <c r="G4035" s="34">
        <f t="shared" ref="G4035:G4098" si="63">LEN(A4035)</f>
        <v>9</v>
      </c>
    </row>
    <row r="4036" spans="1:7" ht="30" x14ac:dyDescent="0.25">
      <c r="A4036" s="36" t="s">
        <v>6771</v>
      </c>
      <c r="B4036" s="37" t="s">
        <v>6823</v>
      </c>
      <c r="C4036" s="38" t="s">
        <v>129</v>
      </c>
      <c r="D4036" s="39">
        <v>183.35</v>
      </c>
      <c r="E4036" s="39"/>
      <c r="F4036" s="39">
        <v>183.35</v>
      </c>
      <c r="G4036" s="34">
        <f t="shared" si="63"/>
        <v>9</v>
      </c>
    </row>
    <row r="4037" spans="1:7" ht="30" x14ac:dyDescent="0.25">
      <c r="A4037" s="36" t="s">
        <v>6772</v>
      </c>
      <c r="B4037" s="37" t="s">
        <v>6822</v>
      </c>
      <c r="C4037" s="38" t="s">
        <v>129</v>
      </c>
      <c r="D4037" s="39">
        <v>229.19</v>
      </c>
      <c r="E4037" s="39"/>
      <c r="F4037" s="39">
        <v>229.19</v>
      </c>
      <c r="G4037" s="34">
        <f t="shared" si="63"/>
        <v>9</v>
      </c>
    </row>
    <row r="4038" spans="1:7" ht="30" x14ac:dyDescent="0.25">
      <c r="A4038" s="36" t="s">
        <v>6773</v>
      </c>
      <c r="B4038" s="37" t="s">
        <v>6824</v>
      </c>
      <c r="C4038" s="38" t="s">
        <v>129</v>
      </c>
      <c r="D4038" s="39">
        <v>79.709999999999994</v>
      </c>
      <c r="E4038" s="39"/>
      <c r="F4038" s="39">
        <v>79.709999999999994</v>
      </c>
      <c r="G4038" s="34">
        <f t="shared" si="63"/>
        <v>9</v>
      </c>
    </row>
    <row r="4039" spans="1:7" ht="30" x14ac:dyDescent="0.25">
      <c r="A4039" s="36" t="s">
        <v>6774</v>
      </c>
      <c r="B4039" s="37" t="s">
        <v>6825</v>
      </c>
      <c r="C4039" s="38" t="s">
        <v>129</v>
      </c>
      <c r="D4039" s="39">
        <v>122.18</v>
      </c>
      <c r="E4039" s="39"/>
      <c r="F4039" s="39">
        <v>122.18</v>
      </c>
      <c r="G4039" s="34">
        <f t="shared" si="63"/>
        <v>9</v>
      </c>
    </row>
    <row r="4040" spans="1:7" ht="30" x14ac:dyDescent="0.25">
      <c r="A4040" s="36" t="s">
        <v>6775</v>
      </c>
      <c r="B4040" s="37" t="s">
        <v>6472</v>
      </c>
      <c r="C4040" s="38" t="s">
        <v>129</v>
      </c>
      <c r="D4040" s="39">
        <v>129.12</v>
      </c>
      <c r="E4040" s="39"/>
      <c r="F4040" s="39">
        <v>129.12</v>
      </c>
      <c r="G4040" s="34">
        <f t="shared" si="63"/>
        <v>9</v>
      </c>
    </row>
    <row r="4041" spans="1:7" x14ac:dyDescent="0.25">
      <c r="A4041" s="36" t="s">
        <v>6776</v>
      </c>
      <c r="B4041" s="37" t="s">
        <v>6308</v>
      </c>
      <c r="C4041" s="38" t="s">
        <v>129</v>
      </c>
      <c r="D4041" s="39">
        <v>226.68</v>
      </c>
      <c r="E4041" s="39"/>
      <c r="F4041" s="39">
        <v>226.68</v>
      </c>
      <c r="G4041" s="34">
        <f t="shared" si="63"/>
        <v>9</v>
      </c>
    </row>
    <row r="4042" spans="1:7" x14ac:dyDescent="0.25">
      <c r="A4042" s="36" t="s">
        <v>6777</v>
      </c>
      <c r="B4042" s="37" t="s">
        <v>6309</v>
      </c>
      <c r="C4042" s="38" t="s">
        <v>129</v>
      </c>
      <c r="D4042" s="39">
        <v>259.76</v>
      </c>
      <c r="E4042" s="39"/>
      <c r="F4042" s="39">
        <v>259.76</v>
      </c>
      <c r="G4042" s="34">
        <f t="shared" si="63"/>
        <v>9</v>
      </c>
    </row>
    <row r="4043" spans="1:7" ht="30" x14ac:dyDescent="0.25">
      <c r="A4043" s="36" t="s">
        <v>6778</v>
      </c>
      <c r="B4043" s="37" t="s">
        <v>6471</v>
      </c>
      <c r="C4043" s="38" t="s">
        <v>129</v>
      </c>
      <c r="D4043" s="39">
        <v>43.37</v>
      </c>
      <c r="E4043" s="39"/>
      <c r="F4043" s="39">
        <v>43.37</v>
      </c>
      <c r="G4043" s="34">
        <f t="shared" si="63"/>
        <v>9</v>
      </c>
    </row>
    <row r="4044" spans="1:7" x14ac:dyDescent="0.25">
      <c r="A4044" s="36" t="s">
        <v>11429</v>
      </c>
      <c r="B4044" s="37" t="s">
        <v>6310</v>
      </c>
      <c r="C4044" s="38"/>
      <c r="D4044" s="39"/>
      <c r="E4044" s="39"/>
      <c r="F4044" s="39"/>
      <c r="G4044" s="34">
        <f t="shared" si="63"/>
        <v>5</v>
      </c>
    </row>
    <row r="4045" spans="1:7" ht="30" x14ac:dyDescent="0.25">
      <c r="A4045" s="36" t="s">
        <v>6779</v>
      </c>
      <c r="B4045" s="37" t="s">
        <v>6470</v>
      </c>
      <c r="C4045" s="38" t="s">
        <v>129</v>
      </c>
      <c r="D4045" s="39">
        <v>1607.65</v>
      </c>
      <c r="E4045" s="39">
        <v>27.17</v>
      </c>
      <c r="F4045" s="39">
        <v>1634.82</v>
      </c>
      <c r="G4045" s="34">
        <f t="shared" si="63"/>
        <v>9</v>
      </c>
    </row>
    <row r="4046" spans="1:7" ht="30" x14ac:dyDescent="0.25">
      <c r="A4046" s="36" t="s">
        <v>6780</v>
      </c>
      <c r="B4046" s="37" t="s">
        <v>6311</v>
      </c>
      <c r="C4046" s="38" t="s">
        <v>129</v>
      </c>
      <c r="D4046" s="39">
        <v>1674.83</v>
      </c>
      <c r="E4046" s="39">
        <v>27.17</v>
      </c>
      <c r="F4046" s="39">
        <v>1702</v>
      </c>
      <c r="G4046" s="34">
        <f t="shared" si="63"/>
        <v>9</v>
      </c>
    </row>
    <row r="4047" spans="1:7" ht="30" x14ac:dyDescent="0.25">
      <c r="A4047" s="36" t="s">
        <v>6781</v>
      </c>
      <c r="B4047" s="37" t="s">
        <v>6469</v>
      </c>
      <c r="C4047" s="38" t="s">
        <v>129</v>
      </c>
      <c r="D4047" s="39">
        <v>1806.03</v>
      </c>
      <c r="E4047" s="39">
        <v>27.17</v>
      </c>
      <c r="F4047" s="39">
        <v>1833.2</v>
      </c>
      <c r="G4047" s="34">
        <f t="shared" si="63"/>
        <v>9</v>
      </c>
    </row>
    <row r="4048" spans="1:7" ht="30" x14ac:dyDescent="0.25">
      <c r="A4048" s="36" t="s">
        <v>6782</v>
      </c>
      <c r="B4048" s="37" t="s">
        <v>6468</v>
      </c>
      <c r="C4048" s="38" t="s">
        <v>129</v>
      </c>
      <c r="D4048" s="39">
        <v>1863.76</v>
      </c>
      <c r="E4048" s="39">
        <v>27.17</v>
      </c>
      <c r="F4048" s="39">
        <v>1890.93</v>
      </c>
      <c r="G4048" s="34">
        <f t="shared" si="63"/>
        <v>9</v>
      </c>
    </row>
    <row r="4049" spans="1:7" ht="30" x14ac:dyDescent="0.25">
      <c r="A4049" s="36" t="s">
        <v>6783</v>
      </c>
      <c r="B4049" s="37" t="s">
        <v>6467</v>
      </c>
      <c r="C4049" s="38" t="s">
        <v>129</v>
      </c>
      <c r="D4049" s="39">
        <v>2258.52</v>
      </c>
      <c r="E4049" s="39">
        <v>27.17</v>
      </c>
      <c r="F4049" s="39">
        <v>2285.69</v>
      </c>
      <c r="G4049" s="34">
        <f t="shared" si="63"/>
        <v>9</v>
      </c>
    </row>
    <row r="4050" spans="1:7" ht="30" x14ac:dyDescent="0.25">
      <c r="A4050" s="36" t="s">
        <v>6784</v>
      </c>
      <c r="B4050" s="37" t="s">
        <v>6466</v>
      </c>
      <c r="C4050" s="38" t="s">
        <v>129</v>
      </c>
      <c r="D4050" s="39">
        <v>1825.27</v>
      </c>
      <c r="E4050" s="39">
        <v>40.75</v>
      </c>
      <c r="F4050" s="39">
        <v>1866.02</v>
      </c>
      <c r="G4050" s="34">
        <f t="shared" si="63"/>
        <v>9</v>
      </c>
    </row>
    <row r="4051" spans="1:7" ht="30" x14ac:dyDescent="0.25">
      <c r="A4051" s="36" t="s">
        <v>6785</v>
      </c>
      <c r="B4051" s="37" t="s">
        <v>6312</v>
      </c>
      <c r="C4051" s="38" t="s">
        <v>129</v>
      </c>
      <c r="D4051" s="39">
        <v>1746.7</v>
      </c>
      <c r="E4051" s="39">
        <v>40.75</v>
      </c>
      <c r="F4051" s="39">
        <v>1787.45</v>
      </c>
      <c r="G4051" s="34">
        <f t="shared" si="63"/>
        <v>9</v>
      </c>
    </row>
    <row r="4052" spans="1:7" ht="30" x14ac:dyDescent="0.25">
      <c r="A4052" s="36" t="s">
        <v>6786</v>
      </c>
      <c r="B4052" s="37" t="s">
        <v>6465</v>
      </c>
      <c r="C4052" s="38" t="s">
        <v>129</v>
      </c>
      <c r="D4052" s="39">
        <v>2054.66</v>
      </c>
      <c r="E4052" s="39">
        <v>40.75</v>
      </c>
      <c r="F4052" s="39">
        <v>2095.41</v>
      </c>
      <c r="G4052" s="34">
        <f t="shared" si="63"/>
        <v>9</v>
      </c>
    </row>
    <row r="4053" spans="1:7" x14ac:dyDescent="0.25">
      <c r="A4053" s="36" t="s">
        <v>11430</v>
      </c>
      <c r="B4053" s="37" t="s">
        <v>6313</v>
      </c>
      <c r="C4053" s="38"/>
      <c r="D4053" s="39"/>
      <c r="E4053" s="39"/>
      <c r="F4053" s="39"/>
      <c r="G4053" s="34">
        <f t="shared" si="63"/>
        <v>5</v>
      </c>
    </row>
    <row r="4054" spans="1:7" ht="30" x14ac:dyDescent="0.25">
      <c r="A4054" s="36" t="s">
        <v>6787</v>
      </c>
      <c r="B4054" s="37" t="s">
        <v>11781</v>
      </c>
      <c r="C4054" s="38" t="s">
        <v>23</v>
      </c>
      <c r="D4054" s="39">
        <v>1195.06</v>
      </c>
      <c r="E4054" s="39">
        <v>119.05</v>
      </c>
      <c r="F4054" s="39">
        <v>1314.11</v>
      </c>
      <c r="G4054" s="34">
        <f t="shared" si="63"/>
        <v>9</v>
      </c>
    </row>
    <row r="4055" spans="1:7" x14ac:dyDescent="0.25">
      <c r="A4055" s="36" t="s">
        <v>6788</v>
      </c>
      <c r="B4055" s="37" t="s">
        <v>6314</v>
      </c>
      <c r="C4055" s="38" t="s">
        <v>23</v>
      </c>
      <c r="D4055" s="39">
        <v>3500.14</v>
      </c>
      <c r="E4055" s="39">
        <v>119.05</v>
      </c>
      <c r="F4055" s="39">
        <v>3619.19</v>
      </c>
      <c r="G4055" s="34">
        <f t="shared" si="63"/>
        <v>9</v>
      </c>
    </row>
    <row r="4056" spans="1:7" x14ac:dyDescent="0.25">
      <c r="A4056" s="36" t="s">
        <v>6789</v>
      </c>
      <c r="B4056" s="37" t="s">
        <v>6315</v>
      </c>
      <c r="C4056" s="38" t="s">
        <v>23</v>
      </c>
      <c r="D4056" s="39">
        <v>5949.36</v>
      </c>
      <c r="E4056" s="39">
        <v>203.62</v>
      </c>
      <c r="F4056" s="39">
        <v>6152.98</v>
      </c>
      <c r="G4056" s="34">
        <f t="shared" si="63"/>
        <v>9</v>
      </c>
    </row>
    <row r="4057" spans="1:7" ht="30" x14ac:dyDescent="0.25">
      <c r="A4057" s="36" t="s">
        <v>6790</v>
      </c>
      <c r="B4057" s="37" t="s">
        <v>6316</v>
      </c>
      <c r="C4057" s="38" t="s">
        <v>23</v>
      </c>
      <c r="D4057" s="39">
        <v>5974.26</v>
      </c>
      <c r="E4057" s="39">
        <v>119.05</v>
      </c>
      <c r="F4057" s="39">
        <v>6093.31</v>
      </c>
      <c r="G4057" s="34">
        <f t="shared" si="63"/>
        <v>9</v>
      </c>
    </row>
    <row r="4058" spans="1:7" x14ac:dyDescent="0.25">
      <c r="A4058" s="36" t="s">
        <v>6791</v>
      </c>
      <c r="B4058" s="37" t="s">
        <v>6317</v>
      </c>
      <c r="C4058" s="38" t="s">
        <v>23</v>
      </c>
      <c r="D4058" s="39">
        <v>2935.47</v>
      </c>
      <c r="E4058" s="39">
        <v>74.099999999999994</v>
      </c>
      <c r="F4058" s="39">
        <v>3009.57</v>
      </c>
      <c r="G4058" s="34">
        <f t="shared" si="63"/>
        <v>9</v>
      </c>
    </row>
    <row r="4059" spans="1:7" ht="30" x14ac:dyDescent="0.25">
      <c r="A4059" s="36" t="s">
        <v>6792</v>
      </c>
      <c r="B4059" s="37" t="s">
        <v>11782</v>
      </c>
      <c r="C4059" s="38" t="s">
        <v>23</v>
      </c>
      <c r="D4059" s="39">
        <v>1973.47</v>
      </c>
      <c r="E4059" s="39">
        <v>119.05</v>
      </c>
      <c r="F4059" s="39">
        <v>2092.52</v>
      </c>
      <c r="G4059" s="34">
        <f t="shared" si="63"/>
        <v>9</v>
      </c>
    </row>
    <row r="4060" spans="1:7" x14ac:dyDescent="0.25">
      <c r="A4060" s="36" t="s">
        <v>6793</v>
      </c>
      <c r="B4060" s="37" t="s">
        <v>6318</v>
      </c>
      <c r="C4060" s="38" t="s">
        <v>23</v>
      </c>
      <c r="D4060" s="39">
        <v>2549.9899999999998</v>
      </c>
      <c r="E4060" s="39">
        <v>119.05</v>
      </c>
      <c r="F4060" s="39">
        <v>2669.04</v>
      </c>
      <c r="G4060" s="34">
        <f t="shared" si="63"/>
        <v>9</v>
      </c>
    </row>
    <row r="4061" spans="1:7" x14ac:dyDescent="0.25">
      <c r="A4061" s="36" t="s">
        <v>11431</v>
      </c>
      <c r="B4061" s="37" t="s">
        <v>6319</v>
      </c>
      <c r="C4061" s="38"/>
      <c r="D4061" s="39"/>
      <c r="E4061" s="39"/>
      <c r="F4061" s="39"/>
      <c r="G4061" s="34">
        <f t="shared" si="63"/>
        <v>5</v>
      </c>
    </row>
    <row r="4062" spans="1:7" x14ac:dyDescent="0.25">
      <c r="A4062" s="36" t="s">
        <v>6794</v>
      </c>
      <c r="B4062" s="37" t="s">
        <v>6320</v>
      </c>
      <c r="C4062" s="38" t="s">
        <v>23</v>
      </c>
      <c r="D4062" s="39">
        <v>453.71</v>
      </c>
      <c r="E4062" s="39">
        <v>24.95</v>
      </c>
      <c r="F4062" s="39">
        <v>478.66</v>
      </c>
      <c r="G4062" s="34">
        <f t="shared" si="63"/>
        <v>9</v>
      </c>
    </row>
    <row r="4063" spans="1:7" x14ac:dyDescent="0.25">
      <c r="A4063" s="36" t="s">
        <v>6795</v>
      </c>
      <c r="B4063" s="37" t="s">
        <v>6321</v>
      </c>
      <c r="C4063" s="38" t="s">
        <v>23</v>
      </c>
      <c r="D4063" s="39">
        <v>3104.2</v>
      </c>
      <c r="E4063" s="39">
        <v>55.46</v>
      </c>
      <c r="F4063" s="39">
        <v>3159.66</v>
      </c>
      <c r="G4063" s="34">
        <f t="shared" si="63"/>
        <v>9</v>
      </c>
    </row>
    <row r="4064" spans="1:7" x14ac:dyDescent="0.25">
      <c r="A4064" s="36" t="s">
        <v>6796</v>
      </c>
      <c r="B4064" s="37" t="s">
        <v>6322</v>
      </c>
      <c r="C4064" s="38" t="s">
        <v>23</v>
      </c>
      <c r="D4064" s="39">
        <v>1553.12</v>
      </c>
      <c r="E4064" s="39">
        <v>37.049999999999997</v>
      </c>
      <c r="F4064" s="39">
        <v>1590.17</v>
      </c>
      <c r="G4064" s="34">
        <f t="shared" si="63"/>
        <v>9</v>
      </c>
    </row>
    <row r="4065" spans="1:7" ht="30" x14ac:dyDescent="0.25">
      <c r="A4065" s="36" t="s">
        <v>6797</v>
      </c>
      <c r="B4065" s="37" t="s">
        <v>6323</v>
      </c>
      <c r="C4065" s="38" t="s">
        <v>23</v>
      </c>
      <c r="D4065" s="39">
        <v>3223.07</v>
      </c>
      <c r="E4065" s="39">
        <v>633.85</v>
      </c>
      <c r="F4065" s="39">
        <v>3856.92</v>
      </c>
      <c r="G4065" s="34">
        <f t="shared" si="63"/>
        <v>9</v>
      </c>
    </row>
    <row r="4066" spans="1:7" ht="30" x14ac:dyDescent="0.25">
      <c r="A4066" s="36" t="s">
        <v>6798</v>
      </c>
      <c r="B4066" s="37" t="s">
        <v>6464</v>
      </c>
      <c r="C4066" s="38" t="s">
        <v>23</v>
      </c>
      <c r="D4066" s="39">
        <v>8398.0400000000009</v>
      </c>
      <c r="E4066" s="39">
        <v>739.19</v>
      </c>
      <c r="F4066" s="39">
        <v>9137.23</v>
      </c>
      <c r="G4066" s="34">
        <f t="shared" si="63"/>
        <v>9</v>
      </c>
    </row>
    <row r="4067" spans="1:7" x14ac:dyDescent="0.25">
      <c r="A4067" s="36" t="s">
        <v>11432</v>
      </c>
      <c r="B4067" s="37" t="s">
        <v>6324</v>
      </c>
      <c r="C4067" s="38"/>
      <c r="D4067" s="39"/>
      <c r="E4067" s="39"/>
      <c r="F4067" s="39"/>
      <c r="G4067" s="34">
        <f t="shared" si="63"/>
        <v>5</v>
      </c>
    </row>
    <row r="4068" spans="1:7" x14ac:dyDescent="0.25">
      <c r="A4068" s="36" t="s">
        <v>6799</v>
      </c>
      <c r="B4068" s="37" t="s">
        <v>11841</v>
      </c>
      <c r="C4068" s="38" t="s">
        <v>23</v>
      </c>
      <c r="D4068" s="39">
        <v>103.34</v>
      </c>
      <c r="E4068" s="39">
        <v>12.02</v>
      </c>
      <c r="F4068" s="39">
        <v>115.36</v>
      </c>
      <c r="G4068" s="34">
        <f t="shared" si="63"/>
        <v>9</v>
      </c>
    </row>
    <row r="4069" spans="1:7" x14ac:dyDescent="0.25">
      <c r="A4069" s="36" t="s">
        <v>6800</v>
      </c>
      <c r="B4069" s="37" t="s">
        <v>6325</v>
      </c>
      <c r="C4069" s="38" t="s">
        <v>23</v>
      </c>
      <c r="D4069" s="39">
        <v>25.24</v>
      </c>
      <c r="E4069" s="39">
        <v>9.01</v>
      </c>
      <c r="F4069" s="39">
        <v>34.25</v>
      </c>
      <c r="G4069" s="34">
        <f t="shared" si="63"/>
        <v>9</v>
      </c>
    </row>
    <row r="4070" spans="1:7" x14ac:dyDescent="0.25">
      <c r="A4070" s="36" t="s">
        <v>6801</v>
      </c>
      <c r="B4070" s="37" t="s">
        <v>6326</v>
      </c>
      <c r="C4070" s="38" t="s">
        <v>23</v>
      </c>
      <c r="D4070" s="39">
        <v>20.88</v>
      </c>
      <c r="E4070" s="39">
        <v>9.01</v>
      </c>
      <c r="F4070" s="39">
        <v>29.89</v>
      </c>
      <c r="G4070" s="34">
        <f t="shared" si="63"/>
        <v>9</v>
      </c>
    </row>
    <row r="4071" spans="1:7" x14ac:dyDescent="0.25">
      <c r="A4071" s="36" t="s">
        <v>6802</v>
      </c>
      <c r="B4071" s="37" t="s">
        <v>6327</v>
      </c>
      <c r="C4071" s="38" t="s">
        <v>23</v>
      </c>
      <c r="D4071" s="39">
        <v>33.1</v>
      </c>
      <c r="E4071" s="39">
        <v>9.01</v>
      </c>
      <c r="F4071" s="39">
        <v>42.11</v>
      </c>
      <c r="G4071" s="34">
        <f t="shared" si="63"/>
        <v>9</v>
      </c>
    </row>
    <row r="4072" spans="1:7" x14ac:dyDescent="0.25">
      <c r="A4072" s="36" t="s">
        <v>6803</v>
      </c>
      <c r="B4072" s="37" t="s">
        <v>6328</v>
      </c>
      <c r="C4072" s="38" t="s">
        <v>23</v>
      </c>
      <c r="D4072" s="39">
        <v>25.44</v>
      </c>
      <c r="E4072" s="39">
        <v>9.01</v>
      </c>
      <c r="F4072" s="39">
        <v>34.450000000000003</v>
      </c>
      <c r="G4072" s="34">
        <f t="shared" si="63"/>
        <v>9</v>
      </c>
    </row>
    <row r="4073" spans="1:7" x14ac:dyDescent="0.25">
      <c r="A4073" s="36" t="s">
        <v>6804</v>
      </c>
      <c r="B4073" s="37" t="s">
        <v>6329</v>
      </c>
      <c r="C4073" s="38" t="s">
        <v>23</v>
      </c>
      <c r="D4073" s="39">
        <v>74.510000000000005</v>
      </c>
      <c r="E4073" s="39">
        <v>10.09</v>
      </c>
      <c r="F4073" s="39">
        <v>84.6</v>
      </c>
      <c r="G4073" s="34">
        <f t="shared" si="63"/>
        <v>9</v>
      </c>
    </row>
    <row r="4074" spans="1:7" x14ac:dyDescent="0.25">
      <c r="A4074" s="36" t="s">
        <v>6805</v>
      </c>
      <c r="B4074" s="37" t="s">
        <v>6330</v>
      </c>
      <c r="C4074" s="38" t="s">
        <v>23</v>
      </c>
      <c r="D4074" s="39">
        <v>73.03</v>
      </c>
      <c r="E4074" s="39">
        <v>10.09</v>
      </c>
      <c r="F4074" s="39">
        <v>83.12</v>
      </c>
      <c r="G4074" s="34">
        <f t="shared" si="63"/>
        <v>9</v>
      </c>
    </row>
    <row r="4075" spans="1:7" x14ac:dyDescent="0.25">
      <c r="A4075" s="36" t="s">
        <v>11842</v>
      </c>
      <c r="B4075" s="37" t="s">
        <v>11843</v>
      </c>
      <c r="C4075" s="38" t="s">
        <v>23</v>
      </c>
      <c r="D4075" s="39">
        <v>56.73</v>
      </c>
      <c r="E4075" s="39">
        <v>9.01</v>
      </c>
      <c r="F4075" s="39">
        <v>65.739999999999995</v>
      </c>
      <c r="G4075" s="34">
        <f t="shared" si="63"/>
        <v>9</v>
      </c>
    </row>
    <row r="4076" spans="1:7" x14ac:dyDescent="0.25">
      <c r="A4076" s="36" t="s">
        <v>11844</v>
      </c>
      <c r="B4076" s="37" t="s">
        <v>11845</v>
      </c>
      <c r="C4076" s="38" t="s">
        <v>23</v>
      </c>
      <c r="D4076" s="39">
        <v>32.94</v>
      </c>
      <c r="E4076" s="39">
        <v>9.01</v>
      </c>
      <c r="F4076" s="39">
        <v>41.95</v>
      </c>
      <c r="G4076" s="34">
        <f t="shared" si="63"/>
        <v>9</v>
      </c>
    </row>
    <row r="4077" spans="1:7" x14ac:dyDescent="0.25">
      <c r="A4077" s="36" t="s">
        <v>11846</v>
      </c>
      <c r="B4077" s="37" t="s">
        <v>11847</v>
      </c>
      <c r="C4077" s="38" t="s">
        <v>23</v>
      </c>
      <c r="D4077" s="39">
        <v>45.52</v>
      </c>
      <c r="E4077" s="39">
        <v>9.01</v>
      </c>
      <c r="F4077" s="39">
        <v>54.53</v>
      </c>
      <c r="G4077" s="34">
        <f t="shared" si="63"/>
        <v>9</v>
      </c>
    </row>
    <row r="4078" spans="1:7" x14ac:dyDescent="0.25">
      <c r="A4078" s="36" t="s">
        <v>11848</v>
      </c>
      <c r="B4078" s="37" t="s">
        <v>11849</v>
      </c>
      <c r="C4078" s="38" t="s">
        <v>23</v>
      </c>
      <c r="D4078" s="39">
        <v>40.049999999999997</v>
      </c>
      <c r="E4078" s="39">
        <v>9.01</v>
      </c>
      <c r="F4078" s="39">
        <v>49.06</v>
      </c>
      <c r="G4078" s="34">
        <f t="shared" si="63"/>
        <v>9</v>
      </c>
    </row>
    <row r="4079" spans="1:7" x14ac:dyDescent="0.25">
      <c r="A4079" s="36" t="s">
        <v>11850</v>
      </c>
      <c r="B4079" s="37" t="s">
        <v>11851</v>
      </c>
      <c r="C4079" s="38" t="s">
        <v>23</v>
      </c>
      <c r="D4079" s="39">
        <v>62.85</v>
      </c>
      <c r="E4079" s="39">
        <v>10.09</v>
      </c>
      <c r="F4079" s="39">
        <v>72.94</v>
      </c>
      <c r="G4079" s="34">
        <f t="shared" si="63"/>
        <v>9</v>
      </c>
    </row>
    <row r="4080" spans="1:7" x14ac:dyDescent="0.25">
      <c r="A4080" s="36" t="s">
        <v>11852</v>
      </c>
      <c r="B4080" s="37" t="s">
        <v>11853</v>
      </c>
      <c r="C4080" s="38" t="s">
        <v>23</v>
      </c>
      <c r="D4080" s="39">
        <v>61.59</v>
      </c>
      <c r="E4080" s="39">
        <v>10.09</v>
      </c>
      <c r="F4080" s="39">
        <v>71.680000000000007</v>
      </c>
      <c r="G4080" s="34">
        <f t="shared" si="63"/>
        <v>9</v>
      </c>
    </row>
    <row r="4081" spans="1:7" x14ac:dyDescent="0.25">
      <c r="A4081" s="36" t="s">
        <v>11854</v>
      </c>
      <c r="B4081" s="37" t="s">
        <v>11855</v>
      </c>
      <c r="C4081" s="38"/>
      <c r="D4081" s="39"/>
      <c r="E4081" s="39"/>
      <c r="F4081" s="39"/>
      <c r="G4081" s="34">
        <f t="shared" si="63"/>
        <v>5</v>
      </c>
    </row>
    <row r="4082" spans="1:7" ht="45" x14ac:dyDescent="0.25">
      <c r="A4082" s="36" t="s">
        <v>11856</v>
      </c>
      <c r="B4082" s="37" t="s">
        <v>11857</v>
      </c>
      <c r="C4082" s="38" t="s">
        <v>129</v>
      </c>
      <c r="D4082" s="39">
        <v>344.69</v>
      </c>
      <c r="E4082" s="39">
        <v>14.44</v>
      </c>
      <c r="F4082" s="39">
        <v>359.13</v>
      </c>
      <c r="G4082" s="34">
        <f t="shared" si="63"/>
        <v>9</v>
      </c>
    </row>
    <row r="4083" spans="1:7" ht="30" x14ac:dyDescent="0.25">
      <c r="A4083" s="36" t="s">
        <v>11858</v>
      </c>
      <c r="B4083" s="37" t="s">
        <v>11859</v>
      </c>
      <c r="C4083" s="38" t="s">
        <v>129</v>
      </c>
      <c r="D4083" s="39">
        <v>251.12</v>
      </c>
      <c r="E4083" s="39">
        <v>13.33</v>
      </c>
      <c r="F4083" s="39">
        <v>264.45</v>
      </c>
      <c r="G4083" s="34">
        <f t="shared" si="63"/>
        <v>9</v>
      </c>
    </row>
    <row r="4084" spans="1:7" ht="30" x14ac:dyDescent="0.25">
      <c r="A4084" s="36" t="s">
        <v>11860</v>
      </c>
      <c r="B4084" s="37" t="s">
        <v>11861</v>
      </c>
      <c r="C4084" s="38" t="s">
        <v>129</v>
      </c>
      <c r="D4084" s="39">
        <v>252.77</v>
      </c>
      <c r="E4084" s="39">
        <v>13.42</v>
      </c>
      <c r="F4084" s="39">
        <v>266.19</v>
      </c>
      <c r="G4084" s="34">
        <f t="shared" si="63"/>
        <v>9</v>
      </c>
    </row>
    <row r="4085" spans="1:7" ht="30" x14ac:dyDescent="0.25">
      <c r="A4085" s="36" t="s">
        <v>11862</v>
      </c>
      <c r="B4085" s="37" t="s">
        <v>11863</v>
      </c>
      <c r="C4085" s="38" t="s">
        <v>3570</v>
      </c>
      <c r="D4085" s="39">
        <v>8.2799999999999994</v>
      </c>
      <c r="E4085" s="39">
        <v>2.31</v>
      </c>
      <c r="F4085" s="39">
        <v>10.59</v>
      </c>
      <c r="G4085" s="34">
        <f t="shared" si="63"/>
        <v>9</v>
      </c>
    </row>
    <row r="4086" spans="1:7" x14ac:dyDescent="0.25">
      <c r="A4086" s="36" t="s">
        <v>11864</v>
      </c>
      <c r="B4086" s="37" t="s">
        <v>11865</v>
      </c>
      <c r="C4086" s="38" t="s">
        <v>11866</v>
      </c>
      <c r="D4086" s="39">
        <v>575.25</v>
      </c>
      <c r="E4086" s="39">
        <v>1427.12</v>
      </c>
      <c r="F4086" s="39">
        <v>2002.37</v>
      </c>
      <c r="G4086" s="34">
        <f t="shared" si="63"/>
        <v>9</v>
      </c>
    </row>
    <row r="4087" spans="1:7" x14ac:dyDescent="0.25">
      <c r="A4087" s="36" t="s">
        <v>11433</v>
      </c>
      <c r="B4087" s="37" t="s">
        <v>6331</v>
      </c>
      <c r="C4087" s="38"/>
      <c r="D4087" s="39"/>
      <c r="E4087" s="39"/>
      <c r="F4087" s="39"/>
      <c r="G4087" s="34">
        <f t="shared" si="63"/>
        <v>2</v>
      </c>
    </row>
    <row r="4088" spans="1:7" x14ac:dyDescent="0.25">
      <c r="A4088" s="36" t="s">
        <v>11434</v>
      </c>
      <c r="B4088" s="37" t="s">
        <v>6332</v>
      </c>
      <c r="C4088" s="38"/>
      <c r="D4088" s="39"/>
      <c r="E4088" s="39"/>
      <c r="F4088" s="39"/>
      <c r="G4088" s="34">
        <f t="shared" si="63"/>
        <v>5</v>
      </c>
    </row>
    <row r="4089" spans="1:7" x14ac:dyDescent="0.25">
      <c r="A4089" s="36" t="s">
        <v>6806</v>
      </c>
      <c r="B4089" s="37" t="s">
        <v>6333</v>
      </c>
      <c r="C4089" s="38" t="s">
        <v>129</v>
      </c>
      <c r="D4089" s="39">
        <v>8803.7800000000007</v>
      </c>
      <c r="E4089" s="39">
        <v>95.04</v>
      </c>
      <c r="F4089" s="39">
        <v>8898.82</v>
      </c>
      <c r="G4089" s="34">
        <f t="shared" si="63"/>
        <v>9</v>
      </c>
    </row>
    <row r="4090" spans="1:7" x14ac:dyDescent="0.25">
      <c r="A4090" s="36" t="s">
        <v>6807</v>
      </c>
      <c r="B4090" s="37" t="s">
        <v>6334</v>
      </c>
      <c r="C4090" s="38" t="s">
        <v>129</v>
      </c>
      <c r="D4090" s="39">
        <v>230.87</v>
      </c>
      <c r="E4090" s="39">
        <v>95.04</v>
      </c>
      <c r="F4090" s="39">
        <v>325.91000000000003</v>
      </c>
      <c r="G4090" s="34">
        <f t="shared" si="63"/>
        <v>9</v>
      </c>
    </row>
    <row r="4091" spans="1:7" x14ac:dyDescent="0.25">
      <c r="A4091" s="36" t="s">
        <v>6808</v>
      </c>
      <c r="B4091" s="37" t="s">
        <v>6335</v>
      </c>
      <c r="C4091" s="38" t="s">
        <v>129</v>
      </c>
      <c r="D4091" s="39">
        <v>4585.32</v>
      </c>
      <c r="E4091" s="39">
        <v>95.04</v>
      </c>
      <c r="F4091" s="39">
        <v>4680.3599999999997</v>
      </c>
      <c r="G4091" s="34">
        <f t="shared" si="63"/>
        <v>9</v>
      </c>
    </row>
    <row r="4092" spans="1:7" ht="45" x14ac:dyDescent="0.25">
      <c r="A4092" s="36" t="s">
        <v>6809</v>
      </c>
      <c r="B4092" s="37" t="s">
        <v>6336</v>
      </c>
      <c r="C4092" s="38" t="s">
        <v>23</v>
      </c>
      <c r="D4092" s="39">
        <v>14.35</v>
      </c>
      <c r="E4092" s="39">
        <v>6.9</v>
      </c>
      <c r="F4092" s="39">
        <v>21.25</v>
      </c>
      <c r="G4092" s="34">
        <f t="shared" si="63"/>
        <v>9</v>
      </c>
    </row>
    <row r="4093" spans="1:7" ht="45" x14ac:dyDescent="0.25">
      <c r="A4093" s="36" t="s">
        <v>6810</v>
      </c>
      <c r="B4093" s="37" t="s">
        <v>6337</v>
      </c>
      <c r="C4093" s="38" t="s">
        <v>23</v>
      </c>
      <c r="D4093" s="39">
        <v>9.33</v>
      </c>
      <c r="E4093" s="39">
        <v>6.9</v>
      </c>
      <c r="F4093" s="39">
        <v>16.23</v>
      </c>
      <c r="G4093" s="34">
        <f t="shared" si="63"/>
        <v>9</v>
      </c>
    </row>
    <row r="4094" spans="1:7" ht="30" x14ac:dyDescent="0.25">
      <c r="A4094" s="36" t="s">
        <v>6811</v>
      </c>
      <c r="B4094" s="37" t="s">
        <v>6463</v>
      </c>
      <c r="C4094" s="38" t="s">
        <v>23</v>
      </c>
      <c r="D4094" s="39">
        <v>17.38</v>
      </c>
      <c r="E4094" s="39">
        <v>6.9</v>
      </c>
      <c r="F4094" s="39">
        <v>24.28</v>
      </c>
      <c r="G4094" s="34">
        <f t="shared" si="63"/>
        <v>9</v>
      </c>
    </row>
    <row r="4095" spans="1:7" ht="30" x14ac:dyDescent="0.25">
      <c r="A4095" s="36" t="s">
        <v>6812</v>
      </c>
      <c r="B4095" s="37" t="s">
        <v>6462</v>
      </c>
      <c r="C4095" s="38" t="s">
        <v>23</v>
      </c>
      <c r="D4095" s="39">
        <v>10.95</v>
      </c>
      <c r="E4095" s="39">
        <v>6.9</v>
      </c>
      <c r="F4095" s="39">
        <v>17.850000000000001</v>
      </c>
      <c r="G4095" s="34">
        <f t="shared" si="63"/>
        <v>9</v>
      </c>
    </row>
    <row r="4096" spans="1:7" x14ac:dyDescent="0.25">
      <c r="A4096" s="36" t="s">
        <v>6813</v>
      </c>
      <c r="B4096" s="37" t="s">
        <v>6338</v>
      </c>
      <c r="C4096" s="38" t="s">
        <v>23</v>
      </c>
      <c r="D4096" s="39">
        <v>22.83</v>
      </c>
      <c r="E4096" s="39">
        <v>6.9</v>
      </c>
      <c r="F4096" s="39">
        <v>29.73</v>
      </c>
      <c r="G4096" s="34">
        <f t="shared" si="63"/>
        <v>9</v>
      </c>
    </row>
    <row r="4097" spans="1:7" ht="30" x14ac:dyDescent="0.25">
      <c r="A4097" s="36" t="s">
        <v>6814</v>
      </c>
      <c r="B4097" s="37" t="s">
        <v>6339</v>
      </c>
      <c r="C4097" s="38" t="s">
        <v>23</v>
      </c>
      <c r="D4097" s="39">
        <v>8.5299999999999994</v>
      </c>
      <c r="E4097" s="39">
        <v>6.9</v>
      </c>
      <c r="F4097" s="39">
        <v>15.43</v>
      </c>
      <c r="G4097" s="34">
        <f t="shared" si="63"/>
        <v>9</v>
      </c>
    </row>
    <row r="4098" spans="1:7" x14ac:dyDescent="0.25">
      <c r="A4098" s="36" t="s">
        <v>6815</v>
      </c>
      <c r="B4098" s="37" t="s">
        <v>6340</v>
      </c>
      <c r="C4098" s="38" t="s">
        <v>23</v>
      </c>
      <c r="D4098" s="39">
        <v>209.8</v>
      </c>
      <c r="E4098" s="39">
        <v>3.91</v>
      </c>
      <c r="F4098" s="39">
        <v>213.71</v>
      </c>
      <c r="G4098" s="34">
        <f t="shared" si="63"/>
        <v>9</v>
      </c>
    </row>
    <row r="4099" spans="1:7" x14ac:dyDescent="0.25">
      <c r="A4099" s="36" t="s">
        <v>11435</v>
      </c>
      <c r="B4099" s="37" t="s">
        <v>6341</v>
      </c>
      <c r="C4099" s="38"/>
      <c r="D4099" s="39"/>
      <c r="E4099" s="39"/>
      <c r="F4099" s="39"/>
      <c r="G4099" s="34">
        <f t="shared" ref="G4099:G4108" si="64">LEN(A4099)</f>
        <v>5</v>
      </c>
    </row>
    <row r="4100" spans="1:7" x14ac:dyDescent="0.25">
      <c r="A4100" s="36" t="s">
        <v>6816</v>
      </c>
      <c r="B4100" s="37" t="s">
        <v>6342</v>
      </c>
      <c r="C4100" s="38" t="s">
        <v>23</v>
      </c>
      <c r="D4100" s="39">
        <v>11.73</v>
      </c>
      <c r="E4100" s="39">
        <v>60.08</v>
      </c>
      <c r="F4100" s="39">
        <v>71.81</v>
      </c>
      <c r="G4100" s="34">
        <f t="shared" si="64"/>
        <v>9</v>
      </c>
    </row>
    <row r="4101" spans="1:7" x14ac:dyDescent="0.25">
      <c r="A4101" s="36" t="s">
        <v>11436</v>
      </c>
      <c r="B4101" s="37" t="s">
        <v>6343</v>
      </c>
      <c r="C4101" s="38"/>
      <c r="D4101" s="39"/>
      <c r="E4101" s="39"/>
      <c r="F4101" s="39"/>
      <c r="G4101" s="34">
        <f t="shared" si="64"/>
        <v>5</v>
      </c>
    </row>
    <row r="4102" spans="1:7" ht="45" x14ac:dyDescent="0.25">
      <c r="A4102" s="36" t="s">
        <v>6817</v>
      </c>
      <c r="B4102" s="37" t="s">
        <v>6344</v>
      </c>
      <c r="C4102" s="38" t="s">
        <v>23</v>
      </c>
      <c r="D4102" s="39">
        <v>85.7</v>
      </c>
      <c r="E4102" s="39">
        <v>8.08</v>
      </c>
      <c r="F4102" s="39">
        <v>93.78</v>
      </c>
      <c r="G4102" s="34">
        <f t="shared" si="64"/>
        <v>9</v>
      </c>
    </row>
    <row r="4103" spans="1:7" ht="30" x14ac:dyDescent="0.25">
      <c r="A4103" s="36" t="s">
        <v>6818</v>
      </c>
      <c r="B4103" s="37" t="s">
        <v>6461</v>
      </c>
      <c r="C4103" s="38" t="s">
        <v>23</v>
      </c>
      <c r="D4103" s="39">
        <v>32.69</v>
      </c>
      <c r="E4103" s="39">
        <v>1.66</v>
      </c>
      <c r="F4103" s="39">
        <v>34.35</v>
      </c>
      <c r="G4103" s="34">
        <f t="shared" si="64"/>
        <v>9</v>
      </c>
    </row>
    <row r="4104" spans="1:7" x14ac:dyDescent="0.25">
      <c r="A4104" s="36" t="s">
        <v>6819</v>
      </c>
      <c r="B4104" s="37" t="s">
        <v>6345</v>
      </c>
      <c r="C4104" s="38" t="s">
        <v>129</v>
      </c>
      <c r="D4104" s="39">
        <v>67.900000000000006</v>
      </c>
      <c r="E4104" s="39"/>
      <c r="F4104" s="39">
        <v>67.900000000000006</v>
      </c>
      <c r="G4104" s="34">
        <f t="shared" si="64"/>
        <v>9</v>
      </c>
    </row>
    <row r="4105" spans="1:7" x14ac:dyDescent="0.25">
      <c r="A4105" s="36" t="s">
        <v>6820</v>
      </c>
      <c r="B4105" s="37" t="s">
        <v>6346</v>
      </c>
      <c r="C4105" s="38" t="s">
        <v>918</v>
      </c>
      <c r="D4105" s="39">
        <v>30.83</v>
      </c>
      <c r="E4105" s="39"/>
      <c r="F4105" s="39">
        <v>30.83</v>
      </c>
      <c r="G4105" s="34">
        <f t="shared" si="64"/>
        <v>9</v>
      </c>
    </row>
    <row r="4106" spans="1:7" x14ac:dyDescent="0.25">
      <c r="A4106" s="36" t="s">
        <v>11437</v>
      </c>
      <c r="B4106" s="37" t="s">
        <v>6347</v>
      </c>
      <c r="C4106" s="38"/>
      <c r="D4106" s="39"/>
      <c r="E4106" s="39"/>
      <c r="F4106" s="39"/>
      <c r="G4106" s="34">
        <f t="shared" si="64"/>
        <v>2</v>
      </c>
    </row>
    <row r="4107" spans="1:7" x14ac:dyDescent="0.25">
      <c r="A4107" s="36" t="s">
        <v>11438</v>
      </c>
      <c r="B4107" s="37" t="s">
        <v>6348</v>
      </c>
      <c r="C4107" s="38"/>
      <c r="D4107" s="39"/>
      <c r="E4107" s="39"/>
      <c r="F4107" s="39"/>
      <c r="G4107" s="34">
        <f t="shared" si="64"/>
        <v>5</v>
      </c>
    </row>
    <row r="4108" spans="1:7" ht="30" x14ac:dyDescent="0.25">
      <c r="A4108" s="36" t="s">
        <v>6821</v>
      </c>
      <c r="B4108" s="37" t="s">
        <v>6349</v>
      </c>
      <c r="C4108" s="38" t="s">
        <v>23</v>
      </c>
      <c r="D4108" s="39">
        <v>738.73</v>
      </c>
      <c r="E4108" s="39"/>
      <c r="F4108" s="39">
        <v>738.73</v>
      </c>
      <c r="G4108" s="34">
        <f t="shared" si="64"/>
        <v>9</v>
      </c>
    </row>
  </sheetData>
  <conditionalFormatting sqref="A2:A4108">
    <cfRule type="expression" dxfId="5" priority="6" stopIfTrue="1">
      <formula>G2&lt;6</formula>
    </cfRule>
  </conditionalFormatting>
  <conditionalFormatting sqref="B2:B4108">
    <cfRule type="expression" dxfId="4" priority="5" stopIfTrue="1">
      <formula>G2&lt;6</formula>
    </cfRule>
  </conditionalFormatting>
  <conditionalFormatting sqref="C2:C4108">
    <cfRule type="expression" dxfId="3" priority="4" stopIfTrue="1">
      <formula>G2&lt;6</formula>
    </cfRule>
  </conditionalFormatting>
  <conditionalFormatting sqref="D2:D4108">
    <cfRule type="expression" dxfId="2" priority="3" stopIfTrue="1">
      <formula>G2&lt;6</formula>
    </cfRule>
  </conditionalFormatting>
  <conditionalFormatting sqref="E2:E4108">
    <cfRule type="expression" dxfId="1" priority="2" stopIfTrue="1">
      <formula>G2&lt;6</formula>
    </cfRule>
  </conditionalFormatting>
  <conditionalFormatting sqref="F2:F4108">
    <cfRule type="expression" dxfId="0" priority="1" stopIfTrue="1">
      <formula>G2&lt;6</formula>
    </cfRule>
  </conditionalFormatting>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839E0-843F-4330-8353-76087AEF80A9}">
  <dimension ref="A1:D12294"/>
  <sheetViews>
    <sheetView topLeftCell="A3503" workbookViewId="0">
      <selection activeCell="B3564" sqref="B3564"/>
    </sheetView>
  </sheetViews>
  <sheetFormatPr defaultRowHeight="14.1" customHeight="1" x14ac:dyDescent="0.25"/>
  <cols>
    <col min="1" max="1" width="12.5703125" customWidth="1"/>
    <col min="2" max="2" width="131.42578125" customWidth="1"/>
    <col min="3" max="3" width="8.140625" customWidth="1"/>
    <col min="4" max="4" width="11.5703125" customWidth="1"/>
  </cols>
  <sheetData>
    <row r="1" spans="1:4" ht="15" x14ac:dyDescent="0.25">
      <c r="A1" s="81">
        <v>97141</v>
      </c>
      <c r="B1" s="81" t="s">
        <v>13489</v>
      </c>
      <c r="C1" s="81" t="s">
        <v>7</v>
      </c>
      <c r="D1" s="82">
        <v>5.4</v>
      </c>
    </row>
    <row r="2" spans="1:4" ht="15" x14ac:dyDescent="0.25">
      <c r="A2" s="81">
        <v>97142</v>
      </c>
      <c r="B2" s="81" t="s">
        <v>13490</v>
      </c>
      <c r="C2" s="81" t="s">
        <v>7</v>
      </c>
      <c r="D2" s="82">
        <v>6.28</v>
      </c>
    </row>
    <row r="3" spans="1:4" ht="15" x14ac:dyDescent="0.25">
      <c r="A3" s="81">
        <v>97143</v>
      </c>
      <c r="B3" s="81" t="s">
        <v>13491</v>
      </c>
      <c r="C3" s="81" t="s">
        <v>7</v>
      </c>
      <c r="D3" s="82">
        <v>8.4</v>
      </c>
    </row>
    <row r="4" spans="1:4" ht="15" x14ac:dyDescent="0.25">
      <c r="A4" s="81">
        <v>97144</v>
      </c>
      <c r="B4" s="81" t="s">
        <v>13492</v>
      </c>
      <c r="C4" s="81" t="s">
        <v>7</v>
      </c>
      <c r="D4" s="82">
        <v>10.54</v>
      </c>
    </row>
    <row r="5" spans="1:4" ht="15" x14ac:dyDescent="0.25">
      <c r="A5" s="81">
        <v>97145</v>
      </c>
      <c r="B5" s="81" t="s">
        <v>13493</v>
      </c>
      <c r="C5" s="81" t="s">
        <v>7</v>
      </c>
      <c r="D5" s="82">
        <v>12.69</v>
      </c>
    </row>
    <row r="6" spans="1:4" ht="15" x14ac:dyDescent="0.25">
      <c r="A6" s="81">
        <v>97146</v>
      </c>
      <c r="B6" s="81" t="s">
        <v>13494</v>
      </c>
      <c r="C6" s="81" t="s">
        <v>7</v>
      </c>
      <c r="D6" s="82">
        <v>14.85</v>
      </c>
    </row>
    <row r="7" spans="1:4" ht="15" x14ac:dyDescent="0.25">
      <c r="A7" s="81">
        <v>97147</v>
      </c>
      <c r="B7" s="81" t="s">
        <v>13495</v>
      </c>
      <c r="C7" s="81" t="s">
        <v>7</v>
      </c>
      <c r="D7" s="82">
        <v>17</v>
      </c>
    </row>
    <row r="8" spans="1:4" ht="15" x14ac:dyDescent="0.25">
      <c r="A8" s="81">
        <v>97148</v>
      </c>
      <c r="B8" s="81" t="s">
        <v>13496</v>
      </c>
      <c r="C8" s="81" t="s">
        <v>7</v>
      </c>
      <c r="D8" s="82">
        <v>19.13</v>
      </c>
    </row>
    <row r="9" spans="1:4" ht="15" x14ac:dyDescent="0.25">
      <c r="A9" s="81">
        <v>97149</v>
      </c>
      <c r="B9" s="81" t="s">
        <v>13497</v>
      </c>
      <c r="C9" s="81" t="s">
        <v>7</v>
      </c>
      <c r="D9" s="82">
        <v>21.31</v>
      </c>
    </row>
    <row r="10" spans="1:4" ht="15" x14ac:dyDescent="0.25">
      <c r="A10" s="81">
        <v>97150</v>
      </c>
      <c r="B10" s="81" t="s">
        <v>13498</v>
      </c>
      <c r="C10" s="81" t="s">
        <v>7</v>
      </c>
      <c r="D10" s="82">
        <v>26.79</v>
      </c>
    </row>
    <row r="11" spans="1:4" ht="15" x14ac:dyDescent="0.25">
      <c r="A11" s="81">
        <v>97151</v>
      </c>
      <c r="B11" s="81" t="s">
        <v>13499</v>
      </c>
      <c r="C11" s="81" t="s">
        <v>7</v>
      </c>
      <c r="D11" s="82">
        <v>31.62</v>
      </c>
    </row>
    <row r="12" spans="1:4" ht="15" x14ac:dyDescent="0.25">
      <c r="A12" s="81">
        <v>97152</v>
      </c>
      <c r="B12" s="81" t="s">
        <v>13500</v>
      </c>
      <c r="C12" s="81" t="s">
        <v>7</v>
      </c>
      <c r="D12" s="82">
        <v>36.22</v>
      </c>
    </row>
    <row r="13" spans="1:4" ht="15" x14ac:dyDescent="0.25">
      <c r="A13" s="81">
        <v>97153</v>
      </c>
      <c r="B13" s="81" t="s">
        <v>13501</v>
      </c>
      <c r="C13" s="81" t="s">
        <v>7</v>
      </c>
      <c r="D13" s="82">
        <v>40.98</v>
      </c>
    </row>
    <row r="14" spans="1:4" ht="15" x14ac:dyDescent="0.25">
      <c r="A14" s="81">
        <v>97154</v>
      </c>
      <c r="B14" s="81" t="s">
        <v>13502</v>
      </c>
      <c r="C14" s="81" t="s">
        <v>7</v>
      </c>
      <c r="D14" s="82">
        <v>45.75</v>
      </c>
    </row>
    <row r="15" spans="1:4" ht="15" x14ac:dyDescent="0.25">
      <c r="A15" s="81">
        <v>97155</v>
      </c>
      <c r="B15" s="81" t="s">
        <v>13503</v>
      </c>
      <c r="C15" s="81" t="s">
        <v>7</v>
      </c>
      <c r="D15" s="82">
        <v>50.56</v>
      </c>
    </row>
    <row r="16" spans="1:4" ht="15" x14ac:dyDescent="0.25">
      <c r="A16" s="81">
        <v>97156</v>
      </c>
      <c r="B16" s="81" t="s">
        <v>13504</v>
      </c>
      <c r="C16" s="81" t="s">
        <v>7</v>
      </c>
      <c r="D16" s="82">
        <v>60.47</v>
      </c>
    </row>
    <row r="17" spans="1:4" ht="15" x14ac:dyDescent="0.25">
      <c r="A17" s="81">
        <v>97157</v>
      </c>
      <c r="B17" s="81" t="s">
        <v>13505</v>
      </c>
      <c r="C17" s="81" t="s">
        <v>7</v>
      </c>
      <c r="D17" s="82">
        <v>4.12</v>
      </c>
    </row>
    <row r="18" spans="1:4" ht="15" x14ac:dyDescent="0.25">
      <c r="A18" s="81">
        <v>97158</v>
      </c>
      <c r="B18" s="81" t="s">
        <v>13506</v>
      </c>
      <c r="C18" s="81" t="s">
        <v>7</v>
      </c>
      <c r="D18" s="82">
        <v>4.8600000000000003</v>
      </c>
    </row>
    <row r="19" spans="1:4" ht="15" x14ac:dyDescent="0.25">
      <c r="A19" s="81">
        <v>97159</v>
      </c>
      <c r="B19" s="81" t="s">
        <v>13507</v>
      </c>
      <c r="C19" s="81" t="s">
        <v>7</v>
      </c>
      <c r="D19" s="82">
        <v>6.62</v>
      </c>
    </row>
    <row r="20" spans="1:4" ht="15" x14ac:dyDescent="0.25">
      <c r="A20" s="81">
        <v>97160</v>
      </c>
      <c r="B20" s="81" t="s">
        <v>13508</v>
      </c>
      <c r="C20" s="81" t="s">
        <v>7</v>
      </c>
      <c r="D20" s="82">
        <v>8.4</v>
      </c>
    </row>
    <row r="21" spans="1:4" ht="15" x14ac:dyDescent="0.25">
      <c r="A21" s="81">
        <v>97161</v>
      </c>
      <c r="B21" s="81" t="s">
        <v>13509</v>
      </c>
      <c r="C21" s="81" t="s">
        <v>7</v>
      </c>
      <c r="D21" s="82">
        <v>10.19</v>
      </c>
    </row>
    <row r="22" spans="1:4" ht="15" x14ac:dyDescent="0.25">
      <c r="A22" s="81">
        <v>97162</v>
      </c>
      <c r="B22" s="81" t="s">
        <v>13510</v>
      </c>
      <c r="C22" s="81" t="s">
        <v>7</v>
      </c>
      <c r="D22" s="82">
        <v>12</v>
      </c>
    </row>
    <row r="23" spans="1:4" ht="15" x14ac:dyDescent="0.25">
      <c r="A23" s="81">
        <v>97163</v>
      </c>
      <c r="B23" s="81" t="s">
        <v>13511</v>
      </c>
      <c r="C23" s="81" t="s">
        <v>7</v>
      </c>
      <c r="D23" s="82">
        <v>13.77</v>
      </c>
    </row>
    <row r="24" spans="1:4" ht="15" x14ac:dyDescent="0.25">
      <c r="A24" s="81">
        <v>97164</v>
      </c>
      <c r="B24" s="81" t="s">
        <v>13512</v>
      </c>
      <c r="C24" s="81" t="s">
        <v>7</v>
      </c>
      <c r="D24" s="82">
        <v>15.57</v>
      </c>
    </row>
    <row r="25" spans="1:4" ht="15" x14ac:dyDescent="0.25">
      <c r="A25" s="81">
        <v>97165</v>
      </c>
      <c r="B25" s="81" t="s">
        <v>13513</v>
      </c>
      <c r="C25" s="81" t="s">
        <v>7</v>
      </c>
      <c r="D25" s="82">
        <v>17.38</v>
      </c>
    </row>
    <row r="26" spans="1:4" ht="15" x14ac:dyDescent="0.25">
      <c r="A26" s="81">
        <v>97166</v>
      </c>
      <c r="B26" s="81" t="s">
        <v>13514</v>
      </c>
      <c r="C26" s="81" t="s">
        <v>7</v>
      </c>
      <c r="D26" s="82">
        <v>21.4</v>
      </c>
    </row>
    <row r="27" spans="1:4" ht="15" x14ac:dyDescent="0.25">
      <c r="A27" s="81">
        <v>97167</v>
      </c>
      <c r="B27" s="81" t="s">
        <v>13515</v>
      </c>
      <c r="C27" s="81" t="s">
        <v>7</v>
      </c>
      <c r="D27" s="82">
        <v>25.36</v>
      </c>
    </row>
    <row r="28" spans="1:4" ht="15" x14ac:dyDescent="0.25">
      <c r="A28" s="81">
        <v>97168</v>
      </c>
      <c r="B28" s="81" t="s">
        <v>13516</v>
      </c>
      <c r="C28" s="81" t="s">
        <v>7</v>
      </c>
      <c r="D28" s="82">
        <v>29.09</v>
      </c>
    </row>
    <row r="29" spans="1:4" ht="15" x14ac:dyDescent="0.25">
      <c r="A29" s="81">
        <v>97169</v>
      </c>
      <c r="B29" s="81" t="s">
        <v>13517</v>
      </c>
      <c r="C29" s="81" t="s">
        <v>7</v>
      </c>
      <c r="D29" s="82">
        <v>32.96</v>
      </c>
    </row>
    <row r="30" spans="1:4" ht="15" x14ac:dyDescent="0.25">
      <c r="A30" s="81">
        <v>97170</v>
      </c>
      <c r="B30" s="81" t="s">
        <v>13518</v>
      </c>
      <c r="C30" s="81" t="s">
        <v>7</v>
      </c>
      <c r="D30" s="82">
        <v>36.86</v>
      </c>
    </row>
    <row r="31" spans="1:4" ht="15" x14ac:dyDescent="0.25">
      <c r="A31" s="81">
        <v>97171</v>
      </c>
      <c r="B31" s="81" t="s">
        <v>13519</v>
      </c>
      <c r="C31" s="81" t="s">
        <v>7</v>
      </c>
      <c r="D31" s="82">
        <v>40.799999999999997</v>
      </c>
    </row>
    <row r="32" spans="1:4" ht="15" x14ac:dyDescent="0.25">
      <c r="A32" s="81">
        <v>97172</v>
      </c>
      <c r="B32" s="81" t="s">
        <v>13520</v>
      </c>
      <c r="C32" s="81" t="s">
        <v>7</v>
      </c>
      <c r="D32" s="82">
        <v>48.96</v>
      </c>
    </row>
    <row r="33" spans="1:4" ht="15" x14ac:dyDescent="0.25">
      <c r="A33" s="81">
        <v>105249</v>
      </c>
      <c r="B33" s="81" t="s">
        <v>13521</v>
      </c>
      <c r="C33" s="81" t="s">
        <v>23</v>
      </c>
      <c r="D33" s="82">
        <v>131.59</v>
      </c>
    </row>
    <row r="34" spans="1:4" ht="15" x14ac:dyDescent="0.25">
      <c r="A34" s="81">
        <v>105250</v>
      </c>
      <c r="B34" s="81" t="s">
        <v>13522</v>
      </c>
      <c r="C34" s="81" t="s">
        <v>23</v>
      </c>
      <c r="D34" s="82">
        <v>17.04</v>
      </c>
    </row>
    <row r="35" spans="1:4" ht="15" x14ac:dyDescent="0.25">
      <c r="A35" s="81">
        <v>105251</v>
      </c>
      <c r="B35" s="81" t="s">
        <v>13523</v>
      </c>
      <c r="C35" s="81" t="s">
        <v>23</v>
      </c>
      <c r="D35" s="82">
        <v>19.73</v>
      </c>
    </row>
    <row r="36" spans="1:4" ht="15" x14ac:dyDescent="0.25">
      <c r="A36" s="81">
        <v>105252</v>
      </c>
      <c r="B36" s="81" t="s">
        <v>13524</v>
      </c>
      <c r="C36" s="81" t="s">
        <v>23</v>
      </c>
      <c r="D36" s="82">
        <v>26.4</v>
      </c>
    </row>
    <row r="37" spans="1:4" ht="15" x14ac:dyDescent="0.25">
      <c r="A37" s="81">
        <v>105253</v>
      </c>
      <c r="B37" s="81" t="s">
        <v>13525</v>
      </c>
      <c r="C37" s="81" t="s">
        <v>23</v>
      </c>
      <c r="D37" s="82">
        <v>33.06</v>
      </c>
    </row>
    <row r="38" spans="1:4" ht="15" x14ac:dyDescent="0.25">
      <c r="A38" s="81">
        <v>105254</v>
      </c>
      <c r="B38" s="81" t="s">
        <v>13526</v>
      </c>
      <c r="C38" s="81" t="s">
        <v>23</v>
      </c>
      <c r="D38" s="82">
        <v>39.869999999999997</v>
      </c>
    </row>
    <row r="39" spans="1:4" ht="15" x14ac:dyDescent="0.25">
      <c r="A39" s="81">
        <v>105255</v>
      </c>
      <c r="B39" s="81" t="s">
        <v>13527</v>
      </c>
      <c r="C39" s="81" t="s">
        <v>23</v>
      </c>
      <c r="D39" s="82">
        <v>46.65</v>
      </c>
    </row>
    <row r="40" spans="1:4" ht="15" x14ac:dyDescent="0.25">
      <c r="A40" s="81">
        <v>105256</v>
      </c>
      <c r="B40" s="81" t="s">
        <v>13528</v>
      </c>
      <c r="C40" s="81" t="s">
        <v>23</v>
      </c>
      <c r="D40" s="82">
        <v>53.43</v>
      </c>
    </row>
    <row r="41" spans="1:4" ht="15" x14ac:dyDescent="0.25">
      <c r="A41" s="81">
        <v>105257</v>
      </c>
      <c r="B41" s="81" t="s">
        <v>13529</v>
      </c>
      <c r="C41" s="81" t="s">
        <v>23</v>
      </c>
      <c r="D41" s="82">
        <v>60.21</v>
      </c>
    </row>
    <row r="42" spans="1:4" ht="15" x14ac:dyDescent="0.25">
      <c r="A42" s="81">
        <v>105258</v>
      </c>
      <c r="B42" s="81" t="s">
        <v>13530</v>
      </c>
      <c r="C42" s="81" t="s">
        <v>23</v>
      </c>
      <c r="D42" s="82">
        <v>33.68</v>
      </c>
    </row>
    <row r="43" spans="1:4" ht="15" x14ac:dyDescent="0.25">
      <c r="A43" s="81">
        <v>105259</v>
      </c>
      <c r="B43" s="81" t="s">
        <v>13531</v>
      </c>
      <c r="C43" s="81" t="s">
        <v>23</v>
      </c>
      <c r="D43" s="82">
        <v>20.99</v>
      </c>
    </row>
    <row r="44" spans="1:4" ht="15" x14ac:dyDescent="0.25">
      <c r="A44" s="81">
        <v>105261</v>
      </c>
      <c r="B44" s="81" t="s">
        <v>13532</v>
      </c>
      <c r="C44" s="81" t="s">
        <v>23</v>
      </c>
      <c r="D44" s="82">
        <v>37.700000000000003</v>
      </c>
    </row>
    <row r="45" spans="1:4" ht="15" x14ac:dyDescent="0.25">
      <c r="A45" s="81">
        <v>105262</v>
      </c>
      <c r="B45" s="81" t="s">
        <v>13533</v>
      </c>
      <c r="C45" s="81" t="s">
        <v>23</v>
      </c>
      <c r="D45" s="82">
        <v>46.23</v>
      </c>
    </row>
    <row r="46" spans="1:4" ht="15" x14ac:dyDescent="0.25">
      <c r="A46" s="81">
        <v>105263</v>
      </c>
      <c r="B46" s="81" t="s">
        <v>13534</v>
      </c>
      <c r="C46" s="81" t="s">
        <v>23</v>
      </c>
      <c r="D46" s="82">
        <v>54.93</v>
      </c>
    </row>
    <row r="47" spans="1:4" ht="15" x14ac:dyDescent="0.25">
      <c r="A47" s="81">
        <v>105264</v>
      </c>
      <c r="B47" s="81" t="s">
        <v>13535</v>
      </c>
      <c r="C47" s="81" t="s">
        <v>23</v>
      </c>
      <c r="D47" s="82">
        <v>63</v>
      </c>
    </row>
    <row r="48" spans="1:4" ht="15" x14ac:dyDescent="0.25">
      <c r="A48" s="81">
        <v>105265</v>
      </c>
      <c r="B48" s="81" t="s">
        <v>13536</v>
      </c>
      <c r="C48" s="81" t="s">
        <v>23</v>
      </c>
      <c r="D48" s="82">
        <v>71.3</v>
      </c>
    </row>
    <row r="49" spans="1:4" ht="15" x14ac:dyDescent="0.25">
      <c r="A49" s="81">
        <v>105266</v>
      </c>
      <c r="B49" s="81" t="s">
        <v>13537</v>
      </c>
      <c r="C49" s="81" t="s">
        <v>23</v>
      </c>
      <c r="D49" s="82">
        <v>79.790000000000006</v>
      </c>
    </row>
    <row r="50" spans="1:4" ht="15" x14ac:dyDescent="0.25">
      <c r="A50" s="81">
        <v>105267</v>
      </c>
      <c r="B50" s="81" t="s">
        <v>13538</v>
      </c>
      <c r="C50" s="81" t="s">
        <v>23</v>
      </c>
      <c r="D50" s="82">
        <v>88.35</v>
      </c>
    </row>
    <row r="51" spans="1:4" ht="15" x14ac:dyDescent="0.25">
      <c r="A51" s="81">
        <v>105268</v>
      </c>
      <c r="B51" s="81" t="s">
        <v>13539</v>
      </c>
      <c r="C51" s="81" t="s">
        <v>23</v>
      </c>
      <c r="D51" s="82">
        <v>107.95</v>
      </c>
    </row>
    <row r="52" spans="1:4" ht="15" x14ac:dyDescent="0.25">
      <c r="A52" s="81">
        <v>105269</v>
      </c>
      <c r="B52" s="81" t="s">
        <v>13540</v>
      </c>
      <c r="C52" s="81" t="s">
        <v>23</v>
      </c>
      <c r="D52" s="82">
        <v>13.1</v>
      </c>
    </row>
    <row r="53" spans="1:4" ht="15" x14ac:dyDescent="0.25">
      <c r="A53" s="81">
        <v>105270</v>
      </c>
      <c r="B53" s="81" t="s">
        <v>13541</v>
      </c>
      <c r="C53" s="81" t="s">
        <v>23</v>
      </c>
      <c r="D53" s="82">
        <v>67.12</v>
      </c>
    </row>
    <row r="54" spans="1:4" ht="15" x14ac:dyDescent="0.25">
      <c r="A54" s="81">
        <v>105271</v>
      </c>
      <c r="B54" s="81" t="s">
        <v>13542</v>
      </c>
      <c r="C54" s="81" t="s">
        <v>23</v>
      </c>
      <c r="D54" s="82">
        <v>84.12</v>
      </c>
    </row>
    <row r="55" spans="1:4" ht="15" x14ac:dyDescent="0.25">
      <c r="A55" s="81">
        <v>105272</v>
      </c>
      <c r="B55" s="81" t="s">
        <v>13543</v>
      </c>
      <c r="C55" s="81" t="s">
        <v>23</v>
      </c>
      <c r="D55" s="82">
        <v>99.44</v>
      </c>
    </row>
    <row r="56" spans="1:4" ht="15" x14ac:dyDescent="0.25">
      <c r="A56" s="81">
        <v>105273</v>
      </c>
      <c r="B56" s="81" t="s">
        <v>13544</v>
      </c>
      <c r="C56" s="81" t="s">
        <v>23</v>
      </c>
      <c r="D56" s="82">
        <v>114.1</v>
      </c>
    </row>
    <row r="57" spans="1:4" ht="15" x14ac:dyDescent="0.25">
      <c r="A57" s="81">
        <v>105274</v>
      </c>
      <c r="B57" s="81" t="s">
        <v>13545</v>
      </c>
      <c r="C57" s="81" t="s">
        <v>23</v>
      </c>
      <c r="D57" s="82">
        <v>129.03</v>
      </c>
    </row>
    <row r="58" spans="1:4" ht="15" x14ac:dyDescent="0.25">
      <c r="A58" s="81">
        <v>105275</v>
      </c>
      <c r="B58" s="81" t="s">
        <v>13546</v>
      </c>
      <c r="C58" s="81" t="s">
        <v>23</v>
      </c>
      <c r="D58" s="82">
        <v>144.1</v>
      </c>
    </row>
    <row r="59" spans="1:4" ht="15" x14ac:dyDescent="0.25">
      <c r="A59" s="81">
        <v>105276</v>
      </c>
      <c r="B59" s="81" t="s">
        <v>13547</v>
      </c>
      <c r="C59" s="81" t="s">
        <v>23</v>
      </c>
      <c r="D59" s="82">
        <v>159.29</v>
      </c>
    </row>
    <row r="60" spans="1:4" ht="15" x14ac:dyDescent="0.25">
      <c r="A60" s="81">
        <v>105277</v>
      </c>
      <c r="B60" s="81" t="s">
        <v>13548</v>
      </c>
      <c r="C60" s="81" t="s">
        <v>23</v>
      </c>
      <c r="D60" s="82">
        <v>192.1</v>
      </c>
    </row>
    <row r="61" spans="1:4" ht="15" x14ac:dyDescent="0.25">
      <c r="A61" s="81">
        <v>105278</v>
      </c>
      <c r="B61" s="81" t="s">
        <v>13549</v>
      </c>
      <c r="C61" s="81" t="s">
        <v>23</v>
      </c>
      <c r="D61" s="82">
        <v>23.14</v>
      </c>
    </row>
    <row r="62" spans="1:4" ht="15" x14ac:dyDescent="0.25">
      <c r="A62" s="81">
        <v>105279</v>
      </c>
      <c r="B62" s="81" t="s">
        <v>13550</v>
      </c>
      <c r="C62" s="81" t="s">
        <v>23</v>
      </c>
      <c r="D62" s="82">
        <v>26.82</v>
      </c>
    </row>
    <row r="63" spans="1:4" ht="15" x14ac:dyDescent="0.25">
      <c r="A63" s="81">
        <v>105280</v>
      </c>
      <c r="B63" s="81" t="s">
        <v>13551</v>
      </c>
      <c r="C63" s="81" t="s">
        <v>23</v>
      </c>
      <c r="D63" s="82">
        <v>35.869999999999997</v>
      </c>
    </row>
    <row r="64" spans="1:4" ht="15" x14ac:dyDescent="0.25">
      <c r="A64" s="81">
        <v>105281</v>
      </c>
      <c r="B64" s="81" t="s">
        <v>13552</v>
      </c>
      <c r="C64" s="81" t="s">
        <v>23</v>
      </c>
      <c r="D64" s="82">
        <v>44.9</v>
      </c>
    </row>
    <row r="65" spans="1:4" ht="15" x14ac:dyDescent="0.25">
      <c r="A65" s="81">
        <v>105282</v>
      </c>
      <c r="B65" s="81" t="s">
        <v>13553</v>
      </c>
      <c r="C65" s="81" t="s">
        <v>23</v>
      </c>
      <c r="D65" s="82">
        <v>15.36</v>
      </c>
    </row>
    <row r="66" spans="1:4" ht="15" x14ac:dyDescent="0.25">
      <c r="A66" s="81">
        <v>105283</v>
      </c>
      <c r="B66" s="81" t="s">
        <v>13554</v>
      </c>
      <c r="C66" s="81" t="s">
        <v>23</v>
      </c>
      <c r="D66" s="82">
        <v>28.56</v>
      </c>
    </row>
    <row r="67" spans="1:4" ht="15" x14ac:dyDescent="0.25">
      <c r="A67" s="81">
        <v>105284</v>
      </c>
      <c r="B67" s="81" t="s">
        <v>13555</v>
      </c>
      <c r="C67" s="81" t="s">
        <v>23</v>
      </c>
      <c r="D67" s="82">
        <v>54.23</v>
      </c>
    </row>
    <row r="68" spans="1:4" ht="15" x14ac:dyDescent="0.25">
      <c r="A68" s="81">
        <v>105297</v>
      </c>
      <c r="B68" s="81" t="s">
        <v>13556</v>
      </c>
      <c r="C68" s="81" t="s">
        <v>23</v>
      </c>
      <c r="D68" s="82">
        <v>11.57</v>
      </c>
    </row>
    <row r="69" spans="1:4" ht="15" x14ac:dyDescent="0.25">
      <c r="A69" s="81">
        <v>105298</v>
      </c>
      <c r="B69" s="81" t="s">
        <v>13557</v>
      </c>
      <c r="C69" s="81" t="s">
        <v>23</v>
      </c>
      <c r="D69" s="82">
        <v>20.92</v>
      </c>
    </row>
    <row r="70" spans="1:4" ht="15" x14ac:dyDescent="0.25">
      <c r="A70" s="81">
        <v>105299</v>
      </c>
      <c r="B70" s="81" t="s">
        <v>13558</v>
      </c>
      <c r="C70" s="81" t="s">
        <v>23</v>
      </c>
      <c r="D70" s="82">
        <v>26.48</v>
      </c>
    </row>
    <row r="71" spans="1:4" ht="15" x14ac:dyDescent="0.25">
      <c r="A71" s="81">
        <v>105300</v>
      </c>
      <c r="B71" s="81" t="s">
        <v>13559</v>
      </c>
      <c r="C71" s="81" t="s">
        <v>23</v>
      </c>
      <c r="D71" s="82">
        <v>32.18</v>
      </c>
    </row>
    <row r="72" spans="1:4" ht="15" x14ac:dyDescent="0.25">
      <c r="A72" s="81">
        <v>105301</v>
      </c>
      <c r="B72" s="81" t="s">
        <v>13560</v>
      </c>
      <c r="C72" s="81" t="s">
        <v>23</v>
      </c>
      <c r="D72" s="82">
        <v>37.869999999999997</v>
      </c>
    </row>
    <row r="73" spans="1:4" ht="15" x14ac:dyDescent="0.25">
      <c r="A73" s="81">
        <v>105302</v>
      </c>
      <c r="B73" s="81" t="s">
        <v>13561</v>
      </c>
      <c r="C73" s="81" t="s">
        <v>23</v>
      </c>
      <c r="D73" s="82">
        <v>43.55</v>
      </c>
    </row>
    <row r="74" spans="1:4" ht="15" x14ac:dyDescent="0.25">
      <c r="A74" s="81">
        <v>105303</v>
      </c>
      <c r="B74" s="81" t="s">
        <v>13562</v>
      </c>
      <c r="C74" s="81" t="s">
        <v>23</v>
      </c>
      <c r="D74" s="82">
        <v>49.22</v>
      </c>
    </row>
    <row r="75" spans="1:4" ht="15" x14ac:dyDescent="0.25">
      <c r="A75" s="81">
        <v>105304</v>
      </c>
      <c r="B75" s="81" t="s">
        <v>13563</v>
      </c>
      <c r="C75" s="81" t="s">
        <v>23</v>
      </c>
      <c r="D75" s="82">
        <v>55.03</v>
      </c>
    </row>
    <row r="76" spans="1:4" ht="15" x14ac:dyDescent="0.25">
      <c r="A76" s="81">
        <v>105305</v>
      </c>
      <c r="B76" s="81" t="s">
        <v>13564</v>
      </c>
      <c r="C76" s="81" t="s">
        <v>23</v>
      </c>
      <c r="D76" s="82">
        <v>67.61</v>
      </c>
    </row>
    <row r="77" spans="1:4" ht="15" x14ac:dyDescent="0.25">
      <c r="A77" s="81">
        <v>105306</v>
      </c>
      <c r="B77" s="81" t="s">
        <v>13565</v>
      </c>
      <c r="C77" s="81" t="s">
        <v>23</v>
      </c>
      <c r="D77" s="82">
        <v>80.22</v>
      </c>
    </row>
    <row r="78" spans="1:4" ht="15" x14ac:dyDescent="0.25">
      <c r="A78" s="81">
        <v>105307</v>
      </c>
      <c r="B78" s="81" t="s">
        <v>13566</v>
      </c>
      <c r="C78" s="81" t="s">
        <v>23</v>
      </c>
      <c r="D78" s="82">
        <v>92.17</v>
      </c>
    </row>
    <row r="79" spans="1:4" ht="15" x14ac:dyDescent="0.25">
      <c r="A79" s="81">
        <v>105317</v>
      </c>
      <c r="B79" s="81" t="s">
        <v>13567</v>
      </c>
      <c r="C79" s="81" t="s">
        <v>23</v>
      </c>
      <c r="D79" s="82">
        <v>25.87</v>
      </c>
    </row>
    <row r="80" spans="1:4" ht="15" x14ac:dyDescent="0.25">
      <c r="A80" s="81">
        <v>105318</v>
      </c>
      <c r="B80" s="81" t="s">
        <v>13568</v>
      </c>
      <c r="C80" s="81" t="s">
        <v>23</v>
      </c>
      <c r="D80" s="82">
        <v>29.78</v>
      </c>
    </row>
    <row r="81" spans="1:4" ht="15" x14ac:dyDescent="0.25">
      <c r="A81" s="81">
        <v>105319</v>
      </c>
      <c r="B81" s="81" t="s">
        <v>13569</v>
      </c>
      <c r="C81" s="81" t="s">
        <v>23</v>
      </c>
      <c r="D81" s="82">
        <v>36.14</v>
      </c>
    </row>
    <row r="82" spans="1:4" ht="15" x14ac:dyDescent="0.25">
      <c r="A82" s="81">
        <v>105320</v>
      </c>
      <c r="B82" s="81" t="s">
        <v>13570</v>
      </c>
      <c r="C82" s="81" t="s">
        <v>23</v>
      </c>
      <c r="D82" s="82">
        <v>43.97</v>
      </c>
    </row>
    <row r="83" spans="1:4" ht="15" x14ac:dyDescent="0.25">
      <c r="A83" s="81">
        <v>105321</v>
      </c>
      <c r="B83" s="81" t="s">
        <v>13571</v>
      </c>
      <c r="C83" s="81" t="s">
        <v>23</v>
      </c>
      <c r="D83" s="82">
        <v>51.8</v>
      </c>
    </row>
    <row r="84" spans="1:4" ht="15" x14ac:dyDescent="0.25">
      <c r="A84" s="81">
        <v>105322</v>
      </c>
      <c r="B84" s="81" t="s">
        <v>13572</v>
      </c>
      <c r="C84" s="81" t="s">
        <v>23</v>
      </c>
      <c r="D84" s="82">
        <v>59.59</v>
      </c>
    </row>
    <row r="85" spans="1:4" ht="15" x14ac:dyDescent="0.25">
      <c r="A85" s="81">
        <v>105323</v>
      </c>
      <c r="B85" s="81" t="s">
        <v>13573</v>
      </c>
      <c r="C85" s="81" t="s">
        <v>23</v>
      </c>
      <c r="D85" s="82">
        <v>67.400000000000006</v>
      </c>
    </row>
    <row r="86" spans="1:4" ht="15" x14ac:dyDescent="0.25">
      <c r="A86" s="81">
        <v>105324</v>
      </c>
      <c r="B86" s="81" t="s">
        <v>13574</v>
      </c>
      <c r="C86" s="81" t="s">
        <v>23</v>
      </c>
      <c r="D86" s="82">
        <v>75.44</v>
      </c>
    </row>
    <row r="87" spans="1:4" ht="15" x14ac:dyDescent="0.25">
      <c r="A87" s="81">
        <v>105325</v>
      </c>
      <c r="B87" s="81" t="s">
        <v>13575</v>
      </c>
      <c r="C87" s="81" t="s">
        <v>23</v>
      </c>
      <c r="D87" s="82">
        <v>92.47</v>
      </c>
    </row>
    <row r="88" spans="1:4" ht="15" x14ac:dyDescent="0.25">
      <c r="A88" s="81">
        <v>105326</v>
      </c>
      <c r="B88" s="81" t="s">
        <v>13576</v>
      </c>
      <c r="C88" s="81" t="s">
        <v>23</v>
      </c>
      <c r="D88" s="82">
        <v>109.9</v>
      </c>
    </row>
    <row r="89" spans="1:4" ht="15" x14ac:dyDescent="0.25">
      <c r="A89" s="81">
        <v>105340</v>
      </c>
      <c r="B89" s="81" t="s">
        <v>13577</v>
      </c>
      <c r="C89" s="81" t="s">
        <v>23</v>
      </c>
      <c r="D89" s="82">
        <v>104.4</v>
      </c>
    </row>
    <row r="90" spans="1:4" ht="15" x14ac:dyDescent="0.25">
      <c r="A90" s="81">
        <v>105341</v>
      </c>
      <c r="B90" s="81" t="s">
        <v>13578</v>
      </c>
      <c r="C90" s="81" t="s">
        <v>23</v>
      </c>
      <c r="D90" s="82">
        <v>129.24</v>
      </c>
    </row>
    <row r="91" spans="1:4" ht="15" x14ac:dyDescent="0.25">
      <c r="A91" s="81">
        <v>105342</v>
      </c>
      <c r="B91" s="81" t="s">
        <v>13579</v>
      </c>
      <c r="C91" s="81" t="s">
        <v>23</v>
      </c>
      <c r="D91" s="82">
        <v>156.63999999999999</v>
      </c>
    </row>
    <row r="92" spans="1:4" ht="15" x14ac:dyDescent="0.25">
      <c r="A92" s="81">
        <v>105343</v>
      </c>
      <c r="B92" s="81" t="s">
        <v>13580</v>
      </c>
      <c r="C92" s="81" t="s">
        <v>23</v>
      </c>
      <c r="D92" s="82">
        <v>17.89</v>
      </c>
    </row>
    <row r="93" spans="1:4" ht="15" x14ac:dyDescent="0.25">
      <c r="A93" s="81">
        <v>105344</v>
      </c>
      <c r="B93" s="81" t="s">
        <v>13581</v>
      </c>
      <c r="C93" s="81" t="s">
        <v>23</v>
      </c>
      <c r="D93" s="82">
        <v>126.03</v>
      </c>
    </row>
    <row r="94" spans="1:4" ht="15" x14ac:dyDescent="0.25">
      <c r="A94" s="81">
        <v>105345</v>
      </c>
      <c r="B94" s="81" t="s">
        <v>13582</v>
      </c>
      <c r="C94" s="81" t="s">
        <v>23</v>
      </c>
      <c r="D94" s="82">
        <v>159.56</v>
      </c>
    </row>
    <row r="95" spans="1:4" ht="15" x14ac:dyDescent="0.25">
      <c r="A95" s="81">
        <v>105346</v>
      </c>
      <c r="B95" s="81" t="s">
        <v>13583</v>
      </c>
      <c r="C95" s="81" t="s">
        <v>23</v>
      </c>
      <c r="D95" s="82">
        <v>176.74</v>
      </c>
    </row>
    <row r="96" spans="1:4" ht="15" x14ac:dyDescent="0.25">
      <c r="A96" s="81">
        <v>105347</v>
      </c>
      <c r="B96" s="81" t="s">
        <v>13584</v>
      </c>
      <c r="C96" s="81" t="s">
        <v>23</v>
      </c>
      <c r="D96" s="82">
        <v>215.9</v>
      </c>
    </row>
    <row r="97" spans="1:4" ht="15" x14ac:dyDescent="0.25">
      <c r="A97" s="81">
        <v>105348</v>
      </c>
      <c r="B97" s="81" t="s">
        <v>13585</v>
      </c>
      <c r="C97" s="81" t="s">
        <v>23</v>
      </c>
      <c r="D97" s="82">
        <v>63.5</v>
      </c>
    </row>
    <row r="98" spans="1:4" ht="15" x14ac:dyDescent="0.25">
      <c r="A98" s="81">
        <v>105349</v>
      </c>
      <c r="B98" s="81" t="s">
        <v>13586</v>
      </c>
      <c r="C98" s="81" t="s">
        <v>23</v>
      </c>
      <c r="D98" s="82">
        <v>72.78</v>
      </c>
    </row>
    <row r="99" spans="1:4" ht="15" x14ac:dyDescent="0.25">
      <c r="A99" s="81">
        <v>105350</v>
      </c>
      <c r="B99" s="81" t="s">
        <v>13587</v>
      </c>
      <c r="C99" s="81" t="s">
        <v>23</v>
      </c>
      <c r="D99" s="82">
        <v>82.07</v>
      </c>
    </row>
    <row r="100" spans="1:4" ht="15" x14ac:dyDescent="0.25">
      <c r="A100" s="81">
        <v>105351</v>
      </c>
      <c r="B100" s="81" t="s">
        <v>13588</v>
      </c>
      <c r="C100" s="81" t="s">
        <v>23</v>
      </c>
      <c r="D100" s="82">
        <v>91.56</v>
      </c>
    </row>
    <row r="101" spans="1:4" ht="15" x14ac:dyDescent="0.25">
      <c r="A101" s="81">
        <v>105352</v>
      </c>
      <c r="B101" s="81" t="s">
        <v>13589</v>
      </c>
      <c r="C101" s="81" t="s">
        <v>23</v>
      </c>
      <c r="D101" s="82">
        <v>114.51</v>
      </c>
    </row>
    <row r="102" spans="1:4" ht="15" x14ac:dyDescent="0.25">
      <c r="A102" s="81">
        <v>105353</v>
      </c>
      <c r="B102" s="81" t="s">
        <v>13590</v>
      </c>
      <c r="C102" s="81" t="s">
        <v>23</v>
      </c>
      <c r="D102" s="82">
        <v>135.54</v>
      </c>
    </row>
    <row r="103" spans="1:4" ht="15" x14ac:dyDescent="0.25">
      <c r="A103" s="81">
        <v>105354</v>
      </c>
      <c r="B103" s="81" t="s">
        <v>13591</v>
      </c>
      <c r="C103" s="81" t="s">
        <v>23</v>
      </c>
      <c r="D103" s="82">
        <v>155.27000000000001</v>
      </c>
    </row>
    <row r="104" spans="1:4" ht="15" x14ac:dyDescent="0.25">
      <c r="A104" s="81">
        <v>105355</v>
      </c>
      <c r="B104" s="81" t="s">
        <v>13592</v>
      </c>
      <c r="C104" s="81" t="s">
        <v>23</v>
      </c>
      <c r="D104" s="82">
        <v>175.48</v>
      </c>
    </row>
    <row r="105" spans="1:4" ht="15" x14ac:dyDescent="0.25">
      <c r="A105" s="81">
        <v>105356</v>
      </c>
      <c r="B105" s="81" t="s">
        <v>13593</v>
      </c>
      <c r="C105" s="81" t="s">
        <v>23</v>
      </c>
      <c r="D105" s="82">
        <v>196.03</v>
      </c>
    </row>
    <row r="106" spans="1:4" ht="15" x14ac:dyDescent="0.25">
      <c r="A106" s="81">
        <v>105357</v>
      </c>
      <c r="B106" s="81" t="s">
        <v>13594</v>
      </c>
      <c r="C106" s="81" t="s">
        <v>23</v>
      </c>
      <c r="D106" s="82">
        <v>216.8</v>
      </c>
    </row>
    <row r="107" spans="1:4" ht="15" x14ac:dyDescent="0.25">
      <c r="A107" s="81">
        <v>105358</v>
      </c>
      <c r="B107" s="81" t="s">
        <v>13595</v>
      </c>
      <c r="C107" s="81" t="s">
        <v>23</v>
      </c>
      <c r="D107" s="82">
        <v>263.18</v>
      </c>
    </row>
    <row r="108" spans="1:4" ht="15" x14ac:dyDescent="0.25">
      <c r="A108" s="81">
        <v>105369</v>
      </c>
      <c r="B108" s="81" t="s">
        <v>13596</v>
      </c>
      <c r="C108" s="81" t="s">
        <v>23</v>
      </c>
      <c r="D108" s="82">
        <v>77.02</v>
      </c>
    </row>
    <row r="109" spans="1:4" ht="15" x14ac:dyDescent="0.25">
      <c r="A109" s="81">
        <v>105377</v>
      </c>
      <c r="B109" s="81" t="s">
        <v>13597</v>
      </c>
      <c r="C109" s="81" t="s">
        <v>23</v>
      </c>
      <c r="D109" s="82">
        <v>49.18</v>
      </c>
    </row>
    <row r="110" spans="1:4" ht="15" x14ac:dyDescent="0.25">
      <c r="A110" s="81">
        <v>105378</v>
      </c>
      <c r="B110" s="81" t="s">
        <v>13598</v>
      </c>
      <c r="C110" s="81" t="s">
        <v>23</v>
      </c>
      <c r="D110" s="82">
        <v>13.41</v>
      </c>
    </row>
    <row r="111" spans="1:4" ht="15" x14ac:dyDescent="0.25">
      <c r="A111" s="81">
        <v>105379</v>
      </c>
      <c r="B111" s="81" t="s">
        <v>13599</v>
      </c>
      <c r="C111" s="81" t="s">
        <v>23</v>
      </c>
      <c r="D111" s="82">
        <v>17.920000000000002</v>
      </c>
    </row>
    <row r="112" spans="1:4" ht="15" x14ac:dyDescent="0.25">
      <c r="A112" s="81">
        <v>105380</v>
      </c>
      <c r="B112" s="81" t="s">
        <v>13600</v>
      </c>
      <c r="C112" s="81" t="s">
        <v>23</v>
      </c>
      <c r="D112" s="82">
        <v>108.38</v>
      </c>
    </row>
    <row r="113" spans="1:4" ht="15" x14ac:dyDescent="0.25">
      <c r="A113" s="81">
        <v>105388</v>
      </c>
      <c r="B113" s="81" t="s">
        <v>13601</v>
      </c>
      <c r="C113" s="81" t="s">
        <v>23</v>
      </c>
      <c r="D113" s="82">
        <v>14.26</v>
      </c>
    </row>
    <row r="114" spans="1:4" ht="15" x14ac:dyDescent="0.25">
      <c r="A114" s="81">
        <v>105389</v>
      </c>
      <c r="B114" s="81" t="s">
        <v>13602</v>
      </c>
      <c r="C114" s="81" t="s">
        <v>23</v>
      </c>
      <c r="D114" s="82">
        <v>18.05</v>
      </c>
    </row>
    <row r="115" spans="1:4" ht="15" x14ac:dyDescent="0.25">
      <c r="A115" s="81">
        <v>105390</v>
      </c>
      <c r="B115" s="81" t="s">
        <v>13603</v>
      </c>
      <c r="C115" s="81" t="s">
        <v>23</v>
      </c>
      <c r="D115" s="82">
        <v>116.76</v>
      </c>
    </row>
    <row r="116" spans="1:4" ht="15" x14ac:dyDescent="0.25">
      <c r="A116" s="81">
        <v>105391</v>
      </c>
      <c r="B116" s="81" t="s">
        <v>13604</v>
      </c>
      <c r="C116" s="81" t="s">
        <v>23</v>
      </c>
      <c r="D116" s="82">
        <v>142.61000000000001</v>
      </c>
    </row>
    <row r="117" spans="1:4" ht="15" x14ac:dyDescent="0.25">
      <c r="A117" s="81">
        <v>105392</v>
      </c>
      <c r="B117" s="81" t="s">
        <v>13605</v>
      </c>
      <c r="C117" s="81" t="s">
        <v>23</v>
      </c>
      <c r="D117" s="82">
        <v>22.44</v>
      </c>
    </row>
    <row r="118" spans="1:4" ht="15" x14ac:dyDescent="0.25">
      <c r="A118" s="81">
        <v>105393</v>
      </c>
      <c r="B118" s="81" t="s">
        <v>13606</v>
      </c>
      <c r="C118" s="81" t="s">
        <v>23</v>
      </c>
      <c r="D118" s="82">
        <v>27.1</v>
      </c>
    </row>
    <row r="119" spans="1:4" ht="15" x14ac:dyDescent="0.25">
      <c r="A119" s="81">
        <v>105394</v>
      </c>
      <c r="B119" s="81" t="s">
        <v>13607</v>
      </c>
      <c r="C119" s="81" t="s">
        <v>23</v>
      </c>
      <c r="D119" s="82">
        <v>31.72</v>
      </c>
    </row>
    <row r="120" spans="1:4" ht="15" x14ac:dyDescent="0.25">
      <c r="A120" s="81">
        <v>105395</v>
      </c>
      <c r="B120" s="81" t="s">
        <v>13608</v>
      </c>
      <c r="C120" s="81" t="s">
        <v>23</v>
      </c>
      <c r="D120" s="82">
        <v>36.380000000000003</v>
      </c>
    </row>
    <row r="121" spans="1:4" ht="15" x14ac:dyDescent="0.25">
      <c r="A121" s="81">
        <v>105396</v>
      </c>
      <c r="B121" s="81" t="s">
        <v>13609</v>
      </c>
      <c r="C121" s="81" t="s">
        <v>23</v>
      </c>
      <c r="D121" s="82">
        <v>41.02</v>
      </c>
    </row>
    <row r="122" spans="1:4" ht="15" x14ac:dyDescent="0.25">
      <c r="A122" s="81">
        <v>105397</v>
      </c>
      <c r="B122" s="81" t="s">
        <v>13610</v>
      </c>
      <c r="C122" s="81" t="s">
        <v>23</v>
      </c>
      <c r="D122" s="82">
        <v>45.77</v>
      </c>
    </row>
    <row r="123" spans="1:4" ht="15" x14ac:dyDescent="0.25">
      <c r="A123" s="81">
        <v>105398</v>
      </c>
      <c r="B123" s="81" t="s">
        <v>13611</v>
      </c>
      <c r="C123" s="81" t="s">
        <v>23</v>
      </c>
      <c r="D123" s="82">
        <v>57.23</v>
      </c>
    </row>
    <row r="124" spans="1:4" ht="15" x14ac:dyDescent="0.25">
      <c r="A124" s="81">
        <v>105399</v>
      </c>
      <c r="B124" s="81" t="s">
        <v>13612</v>
      </c>
      <c r="C124" s="81" t="s">
        <v>23</v>
      </c>
      <c r="D124" s="82">
        <v>67.739999999999995</v>
      </c>
    </row>
    <row r="125" spans="1:4" ht="15" x14ac:dyDescent="0.25">
      <c r="A125" s="81">
        <v>105400</v>
      </c>
      <c r="B125" s="81" t="s">
        <v>13613</v>
      </c>
      <c r="C125" s="81" t="s">
        <v>23</v>
      </c>
      <c r="D125" s="82">
        <v>77.63</v>
      </c>
    </row>
    <row r="126" spans="1:4" ht="15" x14ac:dyDescent="0.25">
      <c r="A126" s="81">
        <v>105401</v>
      </c>
      <c r="B126" s="81" t="s">
        <v>13614</v>
      </c>
      <c r="C126" s="81" t="s">
        <v>23</v>
      </c>
      <c r="D126" s="82">
        <v>87.73</v>
      </c>
    </row>
    <row r="127" spans="1:4" ht="15" x14ac:dyDescent="0.25">
      <c r="A127" s="81">
        <v>105402</v>
      </c>
      <c r="B127" s="81" t="s">
        <v>13615</v>
      </c>
      <c r="C127" s="81" t="s">
        <v>23</v>
      </c>
      <c r="D127" s="82">
        <v>98.03</v>
      </c>
    </row>
    <row r="128" spans="1:4" ht="15" x14ac:dyDescent="0.25">
      <c r="A128" s="81">
        <v>97173</v>
      </c>
      <c r="B128" s="81" t="s">
        <v>13616</v>
      </c>
      <c r="C128" s="81" t="s">
        <v>7</v>
      </c>
      <c r="D128" s="82">
        <v>51.52</v>
      </c>
    </row>
    <row r="129" spans="1:4" ht="15" x14ac:dyDescent="0.25">
      <c r="A129" s="81">
        <v>97174</v>
      </c>
      <c r="B129" s="81" t="s">
        <v>13617</v>
      </c>
      <c r="C129" s="81" t="s">
        <v>7</v>
      </c>
      <c r="D129" s="82">
        <v>61.45</v>
      </c>
    </row>
    <row r="130" spans="1:4" ht="15" x14ac:dyDescent="0.25">
      <c r="A130" s="81">
        <v>97175</v>
      </c>
      <c r="B130" s="81" t="s">
        <v>13618</v>
      </c>
      <c r="C130" s="81" t="s">
        <v>7</v>
      </c>
      <c r="D130" s="82">
        <v>71.39</v>
      </c>
    </row>
    <row r="131" spans="1:4" ht="15" x14ac:dyDescent="0.25">
      <c r="A131" s="81">
        <v>97176</v>
      </c>
      <c r="B131" s="81" t="s">
        <v>13619</v>
      </c>
      <c r="C131" s="81" t="s">
        <v>7</v>
      </c>
      <c r="D131" s="82">
        <v>81.34</v>
      </c>
    </row>
    <row r="132" spans="1:4" ht="15" x14ac:dyDescent="0.25">
      <c r="A132" s="81">
        <v>97177</v>
      </c>
      <c r="B132" s="81" t="s">
        <v>13620</v>
      </c>
      <c r="C132" s="81" t="s">
        <v>7</v>
      </c>
      <c r="D132" s="82">
        <v>91.27</v>
      </c>
    </row>
    <row r="133" spans="1:4" ht="15" x14ac:dyDescent="0.25">
      <c r="A133" s="81">
        <v>97178</v>
      </c>
      <c r="B133" s="81" t="s">
        <v>13621</v>
      </c>
      <c r="C133" s="81" t="s">
        <v>7</v>
      </c>
      <c r="D133" s="82">
        <v>111.15</v>
      </c>
    </row>
    <row r="134" spans="1:4" ht="15" x14ac:dyDescent="0.25">
      <c r="A134" s="81">
        <v>97179</v>
      </c>
      <c r="B134" s="81" t="s">
        <v>13622</v>
      </c>
      <c r="C134" s="81" t="s">
        <v>7</v>
      </c>
      <c r="D134" s="82">
        <v>131.04</v>
      </c>
    </row>
    <row r="135" spans="1:4" ht="15" x14ac:dyDescent="0.25">
      <c r="A135" s="81">
        <v>97180</v>
      </c>
      <c r="B135" s="81" t="s">
        <v>13623</v>
      </c>
      <c r="C135" s="81" t="s">
        <v>7</v>
      </c>
      <c r="D135" s="82">
        <v>150.93</v>
      </c>
    </row>
    <row r="136" spans="1:4" ht="15" x14ac:dyDescent="0.25">
      <c r="A136" s="81">
        <v>97181</v>
      </c>
      <c r="B136" s="81" t="s">
        <v>13624</v>
      </c>
      <c r="C136" s="81" t="s">
        <v>7</v>
      </c>
      <c r="D136" s="82">
        <v>170.82</v>
      </c>
    </row>
    <row r="137" spans="1:4" ht="15" x14ac:dyDescent="0.25">
      <c r="A137" s="81">
        <v>97182</v>
      </c>
      <c r="B137" s="81" t="s">
        <v>13625</v>
      </c>
      <c r="C137" s="81" t="s">
        <v>7</v>
      </c>
      <c r="D137" s="82">
        <v>194.95</v>
      </c>
    </row>
    <row r="138" spans="1:4" ht="15" x14ac:dyDescent="0.25">
      <c r="A138" s="81">
        <v>97183</v>
      </c>
      <c r="B138" s="81" t="s">
        <v>13626</v>
      </c>
      <c r="C138" s="81" t="s">
        <v>7</v>
      </c>
      <c r="D138" s="82">
        <v>46.58</v>
      </c>
    </row>
    <row r="139" spans="1:4" ht="15" x14ac:dyDescent="0.25">
      <c r="A139" s="81">
        <v>97184</v>
      </c>
      <c r="B139" s="81" t="s">
        <v>13627</v>
      </c>
      <c r="C139" s="81" t="s">
        <v>7</v>
      </c>
      <c r="D139" s="82">
        <v>55.62</v>
      </c>
    </row>
    <row r="140" spans="1:4" ht="15" x14ac:dyDescent="0.25">
      <c r="A140" s="81">
        <v>97185</v>
      </c>
      <c r="B140" s="81" t="s">
        <v>13628</v>
      </c>
      <c r="C140" s="81" t="s">
        <v>7</v>
      </c>
      <c r="D140" s="82">
        <v>64.69</v>
      </c>
    </row>
    <row r="141" spans="1:4" ht="15" x14ac:dyDescent="0.25">
      <c r="A141" s="81">
        <v>97186</v>
      </c>
      <c r="B141" s="81" t="s">
        <v>13629</v>
      </c>
      <c r="C141" s="81" t="s">
        <v>7</v>
      </c>
      <c r="D141" s="82">
        <v>73.75</v>
      </c>
    </row>
    <row r="142" spans="1:4" ht="15" x14ac:dyDescent="0.25">
      <c r="A142" s="81">
        <v>97187</v>
      </c>
      <c r="B142" s="81" t="s">
        <v>13630</v>
      </c>
      <c r="C142" s="81" t="s">
        <v>7</v>
      </c>
      <c r="D142" s="82">
        <v>82.8</v>
      </c>
    </row>
    <row r="143" spans="1:4" ht="15" x14ac:dyDescent="0.25">
      <c r="A143" s="81">
        <v>97188</v>
      </c>
      <c r="B143" s="81" t="s">
        <v>13631</v>
      </c>
      <c r="C143" s="81" t="s">
        <v>7</v>
      </c>
      <c r="D143" s="82">
        <v>100.93</v>
      </c>
    </row>
    <row r="144" spans="1:4" ht="15" x14ac:dyDescent="0.25">
      <c r="A144" s="81">
        <v>97189</v>
      </c>
      <c r="B144" s="81" t="s">
        <v>13632</v>
      </c>
      <c r="C144" s="81" t="s">
        <v>7</v>
      </c>
      <c r="D144" s="82">
        <v>119.06</v>
      </c>
    </row>
    <row r="145" spans="1:4" ht="15" x14ac:dyDescent="0.25">
      <c r="A145" s="81">
        <v>97190</v>
      </c>
      <c r="B145" s="81" t="s">
        <v>13633</v>
      </c>
      <c r="C145" s="81" t="s">
        <v>7</v>
      </c>
      <c r="D145" s="82">
        <v>137.18</v>
      </c>
    </row>
    <row r="146" spans="1:4" ht="15" x14ac:dyDescent="0.25">
      <c r="A146" s="81">
        <v>97191</v>
      </c>
      <c r="B146" s="81" t="s">
        <v>13634</v>
      </c>
      <c r="C146" s="81" t="s">
        <v>7</v>
      </c>
      <c r="D146" s="82">
        <v>155.31</v>
      </c>
    </row>
    <row r="147" spans="1:4" ht="15" x14ac:dyDescent="0.25">
      <c r="A147" s="81">
        <v>97192</v>
      </c>
      <c r="B147" s="81" t="s">
        <v>13635</v>
      </c>
      <c r="C147" s="81" t="s">
        <v>7</v>
      </c>
      <c r="D147" s="82">
        <v>176.68</v>
      </c>
    </row>
    <row r="148" spans="1:4" ht="15" x14ac:dyDescent="0.25">
      <c r="A148" s="81">
        <v>90694</v>
      </c>
      <c r="B148" s="81" t="s">
        <v>8</v>
      </c>
      <c r="C148" s="81" t="s">
        <v>7</v>
      </c>
      <c r="D148" s="82">
        <v>50.64</v>
      </c>
    </row>
    <row r="149" spans="1:4" ht="15" x14ac:dyDescent="0.25">
      <c r="A149" s="81">
        <v>90695</v>
      </c>
      <c r="B149" s="81" t="s">
        <v>9</v>
      </c>
      <c r="C149" s="81" t="s">
        <v>7</v>
      </c>
      <c r="D149" s="82">
        <v>95.94</v>
      </c>
    </row>
    <row r="150" spans="1:4" ht="15" x14ac:dyDescent="0.25">
      <c r="A150" s="81">
        <v>90696</v>
      </c>
      <c r="B150" s="81" t="s">
        <v>10</v>
      </c>
      <c r="C150" s="81" t="s">
        <v>7</v>
      </c>
      <c r="D150" s="82">
        <v>160.03</v>
      </c>
    </row>
    <row r="151" spans="1:4" ht="15" x14ac:dyDescent="0.25">
      <c r="A151" s="81">
        <v>90697</v>
      </c>
      <c r="B151" s="81" t="s">
        <v>11</v>
      </c>
      <c r="C151" s="81" t="s">
        <v>7</v>
      </c>
      <c r="D151" s="82">
        <v>248.05</v>
      </c>
    </row>
    <row r="152" spans="1:4" ht="15" x14ac:dyDescent="0.25">
      <c r="A152" s="81">
        <v>90698</v>
      </c>
      <c r="B152" s="81" t="s">
        <v>12</v>
      </c>
      <c r="C152" s="81" t="s">
        <v>7</v>
      </c>
      <c r="D152" s="82">
        <v>378.89</v>
      </c>
    </row>
    <row r="153" spans="1:4" ht="15" x14ac:dyDescent="0.25">
      <c r="A153" s="81">
        <v>90699</v>
      </c>
      <c r="B153" s="81" t="s">
        <v>13</v>
      </c>
      <c r="C153" s="81" t="s">
        <v>7</v>
      </c>
      <c r="D153" s="82">
        <v>533.09</v>
      </c>
    </row>
    <row r="154" spans="1:4" ht="15" x14ac:dyDescent="0.25">
      <c r="A154" s="81">
        <v>90700</v>
      </c>
      <c r="B154" s="81" t="s">
        <v>14</v>
      </c>
      <c r="C154" s="81" t="s">
        <v>7</v>
      </c>
      <c r="D154" s="82">
        <v>621.85</v>
      </c>
    </row>
    <row r="155" spans="1:4" ht="15" x14ac:dyDescent="0.25">
      <c r="A155" s="81">
        <v>90701</v>
      </c>
      <c r="B155" s="81" t="s">
        <v>15</v>
      </c>
      <c r="C155" s="81" t="s">
        <v>7</v>
      </c>
      <c r="D155" s="82">
        <v>75.3</v>
      </c>
    </row>
    <row r="156" spans="1:4" ht="15" x14ac:dyDescent="0.25">
      <c r="A156" s="81">
        <v>90702</v>
      </c>
      <c r="B156" s="81" t="s">
        <v>16</v>
      </c>
      <c r="C156" s="81" t="s">
        <v>7</v>
      </c>
      <c r="D156" s="82">
        <v>124.42</v>
      </c>
    </row>
    <row r="157" spans="1:4" ht="15" x14ac:dyDescent="0.25">
      <c r="A157" s="81">
        <v>90703</v>
      </c>
      <c r="B157" s="81" t="s">
        <v>17</v>
      </c>
      <c r="C157" s="81" t="s">
        <v>7</v>
      </c>
      <c r="D157" s="82">
        <v>194.32</v>
      </c>
    </row>
    <row r="158" spans="1:4" ht="15" x14ac:dyDescent="0.25">
      <c r="A158" s="81">
        <v>90704</v>
      </c>
      <c r="B158" s="81" t="s">
        <v>18</v>
      </c>
      <c r="C158" s="81" t="s">
        <v>7</v>
      </c>
      <c r="D158" s="82">
        <v>287.93</v>
      </c>
    </row>
    <row r="159" spans="1:4" ht="15" x14ac:dyDescent="0.25">
      <c r="A159" s="81">
        <v>90705</v>
      </c>
      <c r="B159" s="81" t="s">
        <v>19</v>
      </c>
      <c r="C159" s="81" t="s">
        <v>7</v>
      </c>
      <c r="D159" s="82">
        <v>377.23</v>
      </c>
    </row>
    <row r="160" spans="1:4" ht="15" x14ac:dyDescent="0.25">
      <c r="A160" s="81">
        <v>90706</v>
      </c>
      <c r="B160" s="81" t="s">
        <v>20</v>
      </c>
      <c r="C160" s="81" t="s">
        <v>7</v>
      </c>
      <c r="D160" s="82">
        <v>499.05</v>
      </c>
    </row>
    <row r="161" spans="1:4" ht="15" x14ac:dyDescent="0.25">
      <c r="A161" s="81">
        <v>90708</v>
      </c>
      <c r="B161" s="81" t="s">
        <v>21</v>
      </c>
      <c r="C161" s="81" t="s">
        <v>7</v>
      </c>
      <c r="D161" s="82">
        <v>794.85</v>
      </c>
    </row>
    <row r="162" spans="1:4" ht="15" x14ac:dyDescent="0.25">
      <c r="A162" s="81">
        <v>90724</v>
      </c>
      <c r="B162" s="81" t="s">
        <v>22</v>
      </c>
      <c r="C162" s="81" t="s">
        <v>23</v>
      </c>
      <c r="D162" s="82">
        <v>29.56</v>
      </c>
    </row>
    <row r="163" spans="1:4" ht="15" x14ac:dyDescent="0.25">
      <c r="A163" s="81">
        <v>90725</v>
      </c>
      <c r="B163" s="81" t="s">
        <v>24</v>
      </c>
      <c r="C163" s="81" t="s">
        <v>23</v>
      </c>
      <c r="D163" s="82">
        <v>36.32</v>
      </c>
    </row>
    <row r="164" spans="1:4" ht="15" x14ac:dyDescent="0.25">
      <c r="A164" s="81">
        <v>90726</v>
      </c>
      <c r="B164" s="81" t="s">
        <v>25</v>
      </c>
      <c r="C164" s="81" t="s">
        <v>23</v>
      </c>
      <c r="D164" s="82">
        <v>43.15</v>
      </c>
    </row>
    <row r="165" spans="1:4" ht="15" x14ac:dyDescent="0.25">
      <c r="A165" s="81">
        <v>90727</v>
      </c>
      <c r="B165" s="81" t="s">
        <v>26</v>
      </c>
      <c r="C165" s="81" t="s">
        <v>23</v>
      </c>
      <c r="D165" s="82">
        <v>49.91</v>
      </c>
    </row>
    <row r="166" spans="1:4" ht="15" x14ac:dyDescent="0.25">
      <c r="A166" s="81">
        <v>90728</v>
      </c>
      <c r="B166" s="81" t="s">
        <v>27</v>
      </c>
      <c r="C166" s="81" t="s">
        <v>23</v>
      </c>
      <c r="D166" s="82">
        <v>56.67</v>
      </c>
    </row>
    <row r="167" spans="1:4" ht="15" x14ac:dyDescent="0.25">
      <c r="A167" s="81">
        <v>90729</v>
      </c>
      <c r="B167" s="81" t="s">
        <v>28</v>
      </c>
      <c r="C167" s="81" t="s">
        <v>23</v>
      </c>
      <c r="D167" s="82">
        <v>63.44</v>
      </c>
    </row>
    <row r="168" spans="1:4" ht="15" x14ac:dyDescent="0.25">
      <c r="A168" s="81">
        <v>90730</v>
      </c>
      <c r="B168" s="81" t="s">
        <v>29</v>
      </c>
      <c r="C168" s="81" t="s">
        <v>23</v>
      </c>
      <c r="D168" s="82">
        <v>70.19</v>
      </c>
    </row>
    <row r="169" spans="1:4" ht="15" x14ac:dyDescent="0.25">
      <c r="A169" s="81">
        <v>90731</v>
      </c>
      <c r="B169" s="81" t="s">
        <v>30</v>
      </c>
      <c r="C169" s="81" t="s">
        <v>23</v>
      </c>
      <c r="D169" s="82">
        <v>76.959999999999994</v>
      </c>
    </row>
    <row r="170" spans="1:4" ht="15" x14ac:dyDescent="0.25">
      <c r="A170" s="81">
        <v>90732</v>
      </c>
      <c r="B170" s="81" t="s">
        <v>31</v>
      </c>
      <c r="C170" s="81" t="s">
        <v>23</v>
      </c>
      <c r="D170" s="82">
        <v>97.24</v>
      </c>
    </row>
    <row r="171" spans="1:4" ht="15" x14ac:dyDescent="0.25">
      <c r="A171" s="81">
        <v>90733</v>
      </c>
      <c r="B171" s="81" t="s">
        <v>32</v>
      </c>
      <c r="C171" s="81" t="s">
        <v>7</v>
      </c>
      <c r="D171" s="82">
        <v>4.2</v>
      </c>
    </row>
    <row r="172" spans="1:4" ht="15" x14ac:dyDescent="0.25">
      <c r="A172" s="81">
        <v>90734</v>
      </c>
      <c r="B172" s="81" t="s">
        <v>33</v>
      </c>
      <c r="C172" s="81" t="s">
        <v>7</v>
      </c>
      <c r="D172" s="82">
        <v>4.9800000000000004</v>
      </c>
    </row>
    <row r="173" spans="1:4" ht="15" x14ac:dyDescent="0.25">
      <c r="A173" s="81">
        <v>90735</v>
      </c>
      <c r="B173" s="81" t="s">
        <v>34</v>
      </c>
      <c r="C173" s="81" t="s">
        <v>7</v>
      </c>
      <c r="D173" s="82">
        <v>5.75</v>
      </c>
    </row>
    <row r="174" spans="1:4" ht="15" x14ac:dyDescent="0.25">
      <c r="A174" s="81">
        <v>90736</v>
      </c>
      <c r="B174" s="81" t="s">
        <v>35</v>
      </c>
      <c r="C174" s="81" t="s">
        <v>7</v>
      </c>
      <c r="D174" s="82">
        <v>6.53</v>
      </c>
    </row>
    <row r="175" spans="1:4" ht="15" x14ac:dyDescent="0.25">
      <c r="A175" s="81">
        <v>90737</v>
      </c>
      <c r="B175" s="81" t="s">
        <v>36</v>
      </c>
      <c r="C175" s="81" t="s">
        <v>7</v>
      </c>
      <c r="D175" s="82">
        <v>7.31</v>
      </c>
    </row>
    <row r="176" spans="1:4" ht="15" x14ac:dyDescent="0.25">
      <c r="A176" s="81">
        <v>90738</v>
      </c>
      <c r="B176" s="81" t="s">
        <v>37</v>
      </c>
      <c r="C176" s="81" t="s">
        <v>7</v>
      </c>
      <c r="D176" s="82">
        <v>8.09</v>
      </c>
    </row>
    <row r="177" spans="1:4" ht="15" x14ac:dyDescent="0.25">
      <c r="A177" s="81">
        <v>90739</v>
      </c>
      <c r="B177" s="81" t="s">
        <v>38</v>
      </c>
      <c r="C177" s="81" t="s">
        <v>7</v>
      </c>
      <c r="D177" s="82">
        <v>10.45</v>
      </c>
    </row>
    <row r="178" spans="1:4" ht="15" x14ac:dyDescent="0.25">
      <c r="A178" s="81">
        <v>90740</v>
      </c>
      <c r="B178" s="81" t="s">
        <v>39</v>
      </c>
      <c r="C178" s="81" t="s">
        <v>7</v>
      </c>
      <c r="D178" s="82">
        <v>5.55</v>
      </c>
    </row>
    <row r="179" spans="1:4" ht="15" x14ac:dyDescent="0.25">
      <c r="A179" s="81">
        <v>90741</v>
      </c>
      <c r="B179" s="81" t="s">
        <v>40</v>
      </c>
      <c r="C179" s="81" t="s">
        <v>7</v>
      </c>
      <c r="D179" s="82">
        <v>6.32</v>
      </c>
    </row>
    <row r="180" spans="1:4" ht="15" x14ac:dyDescent="0.25">
      <c r="A180" s="81">
        <v>90742</v>
      </c>
      <c r="B180" s="81" t="s">
        <v>41</v>
      </c>
      <c r="C180" s="81" t="s">
        <v>7</v>
      </c>
      <c r="D180" s="82">
        <v>7.1</v>
      </c>
    </row>
    <row r="181" spans="1:4" ht="15" x14ac:dyDescent="0.25">
      <c r="A181" s="81">
        <v>90743</v>
      </c>
      <c r="B181" s="81" t="s">
        <v>42</v>
      </c>
      <c r="C181" s="81" t="s">
        <v>7</v>
      </c>
      <c r="D181" s="82">
        <v>7.88</v>
      </c>
    </row>
    <row r="182" spans="1:4" ht="15" x14ac:dyDescent="0.25">
      <c r="A182" s="81">
        <v>90744</v>
      </c>
      <c r="B182" s="81" t="s">
        <v>43</v>
      </c>
      <c r="C182" s="81" t="s">
        <v>7</v>
      </c>
      <c r="D182" s="82">
        <v>8.66</v>
      </c>
    </row>
    <row r="183" spans="1:4" ht="15" x14ac:dyDescent="0.25">
      <c r="A183" s="81">
        <v>90745</v>
      </c>
      <c r="B183" s="81" t="s">
        <v>44</v>
      </c>
      <c r="C183" s="81" t="s">
        <v>7</v>
      </c>
      <c r="D183" s="82">
        <v>11.66</v>
      </c>
    </row>
    <row r="184" spans="1:4" ht="15" x14ac:dyDescent="0.25">
      <c r="A184" s="81">
        <v>90746</v>
      </c>
      <c r="B184" s="81" t="s">
        <v>45</v>
      </c>
      <c r="C184" s="81" t="s">
        <v>7</v>
      </c>
      <c r="D184" s="82">
        <v>4.54</v>
      </c>
    </row>
    <row r="185" spans="1:4" ht="15" x14ac:dyDescent="0.25">
      <c r="A185" s="81">
        <v>90747</v>
      </c>
      <c r="B185" s="81" t="s">
        <v>46</v>
      </c>
      <c r="C185" s="81" t="s">
        <v>7</v>
      </c>
      <c r="D185" s="82">
        <v>19.04</v>
      </c>
    </row>
    <row r="186" spans="1:4" ht="15" x14ac:dyDescent="0.25">
      <c r="A186" s="81">
        <v>94869</v>
      </c>
      <c r="B186" s="81" t="s">
        <v>47</v>
      </c>
      <c r="C186" s="81" t="s">
        <v>7</v>
      </c>
      <c r="D186" s="82">
        <v>139.93</v>
      </c>
    </row>
    <row r="187" spans="1:4" ht="15" x14ac:dyDescent="0.25">
      <c r="A187" s="81">
        <v>94870</v>
      </c>
      <c r="B187" s="81" t="s">
        <v>48</v>
      </c>
      <c r="C187" s="81" t="s">
        <v>7</v>
      </c>
      <c r="D187" s="82">
        <v>1.99</v>
      </c>
    </row>
    <row r="188" spans="1:4" ht="15" x14ac:dyDescent="0.25">
      <c r="A188" s="81">
        <v>94871</v>
      </c>
      <c r="B188" s="81" t="s">
        <v>49</v>
      </c>
      <c r="C188" s="81" t="s">
        <v>7</v>
      </c>
      <c r="D188" s="82">
        <v>219.03</v>
      </c>
    </row>
    <row r="189" spans="1:4" ht="15" x14ac:dyDescent="0.25">
      <c r="A189" s="81">
        <v>94872</v>
      </c>
      <c r="B189" s="81" t="s">
        <v>50</v>
      </c>
      <c r="C189" s="81" t="s">
        <v>7</v>
      </c>
      <c r="D189" s="82">
        <v>2.91</v>
      </c>
    </row>
    <row r="190" spans="1:4" ht="15" x14ac:dyDescent="0.25">
      <c r="A190" s="81">
        <v>94875</v>
      </c>
      <c r="B190" s="81" t="s">
        <v>51</v>
      </c>
      <c r="C190" s="81" t="s">
        <v>7</v>
      </c>
      <c r="D190" s="83">
        <v>1290.49</v>
      </c>
    </row>
    <row r="191" spans="1:4" ht="15" x14ac:dyDescent="0.25">
      <c r="A191" s="81">
        <v>94876</v>
      </c>
      <c r="B191" s="81" t="s">
        <v>52</v>
      </c>
      <c r="C191" s="81" t="s">
        <v>7</v>
      </c>
      <c r="D191" s="82">
        <v>31.25</v>
      </c>
    </row>
    <row r="192" spans="1:4" ht="15" x14ac:dyDescent="0.25">
      <c r="A192" s="81">
        <v>94878</v>
      </c>
      <c r="B192" s="81" t="s">
        <v>53</v>
      </c>
      <c r="C192" s="81" t="s">
        <v>7</v>
      </c>
      <c r="D192" s="82">
        <v>36.25</v>
      </c>
    </row>
    <row r="193" spans="1:4" ht="15" x14ac:dyDescent="0.25">
      <c r="A193" s="81">
        <v>94879</v>
      </c>
      <c r="B193" s="81" t="s">
        <v>54</v>
      </c>
      <c r="C193" s="81" t="s">
        <v>7</v>
      </c>
      <c r="D193" s="83">
        <v>1986.13</v>
      </c>
    </row>
    <row r="194" spans="1:4" ht="15" x14ac:dyDescent="0.25">
      <c r="A194" s="81">
        <v>94880</v>
      </c>
      <c r="B194" s="81" t="s">
        <v>55</v>
      </c>
      <c r="C194" s="81" t="s">
        <v>7</v>
      </c>
      <c r="D194" s="82">
        <v>46.29</v>
      </c>
    </row>
    <row r="195" spans="1:4" ht="15" x14ac:dyDescent="0.25">
      <c r="A195" s="81">
        <v>94881</v>
      </c>
      <c r="B195" s="81" t="s">
        <v>56</v>
      </c>
      <c r="C195" s="81" t="s">
        <v>7</v>
      </c>
      <c r="D195" s="83">
        <v>2734.96</v>
      </c>
    </row>
    <row r="196" spans="1:4" ht="15" x14ac:dyDescent="0.25">
      <c r="A196" s="81">
        <v>94882</v>
      </c>
      <c r="B196" s="81" t="s">
        <v>57</v>
      </c>
      <c r="C196" s="81" t="s">
        <v>7</v>
      </c>
      <c r="D196" s="82">
        <v>53.98</v>
      </c>
    </row>
    <row r="197" spans="1:4" ht="15" x14ac:dyDescent="0.25">
      <c r="A197" s="81">
        <v>94884</v>
      </c>
      <c r="B197" s="81" t="s">
        <v>58</v>
      </c>
      <c r="C197" s="81" t="s">
        <v>7</v>
      </c>
      <c r="D197" s="82">
        <v>69.64</v>
      </c>
    </row>
    <row r="198" spans="1:4" ht="15" x14ac:dyDescent="0.25">
      <c r="A198" s="81">
        <v>97121</v>
      </c>
      <c r="B198" s="81" t="s">
        <v>13636</v>
      </c>
      <c r="C198" s="81" t="s">
        <v>7</v>
      </c>
      <c r="D198" s="82">
        <v>3.66</v>
      </c>
    </row>
    <row r="199" spans="1:4" ht="15" x14ac:dyDescent="0.25">
      <c r="A199" s="81">
        <v>97122</v>
      </c>
      <c r="B199" s="81" t="s">
        <v>13637</v>
      </c>
      <c r="C199" s="81" t="s">
        <v>7</v>
      </c>
      <c r="D199" s="82">
        <v>4.3899999999999997</v>
      </c>
    </row>
    <row r="200" spans="1:4" ht="15" x14ac:dyDescent="0.25">
      <c r="A200" s="81">
        <v>97123</v>
      </c>
      <c r="B200" s="81" t="s">
        <v>13638</v>
      </c>
      <c r="C200" s="81" t="s">
        <v>7</v>
      </c>
      <c r="D200" s="82">
        <v>5.08</v>
      </c>
    </row>
    <row r="201" spans="1:4" ht="15" x14ac:dyDescent="0.25">
      <c r="A201" s="81">
        <v>97124</v>
      </c>
      <c r="B201" s="81" t="s">
        <v>13639</v>
      </c>
      <c r="C201" s="81" t="s">
        <v>7</v>
      </c>
      <c r="D201" s="82">
        <v>2.99</v>
      </c>
    </row>
    <row r="202" spans="1:4" ht="15" x14ac:dyDescent="0.25">
      <c r="A202" s="81">
        <v>97125</v>
      </c>
      <c r="B202" s="81" t="s">
        <v>13640</v>
      </c>
      <c r="C202" s="81" t="s">
        <v>7</v>
      </c>
      <c r="D202" s="82">
        <v>3.59</v>
      </c>
    </row>
    <row r="203" spans="1:4" ht="15" x14ac:dyDescent="0.25">
      <c r="A203" s="81">
        <v>97126</v>
      </c>
      <c r="B203" s="81" t="s">
        <v>13641</v>
      </c>
      <c r="C203" s="81" t="s">
        <v>7</v>
      </c>
      <c r="D203" s="82">
        <v>4.16</v>
      </c>
    </row>
    <row r="204" spans="1:4" ht="15" x14ac:dyDescent="0.25">
      <c r="A204" s="81">
        <v>102264</v>
      </c>
      <c r="B204" s="81" t="s">
        <v>59</v>
      </c>
      <c r="C204" s="81" t="s">
        <v>7</v>
      </c>
      <c r="D204" s="82">
        <v>22.11</v>
      </c>
    </row>
    <row r="205" spans="1:4" ht="15" x14ac:dyDescent="0.25">
      <c r="A205" s="81">
        <v>102265</v>
      </c>
      <c r="B205" s="81" t="s">
        <v>60</v>
      </c>
      <c r="C205" s="81" t="s">
        <v>23</v>
      </c>
      <c r="D205" s="82">
        <v>124.29</v>
      </c>
    </row>
    <row r="206" spans="1:4" ht="15" x14ac:dyDescent="0.25">
      <c r="A206" s="81">
        <v>102266</v>
      </c>
      <c r="B206" s="81" t="s">
        <v>61</v>
      </c>
      <c r="C206" s="81" t="s">
        <v>23</v>
      </c>
      <c r="D206" s="82">
        <v>137.82</v>
      </c>
    </row>
    <row r="207" spans="1:4" ht="15" x14ac:dyDescent="0.25">
      <c r="A207" s="81">
        <v>102267</v>
      </c>
      <c r="B207" s="81" t="s">
        <v>62</v>
      </c>
      <c r="C207" s="81" t="s">
        <v>23</v>
      </c>
      <c r="D207" s="82">
        <v>158.16999999999999</v>
      </c>
    </row>
    <row r="208" spans="1:4" ht="15" x14ac:dyDescent="0.25">
      <c r="A208" s="81">
        <v>102268</v>
      </c>
      <c r="B208" s="81" t="s">
        <v>63</v>
      </c>
      <c r="C208" s="81" t="s">
        <v>23</v>
      </c>
      <c r="D208" s="82">
        <v>178.46</v>
      </c>
    </row>
    <row r="209" spans="1:4" ht="15" x14ac:dyDescent="0.25">
      <c r="A209" s="81">
        <v>102269</v>
      </c>
      <c r="B209" s="81" t="s">
        <v>64</v>
      </c>
      <c r="C209" s="81" t="s">
        <v>23</v>
      </c>
      <c r="D209" s="82">
        <v>219.04</v>
      </c>
    </row>
    <row r="210" spans="1:4" ht="15" x14ac:dyDescent="0.25">
      <c r="A210" s="81">
        <v>105260</v>
      </c>
      <c r="B210" s="81" t="s">
        <v>13642</v>
      </c>
      <c r="C210" s="81" t="s">
        <v>23</v>
      </c>
      <c r="D210" s="82">
        <v>24.92</v>
      </c>
    </row>
    <row r="211" spans="1:4" ht="15" x14ac:dyDescent="0.25">
      <c r="A211" s="81">
        <v>105285</v>
      </c>
      <c r="B211" s="81" t="s">
        <v>13643</v>
      </c>
      <c r="C211" s="81" t="s">
        <v>23</v>
      </c>
      <c r="D211" s="82">
        <v>24.25</v>
      </c>
    </row>
    <row r="212" spans="1:4" ht="15" x14ac:dyDescent="0.25">
      <c r="A212" s="81">
        <v>105286</v>
      </c>
      <c r="B212" s="81" t="s">
        <v>13644</v>
      </c>
      <c r="C212" s="81" t="s">
        <v>23</v>
      </c>
      <c r="D212" s="82">
        <v>31.71</v>
      </c>
    </row>
    <row r="213" spans="1:4" ht="15" x14ac:dyDescent="0.25">
      <c r="A213" s="81">
        <v>105287</v>
      </c>
      <c r="B213" s="81" t="s">
        <v>13645</v>
      </c>
      <c r="C213" s="81" t="s">
        <v>23</v>
      </c>
      <c r="D213" s="82">
        <v>28.99</v>
      </c>
    </row>
    <row r="214" spans="1:4" ht="15" x14ac:dyDescent="0.25">
      <c r="A214" s="81">
        <v>105288</v>
      </c>
      <c r="B214" s="81" t="s">
        <v>13646</v>
      </c>
      <c r="C214" s="81" t="s">
        <v>23</v>
      </c>
      <c r="D214" s="82">
        <v>50.28</v>
      </c>
    </row>
    <row r="215" spans="1:4" ht="15" x14ac:dyDescent="0.25">
      <c r="A215" s="81">
        <v>105289</v>
      </c>
      <c r="B215" s="81" t="s">
        <v>13647</v>
      </c>
      <c r="C215" s="81" t="s">
        <v>23</v>
      </c>
      <c r="D215" s="82">
        <v>47.06</v>
      </c>
    </row>
    <row r="216" spans="1:4" ht="15" x14ac:dyDescent="0.25">
      <c r="A216" s="81">
        <v>105290</v>
      </c>
      <c r="B216" s="81" t="s">
        <v>13648</v>
      </c>
      <c r="C216" s="81" t="s">
        <v>23</v>
      </c>
      <c r="D216" s="82">
        <v>66.69</v>
      </c>
    </row>
    <row r="217" spans="1:4" ht="15" x14ac:dyDescent="0.25">
      <c r="A217" s="81">
        <v>105291</v>
      </c>
      <c r="B217" s="81" t="s">
        <v>13649</v>
      </c>
      <c r="C217" s="81" t="s">
        <v>23</v>
      </c>
      <c r="D217" s="82">
        <v>62.97</v>
      </c>
    </row>
    <row r="218" spans="1:4" ht="15" x14ac:dyDescent="0.25">
      <c r="A218" s="81">
        <v>105292</v>
      </c>
      <c r="B218" s="81" t="s">
        <v>13650</v>
      </c>
      <c r="C218" s="81" t="s">
        <v>23</v>
      </c>
      <c r="D218" s="82">
        <v>52.2</v>
      </c>
    </row>
    <row r="219" spans="1:4" ht="15" x14ac:dyDescent="0.25">
      <c r="A219" s="81">
        <v>105293</v>
      </c>
      <c r="B219" s="81" t="s">
        <v>13651</v>
      </c>
      <c r="C219" s="81" t="s">
        <v>23</v>
      </c>
      <c r="D219" s="82">
        <v>48.12</v>
      </c>
    </row>
    <row r="220" spans="1:4" ht="15" x14ac:dyDescent="0.25">
      <c r="A220" s="81">
        <v>105294</v>
      </c>
      <c r="B220" s="81" t="s">
        <v>13652</v>
      </c>
      <c r="C220" s="81" t="s">
        <v>23</v>
      </c>
      <c r="D220" s="82">
        <v>100.53</v>
      </c>
    </row>
    <row r="221" spans="1:4" ht="15" x14ac:dyDescent="0.25">
      <c r="A221" s="81">
        <v>105295</v>
      </c>
      <c r="B221" s="81" t="s">
        <v>13653</v>
      </c>
      <c r="C221" s="81" t="s">
        <v>23</v>
      </c>
      <c r="D221" s="82">
        <v>95.7</v>
      </c>
    </row>
    <row r="222" spans="1:4" ht="15" x14ac:dyDescent="0.25">
      <c r="A222" s="81">
        <v>105296</v>
      </c>
      <c r="B222" s="81" t="s">
        <v>13654</v>
      </c>
      <c r="C222" s="81" t="s">
        <v>23</v>
      </c>
      <c r="D222" s="82">
        <v>168.05</v>
      </c>
    </row>
    <row r="223" spans="1:4" ht="15" x14ac:dyDescent="0.25">
      <c r="A223" s="81">
        <v>105308</v>
      </c>
      <c r="B223" s="81" t="s">
        <v>13655</v>
      </c>
      <c r="C223" s="81" t="s">
        <v>7</v>
      </c>
      <c r="D223" s="82">
        <v>5.82</v>
      </c>
    </row>
    <row r="224" spans="1:4" ht="15" x14ac:dyDescent="0.25">
      <c r="A224" s="81">
        <v>105309</v>
      </c>
      <c r="B224" s="81" t="s">
        <v>13656</v>
      </c>
      <c r="C224" s="81" t="s">
        <v>7</v>
      </c>
      <c r="D224" s="82">
        <v>6.27</v>
      </c>
    </row>
    <row r="225" spans="1:4" ht="15" x14ac:dyDescent="0.25">
      <c r="A225" s="81">
        <v>105310</v>
      </c>
      <c r="B225" s="81" t="s">
        <v>13657</v>
      </c>
      <c r="C225" s="81" t="s">
        <v>7</v>
      </c>
      <c r="D225" s="82">
        <v>7.37</v>
      </c>
    </row>
    <row r="226" spans="1:4" ht="15" x14ac:dyDescent="0.25">
      <c r="A226" s="81">
        <v>105311</v>
      </c>
      <c r="B226" s="81" t="s">
        <v>13658</v>
      </c>
      <c r="C226" s="81" t="s">
        <v>7</v>
      </c>
      <c r="D226" s="82">
        <v>4.71</v>
      </c>
    </row>
    <row r="227" spans="1:4" ht="15" x14ac:dyDescent="0.25">
      <c r="A227" s="81">
        <v>105312</v>
      </c>
      <c r="B227" s="81" t="s">
        <v>13659</v>
      </c>
      <c r="C227" s="81" t="s">
        <v>7</v>
      </c>
      <c r="D227" s="82">
        <v>4.79</v>
      </c>
    </row>
    <row r="228" spans="1:4" ht="15" x14ac:dyDescent="0.25">
      <c r="A228" s="81">
        <v>105313</v>
      </c>
      <c r="B228" s="81" t="s">
        <v>13660</v>
      </c>
      <c r="C228" s="81" t="s">
        <v>7</v>
      </c>
      <c r="D228" s="82">
        <v>5.15</v>
      </c>
    </row>
    <row r="229" spans="1:4" ht="15" x14ac:dyDescent="0.25">
      <c r="A229" s="81">
        <v>105314</v>
      </c>
      <c r="B229" s="81" t="s">
        <v>13661</v>
      </c>
      <c r="C229" s="81" t="s">
        <v>7</v>
      </c>
      <c r="D229" s="82">
        <v>6.06</v>
      </c>
    </row>
    <row r="230" spans="1:4" ht="15" x14ac:dyDescent="0.25">
      <c r="A230" s="81">
        <v>105315</v>
      </c>
      <c r="B230" s="81" t="s">
        <v>13662</v>
      </c>
      <c r="C230" s="81" t="s">
        <v>23</v>
      </c>
      <c r="D230" s="82">
        <v>12.3</v>
      </c>
    </row>
    <row r="231" spans="1:4" ht="15" x14ac:dyDescent="0.25">
      <c r="A231" s="81">
        <v>105316</v>
      </c>
      <c r="B231" s="81" t="s">
        <v>13663</v>
      </c>
      <c r="C231" s="81" t="s">
        <v>23</v>
      </c>
      <c r="D231" s="82">
        <v>21.97</v>
      </c>
    </row>
    <row r="232" spans="1:4" ht="15" x14ac:dyDescent="0.25">
      <c r="A232" s="81">
        <v>105327</v>
      </c>
      <c r="B232" s="81" t="s">
        <v>13664</v>
      </c>
      <c r="C232" s="81" t="s">
        <v>23</v>
      </c>
      <c r="D232" s="82">
        <v>46.16</v>
      </c>
    </row>
    <row r="233" spans="1:4" ht="15" x14ac:dyDescent="0.25">
      <c r="A233" s="81">
        <v>105328</v>
      </c>
      <c r="B233" s="81" t="s">
        <v>13665</v>
      </c>
      <c r="C233" s="81" t="s">
        <v>23</v>
      </c>
      <c r="D233" s="82">
        <v>45.36</v>
      </c>
    </row>
    <row r="234" spans="1:4" ht="15" x14ac:dyDescent="0.25">
      <c r="A234" s="81">
        <v>105329</v>
      </c>
      <c r="B234" s="81" t="s">
        <v>13666</v>
      </c>
      <c r="C234" s="81" t="s">
        <v>23</v>
      </c>
      <c r="D234" s="82">
        <v>74.88</v>
      </c>
    </row>
    <row r="235" spans="1:4" ht="15" x14ac:dyDescent="0.25">
      <c r="A235" s="81">
        <v>105330</v>
      </c>
      <c r="B235" s="81" t="s">
        <v>13667</v>
      </c>
      <c r="C235" s="81" t="s">
        <v>23</v>
      </c>
      <c r="D235" s="82">
        <v>73.959999999999994</v>
      </c>
    </row>
    <row r="236" spans="1:4" ht="15" x14ac:dyDescent="0.25">
      <c r="A236" s="81">
        <v>105331</v>
      </c>
      <c r="B236" s="81" t="s">
        <v>13668</v>
      </c>
      <c r="C236" s="81" t="s">
        <v>7</v>
      </c>
      <c r="D236" s="82">
        <v>53.26</v>
      </c>
    </row>
    <row r="237" spans="1:4" ht="15" x14ac:dyDescent="0.25">
      <c r="A237" s="81">
        <v>105332</v>
      </c>
      <c r="B237" s="81" t="s">
        <v>13669</v>
      </c>
      <c r="C237" s="81" t="s">
        <v>7</v>
      </c>
      <c r="D237" s="82">
        <v>52.41</v>
      </c>
    </row>
    <row r="238" spans="1:4" ht="15" x14ac:dyDescent="0.25">
      <c r="A238" s="81">
        <v>105333</v>
      </c>
      <c r="B238" s="81" t="s">
        <v>13670</v>
      </c>
      <c r="C238" s="81" t="s">
        <v>7</v>
      </c>
      <c r="D238" s="82">
        <v>232.94</v>
      </c>
    </row>
    <row r="239" spans="1:4" ht="15" x14ac:dyDescent="0.25">
      <c r="A239" s="81">
        <v>105334</v>
      </c>
      <c r="B239" s="81" t="s">
        <v>13671</v>
      </c>
      <c r="C239" s="81" t="s">
        <v>7</v>
      </c>
      <c r="D239" s="82">
        <v>230.24</v>
      </c>
    </row>
    <row r="240" spans="1:4" ht="15" x14ac:dyDescent="0.25">
      <c r="A240" s="81">
        <v>105335</v>
      </c>
      <c r="B240" s="81" t="s">
        <v>13672</v>
      </c>
      <c r="C240" s="81" t="s">
        <v>7</v>
      </c>
      <c r="D240" s="82">
        <v>350.73</v>
      </c>
    </row>
    <row r="241" spans="1:4" ht="15" x14ac:dyDescent="0.25">
      <c r="A241" s="81">
        <v>105336</v>
      </c>
      <c r="B241" s="81" t="s">
        <v>13673</v>
      </c>
      <c r="C241" s="81" t="s">
        <v>7</v>
      </c>
      <c r="D241" s="82">
        <v>347.54</v>
      </c>
    </row>
    <row r="242" spans="1:4" ht="15" x14ac:dyDescent="0.25">
      <c r="A242" s="81">
        <v>105337</v>
      </c>
      <c r="B242" s="81" t="s">
        <v>13674</v>
      </c>
      <c r="C242" s="81" t="s">
        <v>7</v>
      </c>
      <c r="D242" s="82">
        <v>494.45</v>
      </c>
    </row>
    <row r="243" spans="1:4" ht="15" x14ac:dyDescent="0.25">
      <c r="A243" s="81">
        <v>105338</v>
      </c>
      <c r="B243" s="81" t="s">
        <v>13675</v>
      </c>
      <c r="C243" s="81" t="s">
        <v>7</v>
      </c>
      <c r="D243" s="82">
        <v>490.77</v>
      </c>
    </row>
    <row r="244" spans="1:4" ht="15" x14ac:dyDescent="0.25">
      <c r="A244" s="81">
        <v>105339</v>
      </c>
      <c r="B244" s="81" t="s">
        <v>13676</v>
      </c>
      <c r="C244" s="81" t="s">
        <v>7</v>
      </c>
      <c r="D244" s="82">
        <v>3.86</v>
      </c>
    </row>
    <row r="245" spans="1:4" ht="15" x14ac:dyDescent="0.25">
      <c r="A245" s="81">
        <v>105359</v>
      </c>
      <c r="B245" s="81" t="s">
        <v>13677</v>
      </c>
      <c r="C245" s="81" t="s">
        <v>23</v>
      </c>
      <c r="D245" s="82">
        <v>15.02</v>
      </c>
    </row>
    <row r="246" spans="1:4" ht="15" x14ac:dyDescent="0.25">
      <c r="A246" s="81">
        <v>105360</v>
      </c>
      <c r="B246" s="81" t="s">
        <v>13678</v>
      </c>
      <c r="C246" s="81" t="s">
        <v>23</v>
      </c>
      <c r="D246" s="82">
        <v>18.09</v>
      </c>
    </row>
    <row r="247" spans="1:4" ht="15" x14ac:dyDescent="0.25">
      <c r="A247" s="81">
        <v>105361</v>
      </c>
      <c r="B247" s="81" t="s">
        <v>13679</v>
      </c>
      <c r="C247" s="81" t="s">
        <v>23</v>
      </c>
      <c r="D247" s="82">
        <v>21</v>
      </c>
    </row>
    <row r="248" spans="1:4" ht="15" x14ac:dyDescent="0.25">
      <c r="A248" s="81">
        <v>105362</v>
      </c>
      <c r="B248" s="81" t="s">
        <v>13680</v>
      </c>
      <c r="C248" s="81" t="s">
        <v>23</v>
      </c>
      <c r="D248" s="82">
        <v>22.25</v>
      </c>
    </row>
    <row r="249" spans="1:4" ht="15" x14ac:dyDescent="0.25">
      <c r="A249" s="81">
        <v>105363</v>
      </c>
      <c r="B249" s="81" t="s">
        <v>13681</v>
      </c>
      <c r="C249" s="81" t="s">
        <v>23</v>
      </c>
      <c r="D249" s="82">
        <v>26.62</v>
      </c>
    </row>
    <row r="250" spans="1:4" ht="15" x14ac:dyDescent="0.25">
      <c r="A250" s="81">
        <v>105364</v>
      </c>
      <c r="B250" s="81" t="s">
        <v>13682</v>
      </c>
      <c r="C250" s="81" t="s">
        <v>23</v>
      </c>
      <c r="D250" s="82">
        <v>30.86</v>
      </c>
    </row>
    <row r="251" spans="1:4" ht="15" x14ac:dyDescent="0.25">
      <c r="A251" s="81">
        <v>105365</v>
      </c>
      <c r="B251" s="81" t="s">
        <v>13683</v>
      </c>
      <c r="C251" s="81" t="s">
        <v>23</v>
      </c>
      <c r="D251" s="82">
        <v>30.06</v>
      </c>
    </row>
    <row r="252" spans="1:4" ht="15" x14ac:dyDescent="0.25">
      <c r="A252" s="81">
        <v>105366</v>
      </c>
      <c r="B252" s="81" t="s">
        <v>13684</v>
      </c>
      <c r="C252" s="81" t="s">
        <v>23</v>
      </c>
      <c r="D252" s="82">
        <v>36.19</v>
      </c>
    </row>
    <row r="253" spans="1:4" ht="15" x14ac:dyDescent="0.25">
      <c r="A253" s="81">
        <v>105367</v>
      </c>
      <c r="B253" s="81" t="s">
        <v>13685</v>
      </c>
      <c r="C253" s="81" t="s">
        <v>23</v>
      </c>
      <c r="D253" s="82">
        <v>42.01</v>
      </c>
    </row>
    <row r="254" spans="1:4" ht="15" x14ac:dyDescent="0.25">
      <c r="A254" s="81">
        <v>105368</v>
      </c>
      <c r="B254" s="81" t="s">
        <v>13686</v>
      </c>
      <c r="C254" s="81" t="s">
        <v>23</v>
      </c>
      <c r="D254" s="82">
        <v>45.24</v>
      </c>
    </row>
    <row r="255" spans="1:4" ht="15" x14ac:dyDescent="0.25">
      <c r="A255" s="81">
        <v>105370</v>
      </c>
      <c r="B255" s="81" t="s">
        <v>13687</v>
      </c>
      <c r="C255" s="81" t="s">
        <v>23</v>
      </c>
      <c r="D255" s="82">
        <v>71.77</v>
      </c>
    </row>
    <row r="256" spans="1:4" ht="15" x14ac:dyDescent="0.25">
      <c r="A256" s="81">
        <v>105371</v>
      </c>
      <c r="B256" s="81" t="s">
        <v>13688</v>
      </c>
      <c r="C256" s="81" t="s">
        <v>23</v>
      </c>
      <c r="D256" s="82">
        <v>34.58</v>
      </c>
    </row>
    <row r="257" spans="1:4" ht="15" x14ac:dyDescent="0.25">
      <c r="A257" s="81">
        <v>105372</v>
      </c>
      <c r="B257" s="81" t="s">
        <v>13689</v>
      </c>
      <c r="C257" s="81" t="s">
        <v>23</v>
      </c>
      <c r="D257" s="82">
        <v>8.94</v>
      </c>
    </row>
    <row r="258" spans="1:4" ht="15" x14ac:dyDescent="0.25">
      <c r="A258" s="81">
        <v>105373</v>
      </c>
      <c r="B258" s="81" t="s">
        <v>13690</v>
      </c>
      <c r="C258" s="81" t="s">
        <v>23</v>
      </c>
      <c r="D258" s="82">
        <v>10.48</v>
      </c>
    </row>
    <row r="259" spans="1:4" ht="15" x14ac:dyDescent="0.25">
      <c r="A259" s="81">
        <v>105374</v>
      </c>
      <c r="B259" s="81" t="s">
        <v>13691</v>
      </c>
      <c r="C259" s="81" t="s">
        <v>23</v>
      </c>
      <c r="D259" s="82">
        <v>162.46</v>
      </c>
    </row>
    <row r="260" spans="1:4" ht="15" x14ac:dyDescent="0.25">
      <c r="A260" s="81">
        <v>105375</v>
      </c>
      <c r="B260" s="81" t="s">
        <v>13692</v>
      </c>
      <c r="C260" s="81" t="s">
        <v>23</v>
      </c>
      <c r="D260" s="82">
        <v>134.9</v>
      </c>
    </row>
    <row r="261" spans="1:4" ht="15" x14ac:dyDescent="0.25">
      <c r="A261" s="81">
        <v>105376</v>
      </c>
      <c r="B261" s="81" t="s">
        <v>13693</v>
      </c>
      <c r="C261" s="81" t="s">
        <v>23</v>
      </c>
      <c r="D261" s="82">
        <v>127.47</v>
      </c>
    </row>
    <row r="262" spans="1:4" ht="15" x14ac:dyDescent="0.25">
      <c r="A262" s="81">
        <v>105381</v>
      </c>
      <c r="B262" s="81" t="s">
        <v>13694</v>
      </c>
      <c r="C262" s="81" t="s">
        <v>23</v>
      </c>
      <c r="D262" s="82">
        <v>14.87</v>
      </c>
    </row>
    <row r="263" spans="1:4" ht="15" x14ac:dyDescent="0.25">
      <c r="A263" s="81">
        <v>105382</v>
      </c>
      <c r="B263" s="81" t="s">
        <v>13695</v>
      </c>
      <c r="C263" s="81" t="s">
        <v>23</v>
      </c>
      <c r="D263" s="82">
        <v>17.28</v>
      </c>
    </row>
    <row r="264" spans="1:4" ht="15" x14ac:dyDescent="0.25">
      <c r="A264" s="81">
        <v>105383</v>
      </c>
      <c r="B264" s="81" t="s">
        <v>13696</v>
      </c>
      <c r="C264" s="81" t="s">
        <v>23</v>
      </c>
      <c r="D264" s="82">
        <v>18.170000000000002</v>
      </c>
    </row>
    <row r="265" spans="1:4" ht="15" x14ac:dyDescent="0.25">
      <c r="A265" s="81">
        <v>105384</v>
      </c>
      <c r="B265" s="81" t="s">
        <v>13697</v>
      </c>
      <c r="C265" s="81" t="s">
        <v>23</v>
      </c>
      <c r="D265" s="82">
        <v>21.79</v>
      </c>
    </row>
    <row r="266" spans="1:4" ht="15" x14ac:dyDescent="0.25">
      <c r="A266" s="81">
        <v>105385</v>
      </c>
      <c r="B266" s="81" t="s">
        <v>13698</v>
      </c>
      <c r="C266" s="81" t="s">
        <v>23</v>
      </c>
      <c r="D266" s="82">
        <v>25.27</v>
      </c>
    </row>
    <row r="267" spans="1:4" ht="15" x14ac:dyDescent="0.25">
      <c r="A267" s="81">
        <v>105386</v>
      </c>
      <c r="B267" s="81" t="s">
        <v>13699</v>
      </c>
      <c r="C267" s="81" t="s">
        <v>23</v>
      </c>
      <c r="D267" s="82">
        <v>24.61</v>
      </c>
    </row>
    <row r="268" spans="1:4" ht="15" x14ac:dyDescent="0.25">
      <c r="A268" s="81">
        <v>105387</v>
      </c>
      <c r="B268" s="81" t="s">
        <v>13700</v>
      </c>
      <c r="C268" s="81" t="s">
        <v>23</v>
      </c>
      <c r="D268" s="82">
        <v>29.74</v>
      </c>
    </row>
    <row r="269" spans="1:4" ht="15" x14ac:dyDescent="0.25">
      <c r="A269" s="81">
        <v>92833</v>
      </c>
      <c r="B269" s="81" t="s">
        <v>13701</v>
      </c>
      <c r="C269" s="81" t="s">
        <v>7</v>
      </c>
      <c r="D269" s="82">
        <v>226.79</v>
      </c>
    </row>
    <row r="270" spans="1:4" ht="15" x14ac:dyDescent="0.25">
      <c r="A270" s="81">
        <v>92834</v>
      </c>
      <c r="B270" s="81" t="s">
        <v>13702</v>
      </c>
      <c r="C270" s="81" t="s">
        <v>7</v>
      </c>
      <c r="D270" s="82">
        <v>20.89</v>
      </c>
    </row>
    <row r="271" spans="1:4" ht="15" x14ac:dyDescent="0.25">
      <c r="A271" s="81">
        <v>92835</v>
      </c>
      <c r="B271" s="81" t="s">
        <v>13703</v>
      </c>
      <c r="C271" s="81" t="s">
        <v>7</v>
      </c>
      <c r="D271" s="82">
        <v>239.06</v>
      </c>
    </row>
    <row r="272" spans="1:4" ht="15" x14ac:dyDescent="0.25">
      <c r="A272" s="81">
        <v>92836</v>
      </c>
      <c r="B272" s="81" t="s">
        <v>13704</v>
      </c>
      <c r="C272" s="81" t="s">
        <v>7</v>
      </c>
      <c r="D272" s="82">
        <v>27.87</v>
      </c>
    </row>
    <row r="273" spans="1:4" ht="15" x14ac:dyDescent="0.25">
      <c r="A273" s="81">
        <v>92837</v>
      </c>
      <c r="B273" s="81" t="s">
        <v>13705</v>
      </c>
      <c r="C273" s="81" t="s">
        <v>7</v>
      </c>
      <c r="D273" s="82">
        <v>425.85</v>
      </c>
    </row>
    <row r="274" spans="1:4" ht="15" x14ac:dyDescent="0.25">
      <c r="A274" s="81">
        <v>92838</v>
      </c>
      <c r="B274" s="81" t="s">
        <v>13706</v>
      </c>
      <c r="C274" s="81" t="s">
        <v>7</v>
      </c>
      <c r="D274" s="82">
        <v>35.159999999999997</v>
      </c>
    </row>
    <row r="275" spans="1:4" ht="15" x14ac:dyDescent="0.25">
      <c r="A275" s="81">
        <v>92839</v>
      </c>
      <c r="B275" s="81" t="s">
        <v>13707</v>
      </c>
      <c r="C275" s="81" t="s">
        <v>7</v>
      </c>
      <c r="D275" s="82">
        <v>522.14</v>
      </c>
    </row>
    <row r="276" spans="1:4" ht="15" x14ac:dyDescent="0.25">
      <c r="A276" s="81">
        <v>92840</v>
      </c>
      <c r="B276" s="81" t="s">
        <v>13708</v>
      </c>
      <c r="C276" s="81" t="s">
        <v>7</v>
      </c>
      <c r="D276" s="82">
        <v>42.74</v>
      </c>
    </row>
    <row r="277" spans="1:4" ht="15" x14ac:dyDescent="0.25">
      <c r="A277" s="81">
        <v>92841</v>
      </c>
      <c r="B277" s="81" t="s">
        <v>13709</v>
      </c>
      <c r="C277" s="81" t="s">
        <v>7</v>
      </c>
      <c r="D277" s="82">
        <v>679.38</v>
      </c>
    </row>
    <row r="278" spans="1:4" ht="15" x14ac:dyDescent="0.25">
      <c r="A278" s="81">
        <v>92842</v>
      </c>
      <c r="B278" s="81" t="s">
        <v>13710</v>
      </c>
      <c r="C278" s="81" t="s">
        <v>7</v>
      </c>
      <c r="D278" s="82">
        <v>53.21</v>
      </c>
    </row>
    <row r="279" spans="1:4" ht="15" x14ac:dyDescent="0.25">
      <c r="A279" s="81">
        <v>92843</v>
      </c>
      <c r="B279" s="81" t="s">
        <v>13711</v>
      </c>
      <c r="C279" s="81" t="s">
        <v>7</v>
      </c>
      <c r="D279" s="82">
        <v>703.03</v>
      </c>
    </row>
    <row r="280" spans="1:4" ht="15" x14ac:dyDescent="0.25">
      <c r="A280" s="81">
        <v>92844</v>
      </c>
      <c r="B280" s="81" t="s">
        <v>13712</v>
      </c>
      <c r="C280" s="81" t="s">
        <v>7</v>
      </c>
      <c r="D280" s="82">
        <v>63.02</v>
      </c>
    </row>
    <row r="281" spans="1:4" ht="15" x14ac:dyDescent="0.25">
      <c r="A281" s="81">
        <v>92845</v>
      </c>
      <c r="B281" s="81" t="s">
        <v>13713</v>
      </c>
      <c r="C281" s="81" t="s">
        <v>7</v>
      </c>
      <c r="D281" s="83">
        <v>1042.5899999999999</v>
      </c>
    </row>
    <row r="282" spans="1:4" ht="15" x14ac:dyDescent="0.25">
      <c r="A282" s="81">
        <v>92846</v>
      </c>
      <c r="B282" s="81" t="s">
        <v>13714</v>
      </c>
      <c r="C282" s="81" t="s">
        <v>7</v>
      </c>
      <c r="D282" s="82">
        <v>72.17</v>
      </c>
    </row>
    <row r="283" spans="1:4" ht="15" x14ac:dyDescent="0.25">
      <c r="A283" s="81">
        <v>92847</v>
      </c>
      <c r="B283" s="81" t="s">
        <v>13715</v>
      </c>
      <c r="C283" s="81" t="s">
        <v>7</v>
      </c>
      <c r="D283" s="83">
        <v>1068.7</v>
      </c>
    </row>
    <row r="284" spans="1:4" ht="15" x14ac:dyDescent="0.25">
      <c r="A284" s="81">
        <v>92848</v>
      </c>
      <c r="B284" s="81" t="s">
        <v>13716</v>
      </c>
      <c r="C284" s="81" t="s">
        <v>7</v>
      </c>
      <c r="D284" s="82">
        <v>84.55</v>
      </c>
    </row>
    <row r="285" spans="1:4" ht="15" x14ac:dyDescent="0.25">
      <c r="A285" s="81">
        <v>92849</v>
      </c>
      <c r="B285" s="81" t="s">
        <v>13717</v>
      </c>
      <c r="C285" s="81" t="s">
        <v>7</v>
      </c>
      <c r="D285" s="82">
        <v>229.61</v>
      </c>
    </row>
    <row r="286" spans="1:4" ht="15" x14ac:dyDescent="0.25">
      <c r="A286" s="81">
        <v>92850</v>
      </c>
      <c r="B286" s="81" t="s">
        <v>13718</v>
      </c>
      <c r="C286" s="81" t="s">
        <v>7</v>
      </c>
      <c r="D286" s="82">
        <v>23.71</v>
      </c>
    </row>
    <row r="287" spans="1:4" ht="15" x14ac:dyDescent="0.25">
      <c r="A287" s="81">
        <v>92851</v>
      </c>
      <c r="B287" s="81" t="s">
        <v>13719</v>
      </c>
      <c r="C287" s="81" t="s">
        <v>7</v>
      </c>
      <c r="D287" s="82">
        <v>243.08</v>
      </c>
    </row>
    <row r="288" spans="1:4" ht="15" x14ac:dyDescent="0.25">
      <c r="A288" s="81">
        <v>92852</v>
      </c>
      <c r="B288" s="81" t="s">
        <v>13720</v>
      </c>
      <c r="C288" s="81" t="s">
        <v>7</v>
      </c>
      <c r="D288" s="82">
        <v>31.89</v>
      </c>
    </row>
    <row r="289" spans="1:4" ht="15" x14ac:dyDescent="0.25">
      <c r="A289" s="81">
        <v>92853</v>
      </c>
      <c r="B289" s="81" t="s">
        <v>13721</v>
      </c>
      <c r="C289" s="81" t="s">
        <v>7</v>
      </c>
      <c r="D289" s="82">
        <v>431.06</v>
      </c>
    </row>
    <row r="290" spans="1:4" ht="15" x14ac:dyDescent="0.25">
      <c r="A290" s="81">
        <v>92854</v>
      </c>
      <c r="B290" s="81" t="s">
        <v>13722</v>
      </c>
      <c r="C290" s="81" t="s">
        <v>7</v>
      </c>
      <c r="D290" s="82">
        <v>40.369999999999997</v>
      </c>
    </row>
    <row r="291" spans="1:4" ht="15" x14ac:dyDescent="0.25">
      <c r="A291" s="81">
        <v>92855</v>
      </c>
      <c r="B291" s="81" t="s">
        <v>13723</v>
      </c>
      <c r="C291" s="81" t="s">
        <v>7</v>
      </c>
      <c r="D291" s="82">
        <v>528.54</v>
      </c>
    </row>
    <row r="292" spans="1:4" ht="15" x14ac:dyDescent="0.25">
      <c r="A292" s="81">
        <v>92856</v>
      </c>
      <c r="B292" s="81" t="s">
        <v>13724</v>
      </c>
      <c r="C292" s="81" t="s">
        <v>7</v>
      </c>
      <c r="D292" s="82">
        <v>49.14</v>
      </c>
    </row>
    <row r="293" spans="1:4" ht="15" x14ac:dyDescent="0.25">
      <c r="A293" s="81">
        <v>92857</v>
      </c>
      <c r="B293" s="81" t="s">
        <v>13725</v>
      </c>
      <c r="C293" s="81" t="s">
        <v>7</v>
      </c>
      <c r="D293" s="82">
        <v>687.01</v>
      </c>
    </row>
    <row r="294" spans="1:4" ht="15" x14ac:dyDescent="0.25">
      <c r="A294" s="81">
        <v>92858</v>
      </c>
      <c r="B294" s="81" t="s">
        <v>13726</v>
      </c>
      <c r="C294" s="81" t="s">
        <v>7</v>
      </c>
      <c r="D294" s="82">
        <v>60.84</v>
      </c>
    </row>
    <row r="295" spans="1:4" ht="15" x14ac:dyDescent="0.25">
      <c r="A295" s="81">
        <v>92859</v>
      </c>
      <c r="B295" s="81" t="s">
        <v>13727</v>
      </c>
      <c r="C295" s="81" t="s">
        <v>7</v>
      </c>
      <c r="D295" s="82">
        <v>711.86</v>
      </c>
    </row>
    <row r="296" spans="1:4" ht="15" x14ac:dyDescent="0.25">
      <c r="A296" s="81">
        <v>92860</v>
      </c>
      <c r="B296" s="81" t="s">
        <v>13728</v>
      </c>
      <c r="C296" s="81" t="s">
        <v>7</v>
      </c>
      <c r="D296" s="82">
        <v>71.849999999999994</v>
      </c>
    </row>
    <row r="297" spans="1:4" ht="15" x14ac:dyDescent="0.25">
      <c r="A297" s="81">
        <v>92861</v>
      </c>
      <c r="B297" s="81" t="s">
        <v>13729</v>
      </c>
      <c r="C297" s="81" t="s">
        <v>7</v>
      </c>
      <c r="D297" s="83">
        <v>1052.6199999999999</v>
      </c>
    </row>
    <row r="298" spans="1:4" ht="15" x14ac:dyDescent="0.25">
      <c r="A298" s="81">
        <v>92862</v>
      </c>
      <c r="B298" s="81" t="s">
        <v>13730</v>
      </c>
      <c r="C298" s="81" t="s">
        <v>7</v>
      </c>
      <c r="D298" s="82">
        <v>82.2</v>
      </c>
    </row>
    <row r="299" spans="1:4" ht="15" x14ac:dyDescent="0.25">
      <c r="A299" s="81">
        <v>92863</v>
      </c>
      <c r="B299" s="81" t="s">
        <v>13731</v>
      </c>
      <c r="C299" s="81" t="s">
        <v>7</v>
      </c>
      <c r="D299" s="83">
        <v>1079.92</v>
      </c>
    </row>
    <row r="300" spans="1:4" ht="15" x14ac:dyDescent="0.25">
      <c r="A300" s="81">
        <v>92864</v>
      </c>
      <c r="B300" s="81" t="s">
        <v>13732</v>
      </c>
      <c r="C300" s="81" t="s">
        <v>7</v>
      </c>
      <c r="D300" s="82">
        <v>95.77</v>
      </c>
    </row>
    <row r="301" spans="1:4" ht="15" x14ac:dyDescent="0.25">
      <c r="A301" s="81">
        <v>92210</v>
      </c>
      <c r="B301" s="81" t="s">
        <v>13733</v>
      </c>
      <c r="C301" s="81" t="s">
        <v>7</v>
      </c>
      <c r="D301" s="82">
        <v>168.77</v>
      </c>
    </row>
    <row r="302" spans="1:4" ht="15" x14ac:dyDescent="0.25">
      <c r="A302" s="81">
        <v>92211</v>
      </c>
      <c r="B302" s="81" t="s">
        <v>13734</v>
      </c>
      <c r="C302" s="81" t="s">
        <v>7</v>
      </c>
      <c r="D302" s="82">
        <v>205.3</v>
      </c>
    </row>
    <row r="303" spans="1:4" ht="15" x14ac:dyDescent="0.25">
      <c r="A303" s="81">
        <v>92212</v>
      </c>
      <c r="B303" s="81" t="s">
        <v>13735</v>
      </c>
      <c r="C303" s="81" t="s">
        <v>7</v>
      </c>
      <c r="D303" s="82">
        <v>312.77</v>
      </c>
    </row>
    <row r="304" spans="1:4" ht="15" x14ac:dyDescent="0.25">
      <c r="A304" s="81">
        <v>92213</v>
      </c>
      <c r="B304" s="81" t="s">
        <v>13736</v>
      </c>
      <c r="C304" s="81" t="s">
        <v>7</v>
      </c>
      <c r="D304" s="82">
        <v>415.62</v>
      </c>
    </row>
    <row r="305" spans="1:4" ht="15" x14ac:dyDescent="0.25">
      <c r="A305" s="81">
        <v>92214</v>
      </c>
      <c r="B305" s="81" t="s">
        <v>13737</v>
      </c>
      <c r="C305" s="81" t="s">
        <v>7</v>
      </c>
      <c r="D305" s="82">
        <v>503.1</v>
      </c>
    </row>
    <row r="306" spans="1:4" ht="15" x14ac:dyDescent="0.25">
      <c r="A306" s="81">
        <v>92215</v>
      </c>
      <c r="B306" s="81" t="s">
        <v>13738</v>
      </c>
      <c r="C306" s="81" t="s">
        <v>7</v>
      </c>
      <c r="D306" s="82">
        <v>577.52</v>
      </c>
    </row>
    <row r="307" spans="1:4" ht="15" x14ac:dyDescent="0.25">
      <c r="A307" s="81">
        <v>92216</v>
      </c>
      <c r="B307" s="81" t="s">
        <v>13739</v>
      </c>
      <c r="C307" s="81" t="s">
        <v>7</v>
      </c>
      <c r="D307" s="82">
        <v>599.33000000000004</v>
      </c>
    </row>
    <row r="308" spans="1:4" ht="15" x14ac:dyDescent="0.25">
      <c r="A308" s="81">
        <v>92219</v>
      </c>
      <c r="B308" s="81" t="s">
        <v>13740</v>
      </c>
      <c r="C308" s="81" t="s">
        <v>7</v>
      </c>
      <c r="D308" s="82">
        <v>172.79</v>
      </c>
    </row>
    <row r="309" spans="1:4" ht="15" x14ac:dyDescent="0.25">
      <c r="A309" s="81">
        <v>92220</v>
      </c>
      <c r="B309" s="81" t="s">
        <v>13741</v>
      </c>
      <c r="C309" s="81" t="s">
        <v>7</v>
      </c>
      <c r="D309" s="82">
        <v>210.52</v>
      </c>
    </row>
    <row r="310" spans="1:4" ht="15" x14ac:dyDescent="0.25">
      <c r="A310" s="81">
        <v>92221</v>
      </c>
      <c r="B310" s="81" t="s">
        <v>13742</v>
      </c>
      <c r="C310" s="81" t="s">
        <v>7</v>
      </c>
      <c r="D310" s="82">
        <v>319.19</v>
      </c>
    </row>
    <row r="311" spans="1:4" ht="15" x14ac:dyDescent="0.25">
      <c r="A311" s="81">
        <v>92222</v>
      </c>
      <c r="B311" s="81" t="s">
        <v>13743</v>
      </c>
      <c r="C311" s="81" t="s">
        <v>7</v>
      </c>
      <c r="D311" s="82">
        <v>423.24</v>
      </c>
    </row>
    <row r="312" spans="1:4" ht="15" x14ac:dyDescent="0.25">
      <c r="A312" s="81">
        <v>92223</v>
      </c>
      <c r="B312" s="81" t="s">
        <v>13744</v>
      </c>
      <c r="C312" s="81" t="s">
        <v>7</v>
      </c>
      <c r="D312" s="82">
        <v>511.91</v>
      </c>
    </row>
    <row r="313" spans="1:4" ht="15" x14ac:dyDescent="0.25">
      <c r="A313" s="81">
        <v>92224</v>
      </c>
      <c r="B313" s="81" t="s">
        <v>13745</v>
      </c>
      <c r="C313" s="81" t="s">
        <v>7</v>
      </c>
      <c r="D313" s="82">
        <v>587.57000000000005</v>
      </c>
    </row>
    <row r="314" spans="1:4" ht="15" x14ac:dyDescent="0.25">
      <c r="A314" s="81">
        <v>92226</v>
      </c>
      <c r="B314" s="81" t="s">
        <v>13746</v>
      </c>
      <c r="C314" s="81" t="s">
        <v>7</v>
      </c>
      <c r="D314" s="82">
        <v>610.57000000000005</v>
      </c>
    </row>
    <row r="315" spans="1:4" ht="15" x14ac:dyDescent="0.25">
      <c r="A315" s="81">
        <v>92808</v>
      </c>
      <c r="B315" s="81" t="s">
        <v>13747</v>
      </c>
      <c r="C315" s="81" t="s">
        <v>7</v>
      </c>
      <c r="D315" s="82">
        <v>28.01</v>
      </c>
    </row>
    <row r="316" spans="1:4" ht="15" x14ac:dyDescent="0.25">
      <c r="A316" s="81">
        <v>92809</v>
      </c>
      <c r="B316" s="81" t="s">
        <v>13748</v>
      </c>
      <c r="C316" s="81" t="s">
        <v>7</v>
      </c>
      <c r="D316" s="82">
        <v>38.89</v>
      </c>
    </row>
    <row r="317" spans="1:4" ht="15" x14ac:dyDescent="0.25">
      <c r="A317" s="81">
        <v>92810</v>
      </c>
      <c r="B317" s="81" t="s">
        <v>13749</v>
      </c>
      <c r="C317" s="81" t="s">
        <v>7</v>
      </c>
      <c r="D317" s="82">
        <v>50.08</v>
      </c>
    </row>
    <row r="318" spans="1:4" ht="15" x14ac:dyDescent="0.25">
      <c r="A318" s="81">
        <v>92811</v>
      </c>
      <c r="B318" s="81" t="s">
        <v>13750</v>
      </c>
      <c r="C318" s="81" t="s">
        <v>7</v>
      </c>
      <c r="D318" s="82">
        <v>61.45</v>
      </c>
    </row>
    <row r="319" spans="1:4" ht="15" x14ac:dyDescent="0.25">
      <c r="A319" s="81">
        <v>92812</v>
      </c>
      <c r="B319" s="81" t="s">
        <v>13751</v>
      </c>
      <c r="C319" s="81" t="s">
        <v>7</v>
      </c>
      <c r="D319" s="82">
        <v>73.08</v>
      </c>
    </row>
    <row r="320" spans="1:4" ht="15" x14ac:dyDescent="0.25">
      <c r="A320" s="81">
        <v>92813</v>
      </c>
      <c r="B320" s="81" t="s">
        <v>13752</v>
      </c>
      <c r="C320" s="81" t="s">
        <v>7</v>
      </c>
      <c r="D320" s="82">
        <v>84.95</v>
      </c>
    </row>
    <row r="321" spans="1:4" ht="15" x14ac:dyDescent="0.25">
      <c r="A321" s="81">
        <v>92814</v>
      </c>
      <c r="B321" s="81" t="s">
        <v>13753</v>
      </c>
      <c r="C321" s="81" t="s">
        <v>7</v>
      </c>
      <c r="D321" s="82">
        <v>97.06</v>
      </c>
    </row>
    <row r="322" spans="1:4" ht="15" x14ac:dyDescent="0.25">
      <c r="A322" s="81">
        <v>92815</v>
      </c>
      <c r="B322" s="81" t="s">
        <v>13754</v>
      </c>
      <c r="C322" s="81" t="s">
        <v>7</v>
      </c>
      <c r="D322" s="82">
        <v>109.37</v>
      </c>
    </row>
    <row r="323" spans="1:4" ht="15" x14ac:dyDescent="0.25">
      <c r="A323" s="81">
        <v>92816</v>
      </c>
      <c r="B323" s="81" t="s">
        <v>13755</v>
      </c>
      <c r="C323" s="81" t="s">
        <v>7</v>
      </c>
      <c r="D323" s="82">
        <v>866.52</v>
      </c>
    </row>
    <row r="324" spans="1:4" ht="15" x14ac:dyDescent="0.25">
      <c r="A324" s="81">
        <v>92817</v>
      </c>
      <c r="B324" s="81" t="s">
        <v>13756</v>
      </c>
      <c r="C324" s="81" t="s">
        <v>7</v>
      </c>
      <c r="D324" s="82">
        <v>134.74</v>
      </c>
    </row>
    <row r="325" spans="1:4" ht="15" x14ac:dyDescent="0.25">
      <c r="A325" s="81">
        <v>92818</v>
      </c>
      <c r="B325" s="81" t="s">
        <v>13757</v>
      </c>
      <c r="C325" s="81" t="s">
        <v>7</v>
      </c>
      <c r="D325" s="83">
        <v>1234.72</v>
      </c>
    </row>
    <row r="326" spans="1:4" ht="15" x14ac:dyDescent="0.25">
      <c r="A326" s="81">
        <v>92819</v>
      </c>
      <c r="B326" s="81" t="s">
        <v>13758</v>
      </c>
      <c r="C326" s="81" t="s">
        <v>7</v>
      </c>
      <c r="D326" s="82">
        <v>174.54</v>
      </c>
    </row>
    <row r="327" spans="1:4" ht="15" x14ac:dyDescent="0.25">
      <c r="A327" s="81">
        <v>92820</v>
      </c>
      <c r="B327" s="81" t="s">
        <v>13759</v>
      </c>
      <c r="C327" s="81" t="s">
        <v>7</v>
      </c>
      <c r="D327" s="82">
        <v>30.85</v>
      </c>
    </row>
    <row r="328" spans="1:4" ht="15" x14ac:dyDescent="0.25">
      <c r="A328" s="81">
        <v>92821</v>
      </c>
      <c r="B328" s="81" t="s">
        <v>13760</v>
      </c>
      <c r="C328" s="81" t="s">
        <v>7</v>
      </c>
      <c r="D328" s="82">
        <v>42.91</v>
      </c>
    </row>
    <row r="329" spans="1:4" ht="15" x14ac:dyDescent="0.25">
      <c r="A329" s="81">
        <v>92822</v>
      </c>
      <c r="B329" s="81" t="s">
        <v>13761</v>
      </c>
      <c r="C329" s="81" t="s">
        <v>7</v>
      </c>
      <c r="D329" s="82">
        <v>55.3</v>
      </c>
    </row>
    <row r="330" spans="1:4" ht="15" x14ac:dyDescent="0.25">
      <c r="A330" s="81">
        <v>92824</v>
      </c>
      <c r="B330" s="81" t="s">
        <v>13762</v>
      </c>
      <c r="C330" s="81" t="s">
        <v>7</v>
      </c>
      <c r="D330" s="82">
        <v>67.87</v>
      </c>
    </row>
    <row r="331" spans="1:4" ht="15" x14ac:dyDescent="0.25">
      <c r="A331" s="81">
        <v>92825</v>
      </c>
      <c r="B331" s="81" t="s">
        <v>13763</v>
      </c>
      <c r="C331" s="81" t="s">
        <v>7</v>
      </c>
      <c r="D331" s="82">
        <v>80.7</v>
      </c>
    </row>
    <row r="332" spans="1:4" ht="15" x14ac:dyDescent="0.25">
      <c r="A332" s="81">
        <v>92826</v>
      </c>
      <c r="B332" s="81" t="s">
        <v>13764</v>
      </c>
      <c r="C332" s="81" t="s">
        <v>7</v>
      </c>
      <c r="D332" s="82">
        <v>93.76</v>
      </c>
    </row>
    <row r="333" spans="1:4" ht="15" x14ac:dyDescent="0.25">
      <c r="A333" s="81">
        <v>92827</v>
      </c>
      <c r="B333" s="81" t="s">
        <v>13765</v>
      </c>
      <c r="C333" s="81" t="s">
        <v>7</v>
      </c>
      <c r="D333" s="82">
        <v>107.11</v>
      </c>
    </row>
    <row r="334" spans="1:4" ht="15" x14ac:dyDescent="0.25">
      <c r="A334" s="81">
        <v>92828</v>
      </c>
      <c r="B334" s="81" t="s">
        <v>13766</v>
      </c>
      <c r="C334" s="81" t="s">
        <v>7</v>
      </c>
      <c r="D334" s="82">
        <v>120.61</v>
      </c>
    </row>
    <row r="335" spans="1:4" ht="15" x14ac:dyDescent="0.25">
      <c r="A335" s="81">
        <v>92829</v>
      </c>
      <c r="B335" s="81" t="s">
        <v>13767</v>
      </c>
      <c r="C335" s="81" t="s">
        <v>7</v>
      </c>
      <c r="D335" s="82">
        <v>880.16</v>
      </c>
    </row>
    <row r="336" spans="1:4" ht="15" x14ac:dyDescent="0.25">
      <c r="A336" s="81">
        <v>92830</v>
      </c>
      <c r="B336" s="81" t="s">
        <v>13768</v>
      </c>
      <c r="C336" s="81" t="s">
        <v>7</v>
      </c>
      <c r="D336" s="82">
        <v>148.38</v>
      </c>
    </row>
    <row r="337" spans="1:4" ht="15" x14ac:dyDescent="0.25">
      <c r="A337" s="81">
        <v>92831</v>
      </c>
      <c r="B337" s="81" t="s">
        <v>13769</v>
      </c>
      <c r="C337" s="81" t="s">
        <v>7</v>
      </c>
      <c r="D337" s="83">
        <v>1251.96</v>
      </c>
    </row>
    <row r="338" spans="1:4" ht="15" x14ac:dyDescent="0.25">
      <c r="A338" s="81">
        <v>92832</v>
      </c>
      <c r="B338" s="81" t="s">
        <v>13770</v>
      </c>
      <c r="C338" s="81" t="s">
        <v>7</v>
      </c>
      <c r="D338" s="82">
        <v>191.78</v>
      </c>
    </row>
    <row r="339" spans="1:4" ht="15" x14ac:dyDescent="0.25">
      <c r="A339" s="81">
        <v>95565</v>
      </c>
      <c r="B339" s="81" t="s">
        <v>13771</v>
      </c>
      <c r="C339" s="81" t="s">
        <v>7</v>
      </c>
      <c r="D339" s="82">
        <v>143.1</v>
      </c>
    </row>
    <row r="340" spans="1:4" ht="15" x14ac:dyDescent="0.25">
      <c r="A340" s="81">
        <v>95566</v>
      </c>
      <c r="B340" s="81" t="s">
        <v>13772</v>
      </c>
      <c r="C340" s="81" t="s">
        <v>7</v>
      </c>
      <c r="D340" s="82">
        <v>145.94</v>
      </c>
    </row>
    <row r="341" spans="1:4" ht="15" x14ac:dyDescent="0.25">
      <c r="A341" s="81">
        <v>95567</v>
      </c>
      <c r="B341" s="81" t="s">
        <v>13773</v>
      </c>
      <c r="C341" s="81" t="s">
        <v>7</v>
      </c>
      <c r="D341" s="82">
        <v>91.87</v>
      </c>
    </row>
    <row r="342" spans="1:4" ht="15" x14ac:dyDescent="0.25">
      <c r="A342" s="81">
        <v>95568</v>
      </c>
      <c r="B342" s="81" t="s">
        <v>13774</v>
      </c>
      <c r="C342" s="81" t="s">
        <v>7</v>
      </c>
      <c r="D342" s="82">
        <v>114.34</v>
      </c>
    </row>
    <row r="343" spans="1:4" ht="15" x14ac:dyDescent="0.25">
      <c r="A343" s="81">
        <v>95569</v>
      </c>
      <c r="B343" s="81" t="s">
        <v>13775</v>
      </c>
      <c r="C343" s="81" t="s">
        <v>7</v>
      </c>
      <c r="D343" s="82">
        <v>162.38999999999999</v>
      </c>
    </row>
    <row r="344" spans="1:4" ht="15" x14ac:dyDescent="0.25">
      <c r="A344" s="81">
        <v>95570</v>
      </c>
      <c r="B344" s="81" t="s">
        <v>13776</v>
      </c>
      <c r="C344" s="81" t="s">
        <v>7</v>
      </c>
      <c r="D344" s="82">
        <v>94.71</v>
      </c>
    </row>
    <row r="345" spans="1:4" ht="15" x14ac:dyDescent="0.25">
      <c r="A345" s="81">
        <v>95571</v>
      </c>
      <c r="B345" s="81" t="s">
        <v>13777</v>
      </c>
      <c r="C345" s="81" t="s">
        <v>7</v>
      </c>
      <c r="D345" s="82">
        <v>118.36</v>
      </c>
    </row>
    <row r="346" spans="1:4" ht="15" x14ac:dyDescent="0.25">
      <c r="A346" s="81">
        <v>95572</v>
      </c>
      <c r="B346" s="81" t="s">
        <v>13778</v>
      </c>
      <c r="C346" s="81" t="s">
        <v>7</v>
      </c>
      <c r="D346" s="82">
        <v>167.61</v>
      </c>
    </row>
    <row r="347" spans="1:4" ht="15" x14ac:dyDescent="0.25">
      <c r="A347" s="81">
        <v>97127</v>
      </c>
      <c r="B347" s="81" t="s">
        <v>13779</v>
      </c>
      <c r="C347" s="81" t="s">
        <v>7</v>
      </c>
      <c r="D347" s="82">
        <v>6.14</v>
      </c>
    </row>
    <row r="348" spans="1:4" ht="15" x14ac:dyDescent="0.25">
      <c r="A348" s="81">
        <v>97128</v>
      </c>
      <c r="B348" s="81" t="s">
        <v>13780</v>
      </c>
      <c r="C348" s="81" t="s">
        <v>7</v>
      </c>
      <c r="D348" s="82">
        <v>11.49</v>
      </c>
    </row>
    <row r="349" spans="1:4" ht="15" x14ac:dyDescent="0.25">
      <c r="A349" s="81">
        <v>97129</v>
      </c>
      <c r="B349" s="81" t="s">
        <v>13781</v>
      </c>
      <c r="C349" s="81" t="s">
        <v>7</v>
      </c>
      <c r="D349" s="82">
        <v>13.6</v>
      </c>
    </row>
    <row r="350" spans="1:4" ht="15" x14ac:dyDescent="0.25">
      <c r="A350" s="81">
        <v>97130</v>
      </c>
      <c r="B350" s="81" t="s">
        <v>13782</v>
      </c>
      <c r="C350" s="81" t="s">
        <v>7</v>
      </c>
      <c r="D350" s="82">
        <v>15.73</v>
      </c>
    </row>
    <row r="351" spans="1:4" ht="15" x14ac:dyDescent="0.25">
      <c r="A351" s="81">
        <v>97131</v>
      </c>
      <c r="B351" s="81" t="s">
        <v>13783</v>
      </c>
      <c r="C351" s="81" t="s">
        <v>7</v>
      </c>
      <c r="D351" s="82">
        <v>17.850000000000001</v>
      </c>
    </row>
    <row r="352" spans="1:4" ht="15" x14ac:dyDescent="0.25">
      <c r="A352" s="81">
        <v>97132</v>
      </c>
      <c r="B352" s="81" t="s">
        <v>13784</v>
      </c>
      <c r="C352" s="81" t="s">
        <v>7</v>
      </c>
      <c r="D352" s="82">
        <v>19.97</v>
      </c>
    </row>
    <row r="353" spans="1:4" ht="15" x14ac:dyDescent="0.25">
      <c r="A353" s="81">
        <v>97133</v>
      </c>
      <c r="B353" s="81" t="s">
        <v>13785</v>
      </c>
      <c r="C353" s="81" t="s">
        <v>7</v>
      </c>
      <c r="D353" s="82">
        <v>24.21</v>
      </c>
    </row>
    <row r="354" spans="1:4" ht="15" x14ac:dyDescent="0.25">
      <c r="A354" s="81">
        <v>97134</v>
      </c>
      <c r="B354" s="81" t="s">
        <v>13786</v>
      </c>
      <c r="C354" s="81" t="s">
        <v>7</v>
      </c>
      <c r="D354" s="82">
        <v>5.04</v>
      </c>
    </row>
    <row r="355" spans="1:4" ht="15" x14ac:dyDescent="0.25">
      <c r="A355" s="81">
        <v>97135</v>
      </c>
      <c r="B355" s="81" t="s">
        <v>13787</v>
      </c>
      <c r="C355" s="81" t="s">
        <v>7</v>
      </c>
      <c r="D355" s="82">
        <v>8.7899999999999991</v>
      </c>
    </row>
    <row r="356" spans="1:4" ht="15" x14ac:dyDescent="0.25">
      <c r="A356" s="81">
        <v>97136</v>
      </c>
      <c r="B356" s="81" t="s">
        <v>13788</v>
      </c>
      <c r="C356" s="81" t="s">
        <v>7</v>
      </c>
      <c r="D356" s="82">
        <v>10.41</v>
      </c>
    </row>
    <row r="357" spans="1:4" ht="15" x14ac:dyDescent="0.25">
      <c r="A357" s="81">
        <v>97137</v>
      </c>
      <c r="B357" s="81" t="s">
        <v>13789</v>
      </c>
      <c r="C357" s="81" t="s">
        <v>7</v>
      </c>
      <c r="D357" s="82">
        <v>12.05</v>
      </c>
    </row>
    <row r="358" spans="1:4" ht="15" x14ac:dyDescent="0.25">
      <c r="A358" s="81">
        <v>97138</v>
      </c>
      <c r="B358" s="81" t="s">
        <v>13790</v>
      </c>
      <c r="C358" s="81" t="s">
        <v>7</v>
      </c>
      <c r="D358" s="82">
        <v>13.68</v>
      </c>
    </row>
    <row r="359" spans="1:4" ht="15" x14ac:dyDescent="0.25">
      <c r="A359" s="81">
        <v>97139</v>
      </c>
      <c r="B359" s="81" t="s">
        <v>13791</v>
      </c>
      <c r="C359" s="81" t="s">
        <v>7</v>
      </c>
      <c r="D359" s="82">
        <v>15.31</v>
      </c>
    </row>
    <row r="360" spans="1:4" ht="15" x14ac:dyDescent="0.25">
      <c r="A360" s="81">
        <v>97140</v>
      </c>
      <c r="B360" s="81" t="s">
        <v>13792</v>
      </c>
      <c r="C360" s="81" t="s">
        <v>7</v>
      </c>
      <c r="D360" s="82">
        <v>18.559999999999999</v>
      </c>
    </row>
    <row r="361" spans="1:4" ht="15" x14ac:dyDescent="0.25">
      <c r="A361" s="81">
        <v>103089</v>
      </c>
      <c r="B361" s="81" t="s">
        <v>65</v>
      </c>
      <c r="C361" s="81" t="s">
        <v>7</v>
      </c>
      <c r="D361" s="82">
        <v>13.65</v>
      </c>
    </row>
    <row r="362" spans="1:4" ht="15" x14ac:dyDescent="0.25">
      <c r="A362" s="81">
        <v>103090</v>
      </c>
      <c r="B362" s="81" t="s">
        <v>66</v>
      </c>
      <c r="C362" s="81" t="s">
        <v>7</v>
      </c>
      <c r="D362" s="82">
        <v>16.36</v>
      </c>
    </row>
    <row r="363" spans="1:4" ht="15" x14ac:dyDescent="0.25">
      <c r="A363" s="81">
        <v>103091</v>
      </c>
      <c r="B363" s="81" t="s">
        <v>67</v>
      </c>
      <c r="C363" s="81" t="s">
        <v>7</v>
      </c>
      <c r="D363" s="82">
        <v>23.1</v>
      </c>
    </row>
    <row r="364" spans="1:4" ht="15" x14ac:dyDescent="0.25">
      <c r="A364" s="81">
        <v>103092</v>
      </c>
      <c r="B364" s="81" t="s">
        <v>68</v>
      </c>
      <c r="C364" s="81" t="s">
        <v>7</v>
      </c>
      <c r="D364" s="82">
        <v>29.85</v>
      </c>
    </row>
    <row r="365" spans="1:4" ht="15" x14ac:dyDescent="0.25">
      <c r="A365" s="81">
        <v>103093</v>
      </c>
      <c r="B365" s="81" t="s">
        <v>69</v>
      </c>
      <c r="C365" s="81" t="s">
        <v>7</v>
      </c>
      <c r="D365" s="82">
        <v>45.66</v>
      </c>
    </row>
    <row r="366" spans="1:4" ht="15" x14ac:dyDescent="0.25">
      <c r="A366" s="81">
        <v>103094</v>
      </c>
      <c r="B366" s="81" t="s">
        <v>70</v>
      </c>
      <c r="C366" s="81" t="s">
        <v>7</v>
      </c>
      <c r="D366" s="82">
        <v>52.44</v>
      </c>
    </row>
    <row r="367" spans="1:4" ht="15" x14ac:dyDescent="0.25">
      <c r="A367" s="81">
        <v>103095</v>
      </c>
      <c r="B367" s="81" t="s">
        <v>71</v>
      </c>
      <c r="C367" s="81" t="s">
        <v>7</v>
      </c>
      <c r="D367" s="82">
        <v>68.22</v>
      </c>
    </row>
    <row r="368" spans="1:4" ht="15" x14ac:dyDescent="0.25">
      <c r="A368" s="81">
        <v>103096</v>
      </c>
      <c r="B368" s="81" t="s">
        <v>72</v>
      </c>
      <c r="C368" s="81" t="s">
        <v>7</v>
      </c>
      <c r="D368" s="82">
        <v>75</v>
      </c>
    </row>
    <row r="369" spans="1:4" ht="15" x14ac:dyDescent="0.25">
      <c r="A369" s="81">
        <v>103097</v>
      </c>
      <c r="B369" s="81" t="s">
        <v>73</v>
      </c>
      <c r="C369" s="81" t="s">
        <v>7</v>
      </c>
      <c r="D369" s="82">
        <v>90.79</v>
      </c>
    </row>
    <row r="370" spans="1:4" ht="15" x14ac:dyDescent="0.25">
      <c r="A370" s="81">
        <v>103098</v>
      </c>
      <c r="B370" s="81" t="s">
        <v>74</v>
      </c>
      <c r="C370" s="81" t="s">
        <v>7</v>
      </c>
      <c r="D370" s="82">
        <v>97.56</v>
      </c>
    </row>
    <row r="371" spans="1:4" ht="15" x14ac:dyDescent="0.25">
      <c r="A371" s="81">
        <v>103099</v>
      </c>
      <c r="B371" s="81" t="s">
        <v>75</v>
      </c>
      <c r="C371" s="81" t="s">
        <v>7</v>
      </c>
      <c r="D371" s="82">
        <v>111.06</v>
      </c>
    </row>
    <row r="372" spans="1:4" ht="15" x14ac:dyDescent="0.25">
      <c r="A372" s="81">
        <v>103100</v>
      </c>
      <c r="B372" s="81" t="s">
        <v>76</v>
      </c>
      <c r="C372" s="81" t="s">
        <v>7</v>
      </c>
      <c r="D372" s="82">
        <v>118.61</v>
      </c>
    </row>
    <row r="373" spans="1:4" ht="15" x14ac:dyDescent="0.25">
      <c r="A373" s="81">
        <v>103101</v>
      </c>
      <c r="B373" s="81" t="s">
        <v>77</v>
      </c>
      <c r="C373" s="81" t="s">
        <v>7</v>
      </c>
      <c r="D373" s="82">
        <v>130.71</v>
      </c>
    </row>
    <row r="374" spans="1:4" ht="15" x14ac:dyDescent="0.25">
      <c r="A374" s="81">
        <v>103102</v>
      </c>
      <c r="B374" s="81" t="s">
        <v>78</v>
      </c>
      <c r="C374" s="81" t="s">
        <v>7</v>
      </c>
      <c r="D374" s="82">
        <v>150.53</v>
      </c>
    </row>
    <row r="375" spans="1:4" ht="15" x14ac:dyDescent="0.25">
      <c r="A375" s="81">
        <v>103103</v>
      </c>
      <c r="B375" s="81" t="s">
        <v>79</v>
      </c>
      <c r="C375" s="81" t="s">
        <v>7</v>
      </c>
      <c r="D375" s="82">
        <v>162.62</v>
      </c>
    </row>
    <row r="376" spans="1:4" ht="15" x14ac:dyDescent="0.25">
      <c r="A376" s="81">
        <v>103104</v>
      </c>
      <c r="B376" s="81" t="s">
        <v>80</v>
      </c>
      <c r="C376" s="81" t="s">
        <v>7</v>
      </c>
      <c r="D376" s="82">
        <v>194.54</v>
      </c>
    </row>
    <row r="377" spans="1:4" ht="15" x14ac:dyDescent="0.25">
      <c r="A377" s="81">
        <v>103105</v>
      </c>
      <c r="B377" s="81" t="s">
        <v>81</v>
      </c>
      <c r="C377" s="81" t="s">
        <v>23</v>
      </c>
      <c r="D377" s="82">
        <v>55.5</v>
      </c>
    </row>
    <row r="378" spans="1:4" ht="15" x14ac:dyDescent="0.25">
      <c r="A378" s="81">
        <v>103106</v>
      </c>
      <c r="B378" s="81" t="s">
        <v>82</v>
      </c>
      <c r="C378" s="81" t="s">
        <v>23</v>
      </c>
      <c r="D378" s="82">
        <v>66.680000000000007</v>
      </c>
    </row>
    <row r="379" spans="1:4" ht="15" x14ac:dyDescent="0.25">
      <c r="A379" s="81">
        <v>103107</v>
      </c>
      <c r="B379" s="81" t="s">
        <v>83</v>
      </c>
      <c r="C379" s="81" t="s">
        <v>23</v>
      </c>
      <c r="D379" s="82">
        <v>94.61</v>
      </c>
    </row>
    <row r="380" spans="1:4" ht="15" x14ac:dyDescent="0.25">
      <c r="A380" s="81">
        <v>103108</v>
      </c>
      <c r="B380" s="81" t="s">
        <v>84</v>
      </c>
      <c r="C380" s="81" t="s">
        <v>23</v>
      </c>
      <c r="D380" s="82">
        <v>122.55</v>
      </c>
    </row>
    <row r="381" spans="1:4" ht="15" x14ac:dyDescent="0.25">
      <c r="A381" s="81">
        <v>103109</v>
      </c>
      <c r="B381" s="81" t="s">
        <v>85</v>
      </c>
      <c r="C381" s="81" t="s">
        <v>23</v>
      </c>
      <c r="D381" s="82">
        <v>202.97</v>
      </c>
    </row>
    <row r="382" spans="1:4" ht="15" x14ac:dyDescent="0.25">
      <c r="A382" s="81">
        <v>103110</v>
      </c>
      <c r="B382" s="81" t="s">
        <v>86</v>
      </c>
      <c r="C382" s="81" t="s">
        <v>23</v>
      </c>
      <c r="D382" s="82">
        <v>230.93</v>
      </c>
    </row>
    <row r="383" spans="1:4" ht="15" x14ac:dyDescent="0.25">
      <c r="A383" s="81">
        <v>103111</v>
      </c>
      <c r="B383" s="81" t="s">
        <v>87</v>
      </c>
      <c r="C383" s="81" t="s">
        <v>23</v>
      </c>
      <c r="D383" s="82">
        <v>311.35000000000002</v>
      </c>
    </row>
    <row r="384" spans="1:4" ht="15" x14ac:dyDescent="0.25">
      <c r="A384" s="81">
        <v>103112</v>
      </c>
      <c r="B384" s="81" t="s">
        <v>88</v>
      </c>
      <c r="C384" s="81" t="s">
        <v>23</v>
      </c>
      <c r="D384" s="82">
        <v>339.29</v>
      </c>
    </row>
    <row r="385" spans="1:4" ht="15" x14ac:dyDescent="0.25">
      <c r="A385" s="81">
        <v>103113</v>
      </c>
      <c r="B385" s="81" t="s">
        <v>89</v>
      </c>
      <c r="C385" s="81" t="s">
        <v>23</v>
      </c>
      <c r="D385" s="82">
        <v>419.72</v>
      </c>
    </row>
    <row r="386" spans="1:4" ht="15" x14ac:dyDescent="0.25">
      <c r="A386" s="81">
        <v>103114</v>
      </c>
      <c r="B386" s="81" t="s">
        <v>90</v>
      </c>
      <c r="C386" s="81" t="s">
        <v>23</v>
      </c>
      <c r="D386" s="82">
        <v>447.66</v>
      </c>
    </row>
    <row r="387" spans="1:4" ht="15" x14ac:dyDescent="0.25">
      <c r="A387" s="81">
        <v>103115</v>
      </c>
      <c r="B387" s="81" t="s">
        <v>91</v>
      </c>
      <c r="C387" s="81" t="s">
        <v>23</v>
      </c>
      <c r="D387" s="82">
        <v>503.52</v>
      </c>
    </row>
    <row r="388" spans="1:4" ht="15" x14ac:dyDescent="0.25">
      <c r="A388" s="81">
        <v>103116</v>
      </c>
      <c r="B388" s="81" t="s">
        <v>92</v>
      </c>
      <c r="C388" s="81" t="s">
        <v>23</v>
      </c>
      <c r="D388" s="82">
        <v>611.9</v>
      </c>
    </row>
    <row r="389" spans="1:4" ht="15" x14ac:dyDescent="0.25">
      <c r="A389" s="81">
        <v>103117</v>
      </c>
      <c r="B389" s="81" t="s">
        <v>93</v>
      </c>
      <c r="C389" s="81" t="s">
        <v>23</v>
      </c>
      <c r="D389" s="82">
        <v>667.77</v>
      </c>
    </row>
    <row r="390" spans="1:4" ht="15" x14ac:dyDescent="0.25">
      <c r="A390" s="81">
        <v>103118</v>
      </c>
      <c r="B390" s="81" t="s">
        <v>94</v>
      </c>
      <c r="C390" s="81" t="s">
        <v>23</v>
      </c>
      <c r="D390" s="82">
        <v>776.13</v>
      </c>
    </row>
    <row r="391" spans="1:4" ht="15" x14ac:dyDescent="0.25">
      <c r="A391" s="81">
        <v>103119</v>
      </c>
      <c r="B391" s="81" t="s">
        <v>95</v>
      </c>
      <c r="C391" s="81" t="s">
        <v>23</v>
      </c>
      <c r="D391" s="82">
        <v>832.01</v>
      </c>
    </row>
    <row r="392" spans="1:4" ht="15" x14ac:dyDescent="0.25">
      <c r="A392" s="81">
        <v>103120</v>
      </c>
      <c r="B392" s="81" t="s">
        <v>96</v>
      </c>
      <c r="C392" s="81" t="s">
        <v>23</v>
      </c>
      <c r="D392" s="82">
        <v>996.24</v>
      </c>
    </row>
    <row r="393" spans="1:4" ht="15" x14ac:dyDescent="0.25">
      <c r="A393" s="81">
        <v>103121</v>
      </c>
      <c r="B393" s="81" t="s">
        <v>97</v>
      </c>
      <c r="C393" s="81" t="s">
        <v>23</v>
      </c>
      <c r="D393" s="82">
        <v>73.599999999999994</v>
      </c>
    </row>
    <row r="394" spans="1:4" ht="15" x14ac:dyDescent="0.25">
      <c r="A394" s="81">
        <v>103122</v>
      </c>
      <c r="B394" s="81" t="s">
        <v>98</v>
      </c>
      <c r="C394" s="81" t="s">
        <v>23</v>
      </c>
      <c r="D394" s="82">
        <v>90.35</v>
      </c>
    </row>
    <row r="395" spans="1:4" ht="15" x14ac:dyDescent="0.25">
      <c r="A395" s="81">
        <v>103123</v>
      </c>
      <c r="B395" s="81" t="s">
        <v>99</v>
      </c>
      <c r="C395" s="81" t="s">
        <v>23</v>
      </c>
      <c r="D395" s="82">
        <v>132.27000000000001</v>
      </c>
    </row>
    <row r="396" spans="1:4" ht="15" x14ac:dyDescent="0.25">
      <c r="A396" s="81">
        <v>103124</v>
      </c>
      <c r="B396" s="81" t="s">
        <v>100</v>
      </c>
      <c r="C396" s="81" t="s">
        <v>23</v>
      </c>
      <c r="D396" s="82">
        <v>174.16</v>
      </c>
    </row>
    <row r="397" spans="1:4" ht="15" x14ac:dyDescent="0.25">
      <c r="A397" s="81">
        <v>103125</v>
      </c>
      <c r="B397" s="81" t="s">
        <v>101</v>
      </c>
      <c r="C397" s="81" t="s">
        <v>23</v>
      </c>
      <c r="D397" s="82">
        <v>294.82</v>
      </c>
    </row>
    <row r="398" spans="1:4" ht="15" x14ac:dyDescent="0.25">
      <c r="A398" s="81">
        <v>103126</v>
      </c>
      <c r="B398" s="81" t="s">
        <v>102</v>
      </c>
      <c r="C398" s="81" t="s">
        <v>23</v>
      </c>
      <c r="D398" s="82">
        <v>336.71</v>
      </c>
    </row>
    <row r="399" spans="1:4" ht="15" x14ac:dyDescent="0.25">
      <c r="A399" s="81">
        <v>103127</v>
      </c>
      <c r="B399" s="81" t="s">
        <v>103</v>
      </c>
      <c r="C399" s="81" t="s">
        <v>23</v>
      </c>
      <c r="D399" s="82">
        <v>457.37</v>
      </c>
    </row>
    <row r="400" spans="1:4" ht="15" x14ac:dyDescent="0.25">
      <c r="A400" s="81">
        <v>103128</v>
      </c>
      <c r="B400" s="81" t="s">
        <v>104</v>
      </c>
      <c r="C400" s="81" t="s">
        <v>23</v>
      </c>
      <c r="D400" s="82">
        <v>499.26</v>
      </c>
    </row>
    <row r="401" spans="1:4" ht="15" x14ac:dyDescent="0.25">
      <c r="A401" s="81">
        <v>103129</v>
      </c>
      <c r="B401" s="81" t="s">
        <v>105</v>
      </c>
      <c r="C401" s="81" t="s">
        <v>23</v>
      </c>
      <c r="D401" s="82">
        <v>619.91999999999996</v>
      </c>
    </row>
    <row r="402" spans="1:4" ht="15" x14ac:dyDescent="0.25">
      <c r="A402" s="81">
        <v>103130</v>
      </c>
      <c r="B402" s="81" t="s">
        <v>106</v>
      </c>
      <c r="C402" s="81" t="s">
        <v>23</v>
      </c>
      <c r="D402" s="82">
        <v>661.81</v>
      </c>
    </row>
    <row r="403" spans="1:4" ht="15" x14ac:dyDescent="0.25">
      <c r="A403" s="81">
        <v>103131</v>
      </c>
      <c r="B403" s="81" t="s">
        <v>107</v>
      </c>
      <c r="C403" s="81" t="s">
        <v>23</v>
      </c>
      <c r="D403" s="82">
        <v>745.62</v>
      </c>
    </row>
    <row r="404" spans="1:4" ht="15" x14ac:dyDescent="0.25">
      <c r="A404" s="81">
        <v>103132</v>
      </c>
      <c r="B404" s="81" t="s">
        <v>108</v>
      </c>
      <c r="C404" s="81" t="s">
        <v>23</v>
      </c>
      <c r="D404" s="82">
        <v>908.17</v>
      </c>
    </row>
    <row r="405" spans="1:4" ht="15" x14ac:dyDescent="0.25">
      <c r="A405" s="81">
        <v>103133</v>
      </c>
      <c r="B405" s="81" t="s">
        <v>109</v>
      </c>
      <c r="C405" s="81" t="s">
        <v>23</v>
      </c>
      <c r="D405" s="82">
        <v>991.97</v>
      </c>
    </row>
    <row r="406" spans="1:4" ht="15" x14ac:dyDescent="0.25">
      <c r="A406" s="81">
        <v>103134</v>
      </c>
      <c r="B406" s="81" t="s">
        <v>110</v>
      </c>
      <c r="C406" s="81" t="s">
        <v>23</v>
      </c>
      <c r="D406" s="83">
        <v>1154.53</v>
      </c>
    </row>
    <row r="407" spans="1:4" ht="15" x14ac:dyDescent="0.25">
      <c r="A407" s="81">
        <v>103135</v>
      </c>
      <c r="B407" s="81" t="s">
        <v>111</v>
      </c>
      <c r="C407" s="81" t="s">
        <v>23</v>
      </c>
      <c r="D407" s="83">
        <v>1238.3499999999999</v>
      </c>
    </row>
    <row r="408" spans="1:4" ht="15" x14ac:dyDescent="0.25">
      <c r="A408" s="81">
        <v>103136</v>
      </c>
      <c r="B408" s="81" t="s">
        <v>112</v>
      </c>
      <c r="C408" s="81" t="s">
        <v>23</v>
      </c>
      <c r="D408" s="83">
        <v>1484.7</v>
      </c>
    </row>
    <row r="409" spans="1:4" ht="15" x14ac:dyDescent="0.25">
      <c r="A409" s="81">
        <v>103137</v>
      </c>
      <c r="B409" s="81" t="s">
        <v>113</v>
      </c>
      <c r="C409" s="81" t="s">
        <v>23</v>
      </c>
      <c r="D409" s="82">
        <v>37.43</v>
      </c>
    </row>
    <row r="410" spans="1:4" ht="15" x14ac:dyDescent="0.25">
      <c r="A410" s="81">
        <v>103138</v>
      </c>
      <c r="B410" s="81" t="s">
        <v>114</v>
      </c>
      <c r="C410" s="81" t="s">
        <v>23</v>
      </c>
      <c r="D410" s="82">
        <v>43.02</v>
      </c>
    </row>
    <row r="411" spans="1:4" ht="15" x14ac:dyDescent="0.25">
      <c r="A411" s="81">
        <v>103139</v>
      </c>
      <c r="B411" s="81" t="s">
        <v>115</v>
      </c>
      <c r="C411" s="81" t="s">
        <v>23</v>
      </c>
      <c r="D411" s="82">
        <v>56.99</v>
      </c>
    </row>
    <row r="412" spans="1:4" ht="15" x14ac:dyDescent="0.25">
      <c r="A412" s="81">
        <v>103140</v>
      </c>
      <c r="B412" s="81" t="s">
        <v>116</v>
      </c>
      <c r="C412" s="81" t="s">
        <v>23</v>
      </c>
      <c r="D412" s="82">
        <v>70.95</v>
      </c>
    </row>
    <row r="413" spans="1:4" ht="15" x14ac:dyDescent="0.25">
      <c r="A413" s="81">
        <v>103141</v>
      </c>
      <c r="B413" s="81" t="s">
        <v>117</v>
      </c>
      <c r="C413" s="81" t="s">
        <v>23</v>
      </c>
      <c r="D413" s="82">
        <v>111.17</v>
      </c>
    </row>
    <row r="414" spans="1:4" ht="15" x14ac:dyDescent="0.25">
      <c r="A414" s="81">
        <v>103142</v>
      </c>
      <c r="B414" s="81" t="s">
        <v>118</v>
      </c>
      <c r="C414" s="81" t="s">
        <v>23</v>
      </c>
      <c r="D414" s="82">
        <v>125.13</v>
      </c>
    </row>
    <row r="415" spans="1:4" ht="15" x14ac:dyDescent="0.25">
      <c r="A415" s="81">
        <v>103143</v>
      </c>
      <c r="B415" s="81" t="s">
        <v>119</v>
      </c>
      <c r="C415" s="81" t="s">
        <v>23</v>
      </c>
      <c r="D415" s="82">
        <v>165.35</v>
      </c>
    </row>
    <row r="416" spans="1:4" ht="15" x14ac:dyDescent="0.25">
      <c r="A416" s="81">
        <v>103144</v>
      </c>
      <c r="B416" s="81" t="s">
        <v>120</v>
      </c>
      <c r="C416" s="81" t="s">
        <v>23</v>
      </c>
      <c r="D416" s="82">
        <v>179.31</v>
      </c>
    </row>
    <row r="417" spans="1:4" ht="15" x14ac:dyDescent="0.25">
      <c r="A417" s="81">
        <v>103145</v>
      </c>
      <c r="B417" s="81" t="s">
        <v>121</v>
      </c>
      <c r="C417" s="81" t="s">
        <v>23</v>
      </c>
      <c r="D417" s="82">
        <v>219.54</v>
      </c>
    </row>
    <row r="418" spans="1:4" ht="15" x14ac:dyDescent="0.25">
      <c r="A418" s="81">
        <v>103146</v>
      </c>
      <c r="B418" s="81" t="s">
        <v>122</v>
      </c>
      <c r="C418" s="81" t="s">
        <v>23</v>
      </c>
      <c r="D418" s="82">
        <v>233.5</v>
      </c>
    </row>
    <row r="419" spans="1:4" ht="15" x14ac:dyDescent="0.25">
      <c r="A419" s="81">
        <v>103147</v>
      </c>
      <c r="B419" s="81" t="s">
        <v>123</v>
      </c>
      <c r="C419" s="81" t="s">
        <v>23</v>
      </c>
      <c r="D419" s="82">
        <v>261.44</v>
      </c>
    </row>
    <row r="420" spans="1:4" ht="15" x14ac:dyDescent="0.25">
      <c r="A420" s="81">
        <v>103148</v>
      </c>
      <c r="B420" s="81" t="s">
        <v>124</v>
      </c>
      <c r="C420" s="81" t="s">
        <v>23</v>
      </c>
      <c r="D420" s="82">
        <v>315.61</v>
      </c>
    </row>
    <row r="421" spans="1:4" ht="15" x14ac:dyDescent="0.25">
      <c r="A421" s="81">
        <v>103149</v>
      </c>
      <c r="B421" s="81" t="s">
        <v>125</v>
      </c>
      <c r="C421" s="81" t="s">
        <v>23</v>
      </c>
      <c r="D421" s="82">
        <v>343.55</v>
      </c>
    </row>
    <row r="422" spans="1:4" ht="15" x14ac:dyDescent="0.25">
      <c r="A422" s="81">
        <v>103150</v>
      </c>
      <c r="B422" s="81" t="s">
        <v>126</v>
      </c>
      <c r="C422" s="81" t="s">
        <v>23</v>
      </c>
      <c r="D422" s="82">
        <v>397.69</v>
      </c>
    </row>
    <row r="423" spans="1:4" ht="15" x14ac:dyDescent="0.25">
      <c r="A423" s="81">
        <v>103151</v>
      </c>
      <c r="B423" s="81" t="s">
        <v>127</v>
      </c>
      <c r="C423" s="81" t="s">
        <v>23</v>
      </c>
      <c r="D423" s="82">
        <v>425.68</v>
      </c>
    </row>
    <row r="424" spans="1:4" ht="15" x14ac:dyDescent="0.25">
      <c r="A424" s="81">
        <v>103152</v>
      </c>
      <c r="B424" s="81" t="s">
        <v>128</v>
      </c>
      <c r="C424" s="81" t="s">
        <v>23</v>
      </c>
      <c r="D424" s="82">
        <v>507.79</v>
      </c>
    </row>
    <row r="425" spans="1:4" ht="15" x14ac:dyDescent="0.25">
      <c r="A425" s="81">
        <v>103372</v>
      </c>
      <c r="B425" s="81" t="s">
        <v>11499</v>
      </c>
      <c r="C425" s="81" t="s">
        <v>7</v>
      </c>
      <c r="D425" s="82">
        <v>5.34</v>
      </c>
    </row>
    <row r="426" spans="1:4" ht="15" x14ac:dyDescent="0.25">
      <c r="A426" s="81">
        <v>103373</v>
      </c>
      <c r="B426" s="81" t="s">
        <v>11500</v>
      </c>
      <c r="C426" s="81" t="s">
        <v>7</v>
      </c>
      <c r="D426" s="82">
        <v>10.44</v>
      </c>
    </row>
    <row r="427" spans="1:4" ht="15" x14ac:dyDescent="0.25">
      <c r="A427" s="81">
        <v>103376</v>
      </c>
      <c r="B427" s="81" t="s">
        <v>11501</v>
      </c>
      <c r="C427" s="81" t="s">
        <v>7</v>
      </c>
      <c r="D427" s="82">
        <v>123.43</v>
      </c>
    </row>
    <row r="428" spans="1:4" ht="15" x14ac:dyDescent="0.25">
      <c r="A428" s="81">
        <v>103377</v>
      </c>
      <c r="B428" s="81" t="s">
        <v>11502</v>
      </c>
      <c r="C428" s="81" t="s">
        <v>7</v>
      </c>
      <c r="D428" s="82">
        <v>263.87</v>
      </c>
    </row>
    <row r="429" spans="1:4" ht="15" x14ac:dyDescent="0.25">
      <c r="A429" s="81">
        <v>103379</v>
      </c>
      <c r="B429" s="81" t="s">
        <v>11503</v>
      </c>
      <c r="C429" s="81" t="s">
        <v>7</v>
      </c>
      <c r="D429" s="82">
        <v>410.63</v>
      </c>
    </row>
    <row r="430" spans="1:4" ht="15" x14ac:dyDescent="0.25">
      <c r="A430" s="81">
        <v>103383</v>
      </c>
      <c r="B430" s="81" t="s">
        <v>11504</v>
      </c>
      <c r="C430" s="81" t="s">
        <v>7</v>
      </c>
      <c r="D430" s="83">
        <v>1005.88</v>
      </c>
    </row>
    <row r="431" spans="1:4" ht="15" x14ac:dyDescent="0.25">
      <c r="A431" s="81">
        <v>103385</v>
      </c>
      <c r="B431" s="81" t="s">
        <v>11505</v>
      </c>
      <c r="C431" s="81" t="s">
        <v>7</v>
      </c>
      <c r="D431" s="83">
        <v>1622.15</v>
      </c>
    </row>
    <row r="432" spans="1:4" ht="15" x14ac:dyDescent="0.25">
      <c r="A432" s="81">
        <v>103387</v>
      </c>
      <c r="B432" s="81" t="s">
        <v>11506</v>
      </c>
      <c r="C432" s="81" t="s">
        <v>7</v>
      </c>
      <c r="D432" s="83">
        <v>2845.42</v>
      </c>
    </row>
    <row r="433" spans="1:4" ht="15" x14ac:dyDescent="0.25">
      <c r="A433" s="81">
        <v>103389</v>
      </c>
      <c r="B433" s="81" t="s">
        <v>11507</v>
      </c>
      <c r="C433" s="81" t="s">
        <v>7</v>
      </c>
      <c r="D433" s="83">
        <v>4231.5600000000004</v>
      </c>
    </row>
    <row r="434" spans="1:4" ht="15" x14ac:dyDescent="0.25">
      <c r="A434" s="81">
        <v>103391</v>
      </c>
      <c r="B434" s="81" t="s">
        <v>11508</v>
      </c>
      <c r="C434" s="81" t="s">
        <v>7</v>
      </c>
      <c r="D434" s="83">
        <v>2791.07</v>
      </c>
    </row>
    <row r="435" spans="1:4" ht="15" x14ac:dyDescent="0.25">
      <c r="A435" s="81">
        <v>103392</v>
      </c>
      <c r="B435" s="81" t="s">
        <v>11509</v>
      </c>
      <c r="C435" s="81" t="s">
        <v>7</v>
      </c>
      <c r="D435" s="83">
        <v>4558.9799999999996</v>
      </c>
    </row>
    <row r="436" spans="1:4" ht="15" x14ac:dyDescent="0.25">
      <c r="A436" s="81">
        <v>103393</v>
      </c>
      <c r="B436" s="81" t="s">
        <v>11510</v>
      </c>
      <c r="C436" s="81" t="s">
        <v>7</v>
      </c>
      <c r="D436" s="83">
        <v>5028.67</v>
      </c>
    </row>
    <row r="437" spans="1:4" ht="15" x14ac:dyDescent="0.25">
      <c r="A437" s="81">
        <v>103397</v>
      </c>
      <c r="B437" s="81" t="s">
        <v>11511</v>
      </c>
      <c r="C437" s="81" t="s">
        <v>23</v>
      </c>
      <c r="D437" s="82">
        <v>4.91</v>
      </c>
    </row>
    <row r="438" spans="1:4" ht="15" x14ac:dyDescent="0.25">
      <c r="A438" s="81">
        <v>103398</v>
      </c>
      <c r="B438" s="81" t="s">
        <v>11512</v>
      </c>
      <c r="C438" s="81" t="s">
        <v>23</v>
      </c>
      <c r="D438" s="82">
        <v>7.86</v>
      </c>
    </row>
    <row r="439" spans="1:4" ht="15" x14ac:dyDescent="0.25">
      <c r="A439" s="81">
        <v>103399</v>
      </c>
      <c r="B439" s="81" t="s">
        <v>11513</v>
      </c>
      <c r="C439" s="81" t="s">
        <v>23</v>
      </c>
      <c r="D439" s="82">
        <v>15.5</v>
      </c>
    </row>
    <row r="440" spans="1:4" ht="15" x14ac:dyDescent="0.25">
      <c r="A440" s="81">
        <v>103400</v>
      </c>
      <c r="B440" s="81" t="s">
        <v>11514</v>
      </c>
      <c r="C440" s="81" t="s">
        <v>23</v>
      </c>
      <c r="D440" s="82">
        <v>22.14</v>
      </c>
    </row>
    <row r="441" spans="1:4" ht="15" x14ac:dyDescent="0.25">
      <c r="A441" s="81">
        <v>103401</v>
      </c>
      <c r="B441" s="81" t="s">
        <v>11515</v>
      </c>
      <c r="C441" s="81" t="s">
        <v>23</v>
      </c>
      <c r="D441" s="82">
        <v>27.07</v>
      </c>
    </row>
    <row r="442" spans="1:4" ht="15" x14ac:dyDescent="0.25">
      <c r="A442" s="81">
        <v>103402</v>
      </c>
      <c r="B442" s="81" t="s">
        <v>11516</v>
      </c>
      <c r="C442" s="81" t="s">
        <v>23</v>
      </c>
      <c r="D442" s="82">
        <v>39.369999999999997</v>
      </c>
    </row>
    <row r="443" spans="1:4" ht="15" x14ac:dyDescent="0.25">
      <c r="A443" s="81">
        <v>103403</v>
      </c>
      <c r="B443" s="81" t="s">
        <v>11517</v>
      </c>
      <c r="C443" s="81" t="s">
        <v>23</v>
      </c>
      <c r="D443" s="82">
        <v>44.29</v>
      </c>
    </row>
    <row r="444" spans="1:4" ht="15" x14ac:dyDescent="0.25">
      <c r="A444" s="81">
        <v>103404</v>
      </c>
      <c r="B444" s="81" t="s">
        <v>11518</v>
      </c>
      <c r="C444" s="81" t="s">
        <v>23</v>
      </c>
      <c r="D444" s="82">
        <v>49.21</v>
      </c>
    </row>
    <row r="445" spans="1:4" ht="15" x14ac:dyDescent="0.25">
      <c r="A445" s="81">
        <v>103405</v>
      </c>
      <c r="B445" s="81" t="s">
        <v>11519</v>
      </c>
      <c r="C445" s="81" t="s">
        <v>23</v>
      </c>
      <c r="D445" s="82">
        <v>55.36</v>
      </c>
    </row>
    <row r="446" spans="1:4" ht="15" x14ac:dyDescent="0.25">
      <c r="A446" s="81">
        <v>103406</v>
      </c>
      <c r="B446" s="81" t="s">
        <v>11520</v>
      </c>
      <c r="C446" s="81" t="s">
        <v>23</v>
      </c>
      <c r="D446" s="82">
        <v>61.52</v>
      </c>
    </row>
    <row r="447" spans="1:4" ht="15" x14ac:dyDescent="0.25">
      <c r="A447" s="81">
        <v>103407</v>
      </c>
      <c r="B447" s="81" t="s">
        <v>11521</v>
      </c>
      <c r="C447" s="81" t="s">
        <v>23</v>
      </c>
      <c r="D447" s="82">
        <v>68.89</v>
      </c>
    </row>
    <row r="448" spans="1:4" ht="15" x14ac:dyDescent="0.25">
      <c r="A448" s="81">
        <v>103408</v>
      </c>
      <c r="B448" s="81" t="s">
        <v>11522</v>
      </c>
      <c r="C448" s="81" t="s">
        <v>23</v>
      </c>
      <c r="D448" s="82">
        <v>77.510000000000005</v>
      </c>
    </row>
    <row r="449" spans="1:4" ht="15" x14ac:dyDescent="0.25">
      <c r="A449" s="81">
        <v>103409</v>
      </c>
      <c r="B449" s="81" t="s">
        <v>11523</v>
      </c>
      <c r="C449" s="81" t="s">
        <v>23</v>
      </c>
      <c r="D449" s="82">
        <v>87.35</v>
      </c>
    </row>
    <row r="450" spans="1:4" ht="15" x14ac:dyDescent="0.25">
      <c r="A450" s="81">
        <v>103410</v>
      </c>
      <c r="B450" s="81" t="s">
        <v>11524</v>
      </c>
      <c r="C450" s="81" t="s">
        <v>23</v>
      </c>
      <c r="D450" s="82">
        <v>98.43</v>
      </c>
    </row>
    <row r="451" spans="1:4" ht="15" x14ac:dyDescent="0.25">
      <c r="A451" s="81">
        <v>103411</v>
      </c>
      <c r="B451" s="81" t="s">
        <v>11525</v>
      </c>
      <c r="C451" s="81" t="s">
        <v>23</v>
      </c>
      <c r="D451" s="82">
        <v>9.83</v>
      </c>
    </row>
    <row r="452" spans="1:4" ht="15" x14ac:dyDescent="0.25">
      <c r="A452" s="81">
        <v>103412</v>
      </c>
      <c r="B452" s="81" t="s">
        <v>11526</v>
      </c>
      <c r="C452" s="81" t="s">
        <v>23</v>
      </c>
      <c r="D452" s="82">
        <v>15.74</v>
      </c>
    </row>
    <row r="453" spans="1:4" ht="15" x14ac:dyDescent="0.25">
      <c r="A453" s="81">
        <v>103413</v>
      </c>
      <c r="B453" s="81" t="s">
        <v>11527</v>
      </c>
      <c r="C453" s="81" t="s">
        <v>23</v>
      </c>
      <c r="D453" s="82">
        <v>31</v>
      </c>
    </row>
    <row r="454" spans="1:4" ht="15" x14ac:dyDescent="0.25">
      <c r="A454" s="81">
        <v>103414</v>
      </c>
      <c r="B454" s="81" t="s">
        <v>11528</v>
      </c>
      <c r="C454" s="81" t="s">
        <v>23</v>
      </c>
      <c r="D454" s="82">
        <v>44.29</v>
      </c>
    </row>
    <row r="455" spans="1:4" ht="15" x14ac:dyDescent="0.25">
      <c r="A455" s="81">
        <v>103415</v>
      </c>
      <c r="B455" s="81" t="s">
        <v>11529</v>
      </c>
      <c r="C455" s="81" t="s">
        <v>23</v>
      </c>
      <c r="D455" s="82">
        <v>54.14</v>
      </c>
    </row>
    <row r="456" spans="1:4" ht="15" x14ac:dyDescent="0.25">
      <c r="A456" s="81">
        <v>103416</v>
      </c>
      <c r="B456" s="81" t="s">
        <v>11530</v>
      </c>
      <c r="C456" s="81" t="s">
        <v>23</v>
      </c>
      <c r="D456" s="82">
        <v>78.75</v>
      </c>
    </row>
    <row r="457" spans="1:4" ht="15" x14ac:dyDescent="0.25">
      <c r="A457" s="81">
        <v>103417</v>
      </c>
      <c r="B457" s="81" t="s">
        <v>11531</v>
      </c>
      <c r="C457" s="81" t="s">
        <v>23</v>
      </c>
      <c r="D457" s="82">
        <v>88.59</v>
      </c>
    </row>
    <row r="458" spans="1:4" ht="15" x14ac:dyDescent="0.25">
      <c r="A458" s="81">
        <v>103418</v>
      </c>
      <c r="B458" s="81" t="s">
        <v>11532</v>
      </c>
      <c r="C458" s="81" t="s">
        <v>23</v>
      </c>
      <c r="D458" s="82">
        <v>98.43</v>
      </c>
    </row>
    <row r="459" spans="1:4" ht="15" x14ac:dyDescent="0.25">
      <c r="A459" s="81">
        <v>103419</v>
      </c>
      <c r="B459" s="81" t="s">
        <v>11533</v>
      </c>
      <c r="C459" s="81" t="s">
        <v>23</v>
      </c>
      <c r="D459" s="82">
        <v>110.73</v>
      </c>
    </row>
    <row r="460" spans="1:4" ht="15" x14ac:dyDescent="0.25">
      <c r="A460" s="81">
        <v>103420</v>
      </c>
      <c r="B460" s="81" t="s">
        <v>11534</v>
      </c>
      <c r="C460" s="81" t="s">
        <v>23</v>
      </c>
      <c r="D460" s="82">
        <v>123.04</v>
      </c>
    </row>
    <row r="461" spans="1:4" ht="15" x14ac:dyDescent="0.25">
      <c r="A461" s="81">
        <v>103421</v>
      </c>
      <c r="B461" s="81" t="s">
        <v>11535</v>
      </c>
      <c r="C461" s="81" t="s">
        <v>23</v>
      </c>
      <c r="D461" s="82">
        <v>137.81</v>
      </c>
    </row>
    <row r="462" spans="1:4" ht="15" x14ac:dyDescent="0.25">
      <c r="A462" s="81">
        <v>103422</v>
      </c>
      <c r="B462" s="81" t="s">
        <v>11536</v>
      </c>
      <c r="C462" s="81" t="s">
        <v>23</v>
      </c>
      <c r="D462" s="82">
        <v>155.03</v>
      </c>
    </row>
    <row r="463" spans="1:4" ht="15" x14ac:dyDescent="0.25">
      <c r="A463" s="81">
        <v>103423</v>
      </c>
      <c r="B463" s="81" t="s">
        <v>11537</v>
      </c>
      <c r="C463" s="81" t="s">
        <v>23</v>
      </c>
      <c r="D463" s="82">
        <v>174.73</v>
      </c>
    </row>
    <row r="464" spans="1:4" ht="15" x14ac:dyDescent="0.25">
      <c r="A464" s="81">
        <v>103424</v>
      </c>
      <c r="B464" s="81" t="s">
        <v>11538</v>
      </c>
      <c r="C464" s="81" t="s">
        <v>23</v>
      </c>
      <c r="D464" s="82">
        <v>196.87</v>
      </c>
    </row>
    <row r="465" spans="1:4" ht="15" x14ac:dyDescent="0.25">
      <c r="A465" s="81">
        <v>103425</v>
      </c>
      <c r="B465" s="81" t="s">
        <v>11539</v>
      </c>
      <c r="C465" s="81" t="s">
        <v>23</v>
      </c>
      <c r="D465" s="82">
        <v>16.38</v>
      </c>
    </row>
    <row r="466" spans="1:4" ht="15" x14ac:dyDescent="0.25">
      <c r="A466" s="81">
        <v>103426</v>
      </c>
      <c r="B466" s="81" t="s">
        <v>11540</v>
      </c>
      <c r="C466" s="81" t="s">
        <v>23</v>
      </c>
      <c r="D466" s="82">
        <v>20.22</v>
      </c>
    </row>
    <row r="467" spans="1:4" ht="15" x14ac:dyDescent="0.25">
      <c r="A467" s="81">
        <v>103427</v>
      </c>
      <c r="B467" s="81" t="s">
        <v>11541</v>
      </c>
      <c r="C467" s="81" t="s">
        <v>23</v>
      </c>
      <c r="D467" s="82">
        <v>40.450000000000003</v>
      </c>
    </row>
    <row r="468" spans="1:4" ht="15" x14ac:dyDescent="0.25">
      <c r="A468" s="81">
        <v>103428</v>
      </c>
      <c r="B468" s="81" t="s">
        <v>11542</v>
      </c>
      <c r="C468" s="81" t="s">
        <v>23</v>
      </c>
      <c r="D468" s="82">
        <v>254.35</v>
      </c>
    </row>
    <row r="469" spans="1:4" ht="15" x14ac:dyDescent="0.25">
      <c r="A469" s="81">
        <v>103429</v>
      </c>
      <c r="B469" s="81" t="s">
        <v>11543</v>
      </c>
      <c r="C469" s="81" t="s">
        <v>23</v>
      </c>
      <c r="D469" s="83">
        <v>2692.61</v>
      </c>
    </row>
    <row r="470" spans="1:4" ht="15" x14ac:dyDescent="0.25">
      <c r="A470" s="81">
        <v>103430</v>
      </c>
      <c r="B470" s="81" t="s">
        <v>11544</v>
      </c>
      <c r="C470" s="81" t="s">
        <v>23</v>
      </c>
      <c r="D470" s="82">
        <v>34.409999999999997</v>
      </c>
    </row>
    <row r="471" spans="1:4" ht="15" x14ac:dyDescent="0.25">
      <c r="A471" s="81">
        <v>103431</v>
      </c>
      <c r="B471" s="81" t="s">
        <v>11545</v>
      </c>
      <c r="C471" s="81" t="s">
        <v>23</v>
      </c>
      <c r="D471" s="82">
        <v>60.83</v>
      </c>
    </row>
    <row r="472" spans="1:4" ht="15" x14ac:dyDescent="0.25">
      <c r="A472" s="81">
        <v>103432</v>
      </c>
      <c r="B472" s="81" t="s">
        <v>11546</v>
      </c>
      <c r="C472" s="81" t="s">
        <v>23</v>
      </c>
      <c r="D472" s="83">
        <v>1526.66</v>
      </c>
    </row>
    <row r="473" spans="1:4" ht="15" x14ac:dyDescent="0.25">
      <c r="A473" s="81">
        <v>103433</v>
      </c>
      <c r="B473" s="81" t="s">
        <v>11547</v>
      </c>
      <c r="C473" s="81" t="s">
        <v>23</v>
      </c>
      <c r="D473" s="82">
        <v>33.229999999999997</v>
      </c>
    </row>
    <row r="474" spans="1:4" ht="15" x14ac:dyDescent="0.25">
      <c r="A474" s="81">
        <v>103434</v>
      </c>
      <c r="B474" s="81" t="s">
        <v>11548</v>
      </c>
      <c r="C474" s="81" t="s">
        <v>23</v>
      </c>
      <c r="D474" s="82">
        <v>46.27</v>
      </c>
    </row>
    <row r="475" spans="1:4" ht="15" x14ac:dyDescent="0.25">
      <c r="A475" s="81">
        <v>103435</v>
      </c>
      <c r="B475" s="81" t="s">
        <v>11549</v>
      </c>
      <c r="C475" s="81" t="s">
        <v>23</v>
      </c>
      <c r="D475" s="82">
        <v>86.36</v>
      </c>
    </row>
    <row r="476" spans="1:4" ht="15" x14ac:dyDescent="0.25">
      <c r="A476" s="81">
        <v>103436</v>
      </c>
      <c r="B476" s="81" t="s">
        <v>11550</v>
      </c>
      <c r="C476" s="81" t="s">
        <v>23</v>
      </c>
      <c r="D476" s="83">
        <v>2156.25</v>
      </c>
    </row>
    <row r="477" spans="1:4" ht="15" x14ac:dyDescent="0.25">
      <c r="A477" s="81">
        <v>103437</v>
      </c>
      <c r="B477" s="81" t="s">
        <v>11551</v>
      </c>
      <c r="C477" s="81" t="s">
        <v>23</v>
      </c>
      <c r="D477" s="82">
        <v>178.83</v>
      </c>
    </row>
    <row r="478" spans="1:4" ht="15" x14ac:dyDescent="0.25">
      <c r="A478" s="81">
        <v>103438</v>
      </c>
      <c r="B478" s="81" t="s">
        <v>11552</v>
      </c>
      <c r="C478" s="81" t="s">
        <v>23</v>
      </c>
      <c r="D478" s="82">
        <v>178.83</v>
      </c>
    </row>
    <row r="479" spans="1:4" ht="15" x14ac:dyDescent="0.25">
      <c r="A479" s="81">
        <v>103439</v>
      </c>
      <c r="B479" s="81" t="s">
        <v>11553</v>
      </c>
      <c r="C479" s="81" t="s">
        <v>23</v>
      </c>
      <c r="D479" s="82">
        <v>209.06</v>
      </c>
    </row>
    <row r="480" spans="1:4" ht="15" x14ac:dyDescent="0.25">
      <c r="A480" s="81">
        <v>103440</v>
      </c>
      <c r="B480" s="81" t="s">
        <v>11554</v>
      </c>
      <c r="C480" s="81" t="s">
        <v>23</v>
      </c>
      <c r="D480" s="82">
        <v>411.41</v>
      </c>
    </row>
    <row r="481" spans="1:4" ht="15" x14ac:dyDescent="0.25">
      <c r="A481" s="81">
        <v>103441</v>
      </c>
      <c r="B481" s="81" t="s">
        <v>11555</v>
      </c>
      <c r="C481" s="81" t="s">
        <v>23</v>
      </c>
      <c r="D481" s="82">
        <v>416.31</v>
      </c>
    </row>
    <row r="482" spans="1:4" ht="15" x14ac:dyDescent="0.25">
      <c r="A482" s="81">
        <v>103442</v>
      </c>
      <c r="B482" s="81" t="s">
        <v>11556</v>
      </c>
      <c r="C482" s="81" t="s">
        <v>23</v>
      </c>
      <c r="D482" s="82">
        <v>534.46</v>
      </c>
    </row>
    <row r="483" spans="1:4" ht="15" x14ac:dyDescent="0.25">
      <c r="A483" s="81">
        <v>98441</v>
      </c>
      <c r="B483" s="81" t="s">
        <v>13793</v>
      </c>
      <c r="C483" s="81" t="s">
        <v>129</v>
      </c>
      <c r="D483" s="82">
        <v>92.47</v>
      </c>
    </row>
    <row r="484" spans="1:4" ht="15" x14ac:dyDescent="0.25">
      <c r="A484" s="81">
        <v>98443</v>
      </c>
      <c r="B484" s="81" t="s">
        <v>13794</v>
      </c>
      <c r="C484" s="81" t="s">
        <v>129</v>
      </c>
      <c r="D484" s="82">
        <v>68.010000000000005</v>
      </c>
    </row>
    <row r="485" spans="1:4" ht="15" x14ac:dyDescent="0.25">
      <c r="A485" s="81">
        <v>98445</v>
      </c>
      <c r="B485" s="81" t="s">
        <v>13795</v>
      </c>
      <c r="C485" s="81" t="s">
        <v>129</v>
      </c>
      <c r="D485" s="82">
        <v>110.28</v>
      </c>
    </row>
    <row r="486" spans="1:4" ht="15" x14ac:dyDescent="0.25">
      <c r="A486" s="81">
        <v>98446</v>
      </c>
      <c r="B486" s="81" t="s">
        <v>13796</v>
      </c>
      <c r="C486" s="81" t="s">
        <v>129</v>
      </c>
      <c r="D486" s="82">
        <v>144.35</v>
      </c>
    </row>
    <row r="487" spans="1:4" ht="15" x14ac:dyDescent="0.25">
      <c r="A487" s="81">
        <v>98447</v>
      </c>
      <c r="B487" s="81" t="s">
        <v>13797</v>
      </c>
      <c r="C487" s="81" t="s">
        <v>129</v>
      </c>
      <c r="D487" s="82">
        <v>81.760000000000005</v>
      </c>
    </row>
    <row r="488" spans="1:4" ht="15" x14ac:dyDescent="0.25">
      <c r="A488" s="81">
        <v>98448</v>
      </c>
      <c r="B488" s="81" t="s">
        <v>13798</v>
      </c>
      <c r="C488" s="81" t="s">
        <v>129</v>
      </c>
      <c r="D488" s="82">
        <v>108.24</v>
      </c>
    </row>
    <row r="489" spans="1:4" ht="15" x14ac:dyDescent="0.25">
      <c r="A489" s="81">
        <v>98449</v>
      </c>
      <c r="B489" s="81" t="s">
        <v>13799</v>
      </c>
      <c r="C489" s="81" t="s">
        <v>129</v>
      </c>
      <c r="D489" s="82">
        <v>123.92</v>
      </c>
    </row>
    <row r="490" spans="1:4" ht="15" x14ac:dyDescent="0.25">
      <c r="A490" s="81">
        <v>98451</v>
      </c>
      <c r="B490" s="81" t="s">
        <v>13800</v>
      </c>
      <c r="C490" s="81" t="s">
        <v>129</v>
      </c>
      <c r="D490" s="82">
        <v>96.01</v>
      </c>
    </row>
    <row r="491" spans="1:4" ht="15" x14ac:dyDescent="0.25">
      <c r="A491" s="81">
        <v>98453</v>
      </c>
      <c r="B491" s="81" t="s">
        <v>13801</v>
      </c>
      <c r="C491" s="81" t="s">
        <v>129</v>
      </c>
      <c r="D491" s="82">
        <v>146.62</v>
      </c>
    </row>
    <row r="492" spans="1:4" ht="15" x14ac:dyDescent="0.25">
      <c r="A492" s="81">
        <v>98454</v>
      </c>
      <c r="B492" s="81" t="s">
        <v>13802</v>
      </c>
      <c r="C492" s="81" t="s">
        <v>129</v>
      </c>
      <c r="D492" s="82">
        <v>190.05</v>
      </c>
    </row>
    <row r="493" spans="1:4" ht="15" x14ac:dyDescent="0.25">
      <c r="A493" s="81">
        <v>98455</v>
      </c>
      <c r="B493" s="81" t="s">
        <v>13803</v>
      </c>
      <c r="C493" s="81" t="s">
        <v>129</v>
      </c>
      <c r="D493" s="82">
        <v>113.61</v>
      </c>
    </row>
    <row r="494" spans="1:4" ht="15" x14ac:dyDescent="0.25">
      <c r="A494" s="81">
        <v>98456</v>
      </c>
      <c r="B494" s="81" t="s">
        <v>13804</v>
      </c>
      <c r="C494" s="81" t="s">
        <v>129</v>
      </c>
      <c r="D494" s="82">
        <v>149.91999999999999</v>
      </c>
    </row>
    <row r="495" spans="1:4" ht="15" x14ac:dyDescent="0.25">
      <c r="A495" s="81">
        <v>98458</v>
      </c>
      <c r="B495" s="81" t="s">
        <v>13805</v>
      </c>
      <c r="C495" s="81" t="s">
        <v>129</v>
      </c>
      <c r="D495" s="82">
        <v>92.06</v>
      </c>
    </row>
    <row r="496" spans="1:4" ht="15" x14ac:dyDescent="0.25">
      <c r="A496" s="81">
        <v>98459</v>
      </c>
      <c r="B496" s="81" t="s">
        <v>13806</v>
      </c>
      <c r="C496" s="81" t="s">
        <v>129</v>
      </c>
      <c r="D496" s="82">
        <v>93.27</v>
      </c>
    </row>
    <row r="497" spans="1:4" ht="15" x14ac:dyDescent="0.25">
      <c r="A497" s="81">
        <v>98460</v>
      </c>
      <c r="B497" s="81" t="s">
        <v>13807</v>
      </c>
      <c r="C497" s="81" t="s">
        <v>129</v>
      </c>
      <c r="D497" s="82">
        <v>66.319999999999993</v>
      </c>
    </row>
    <row r="498" spans="1:4" ht="15" x14ac:dyDescent="0.25">
      <c r="A498" s="81">
        <v>98461</v>
      </c>
      <c r="B498" s="81" t="s">
        <v>13808</v>
      </c>
      <c r="C498" s="81" t="s">
        <v>23</v>
      </c>
      <c r="D498" s="83">
        <v>5682.6</v>
      </c>
    </row>
    <row r="499" spans="1:4" ht="15" x14ac:dyDescent="0.25">
      <c r="A499" s="81">
        <v>98462</v>
      </c>
      <c r="B499" s="81" t="s">
        <v>13809</v>
      </c>
      <c r="C499" s="81" t="s">
        <v>23</v>
      </c>
      <c r="D499" s="83">
        <v>9678.27</v>
      </c>
    </row>
    <row r="500" spans="1:4" ht="15" x14ac:dyDescent="0.25">
      <c r="A500" s="81">
        <v>105113</v>
      </c>
      <c r="B500" s="81" t="s">
        <v>13810</v>
      </c>
      <c r="C500" s="81" t="s">
        <v>23</v>
      </c>
      <c r="D500" s="83">
        <v>7500.01</v>
      </c>
    </row>
    <row r="501" spans="1:4" ht="15" x14ac:dyDescent="0.25">
      <c r="A501" s="81">
        <v>105114</v>
      </c>
      <c r="B501" s="81" t="s">
        <v>13811</v>
      </c>
      <c r="C501" s="81" t="s">
        <v>969</v>
      </c>
      <c r="D501" s="83">
        <v>1872.35</v>
      </c>
    </row>
    <row r="502" spans="1:4" ht="15" x14ac:dyDescent="0.25">
      <c r="A502" s="81">
        <v>105115</v>
      </c>
      <c r="B502" s="81" t="s">
        <v>13812</v>
      </c>
      <c r="C502" s="81" t="s">
        <v>23</v>
      </c>
      <c r="D502" s="82">
        <v>143.83000000000001</v>
      </c>
    </row>
    <row r="503" spans="1:4" ht="15" x14ac:dyDescent="0.25">
      <c r="A503" s="81">
        <v>105116</v>
      </c>
      <c r="B503" s="81" t="s">
        <v>13813</v>
      </c>
      <c r="C503" s="81" t="s">
        <v>23</v>
      </c>
      <c r="D503" s="82">
        <v>14.61</v>
      </c>
    </row>
    <row r="504" spans="1:4" ht="15" x14ac:dyDescent="0.25">
      <c r="A504" s="81">
        <v>105126</v>
      </c>
      <c r="B504" s="81" t="s">
        <v>13814</v>
      </c>
      <c r="C504" s="81" t="s">
        <v>7</v>
      </c>
      <c r="D504" s="82">
        <v>32.520000000000003</v>
      </c>
    </row>
    <row r="505" spans="1:4" ht="15" x14ac:dyDescent="0.25">
      <c r="A505" s="81">
        <v>105127</v>
      </c>
      <c r="B505" s="81" t="s">
        <v>13815</v>
      </c>
      <c r="C505" s="81" t="s">
        <v>7</v>
      </c>
      <c r="D505" s="82">
        <v>29.02</v>
      </c>
    </row>
    <row r="506" spans="1:4" ht="15" x14ac:dyDescent="0.25">
      <c r="A506" s="81">
        <v>105128</v>
      </c>
      <c r="B506" s="81" t="s">
        <v>13816</v>
      </c>
      <c r="C506" s="81" t="s">
        <v>7</v>
      </c>
      <c r="D506" s="82">
        <v>97.97</v>
      </c>
    </row>
    <row r="507" spans="1:4" ht="15" x14ac:dyDescent="0.25">
      <c r="A507" s="81">
        <v>105130</v>
      </c>
      <c r="B507" s="81" t="s">
        <v>13817</v>
      </c>
      <c r="C507" s="81" t="s">
        <v>7</v>
      </c>
      <c r="D507" s="82">
        <v>31.39</v>
      </c>
    </row>
    <row r="508" spans="1:4" ht="15" x14ac:dyDescent="0.25">
      <c r="A508" s="81">
        <v>5631</v>
      </c>
      <c r="B508" s="81" t="s">
        <v>130</v>
      </c>
      <c r="C508" s="81" t="s">
        <v>131</v>
      </c>
      <c r="D508" s="82">
        <v>219.09</v>
      </c>
    </row>
    <row r="509" spans="1:4" ht="15" x14ac:dyDescent="0.25">
      <c r="A509" s="81">
        <v>5678</v>
      </c>
      <c r="B509" s="81" t="s">
        <v>132</v>
      </c>
      <c r="C509" s="81" t="s">
        <v>131</v>
      </c>
      <c r="D509" s="82">
        <v>153.38999999999999</v>
      </c>
    </row>
    <row r="510" spans="1:4" ht="15" x14ac:dyDescent="0.25">
      <c r="A510" s="81">
        <v>5680</v>
      </c>
      <c r="B510" s="81" t="s">
        <v>133</v>
      </c>
      <c r="C510" s="81" t="s">
        <v>131</v>
      </c>
      <c r="D510" s="82">
        <v>141.09</v>
      </c>
    </row>
    <row r="511" spans="1:4" ht="15" x14ac:dyDescent="0.25">
      <c r="A511" s="81">
        <v>5684</v>
      </c>
      <c r="B511" s="81" t="s">
        <v>134</v>
      </c>
      <c r="C511" s="81" t="s">
        <v>131</v>
      </c>
      <c r="D511" s="82">
        <v>168.59</v>
      </c>
    </row>
    <row r="512" spans="1:4" ht="15" x14ac:dyDescent="0.25">
      <c r="A512" s="81">
        <v>5689</v>
      </c>
      <c r="B512" s="81" t="s">
        <v>135</v>
      </c>
      <c r="C512" s="81" t="s">
        <v>131</v>
      </c>
      <c r="D512" s="82">
        <v>6.32</v>
      </c>
    </row>
    <row r="513" spans="1:4" ht="15" x14ac:dyDescent="0.25">
      <c r="A513" s="81">
        <v>5795</v>
      </c>
      <c r="B513" s="81" t="s">
        <v>136</v>
      </c>
      <c r="C513" s="81" t="s">
        <v>131</v>
      </c>
      <c r="D513" s="82">
        <v>33.03</v>
      </c>
    </row>
    <row r="514" spans="1:4" ht="15" x14ac:dyDescent="0.25">
      <c r="A514" s="81">
        <v>5811</v>
      </c>
      <c r="B514" s="81" t="s">
        <v>137</v>
      </c>
      <c r="C514" s="81" t="s">
        <v>131</v>
      </c>
      <c r="D514" s="82">
        <v>212.13</v>
      </c>
    </row>
    <row r="515" spans="1:4" ht="15" x14ac:dyDescent="0.25">
      <c r="A515" s="81">
        <v>5823</v>
      </c>
      <c r="B515" s="81" t="s">
        <v>138</v>
      </c>
      <c r="C515" s="81" t="s">
        <v>131</v>
      </c>
      <c r="D515" s="82">
        <v>253.07</v>
      </c>
    </row>
    <row r="516" spans="1:4" ht="15" x14ac:dyDescent="0.25">
      <c r="A516" s="81">
        <v>5824</v>
      </c>
      <c r="B516" s="81" t="s">
        <v>139</v>
      </c>
      <c r="C516" s="81" t="s">
        <v>131</v>
      </c>
      <c r="D516" s="82">
        <v>223.38</v>
      </c>
    </row>
    <row r="517" spans="1:4" ht="15" x14ac:dyDescent="0.25">
      <c r="A517" s="81">
        <v>5835</v>
      </c>
      <c r="B517" s="81" t="s">
        <v>140</v>
      </c>
      <c r="C517" s="81" t="s">
        <v>131</v>
      </c>
      <c r="D517" s="82">
        <v>374.11</v>
      </c>
    </row>
    <row r="518" spans="1:4" ht="15" x14ac:dyDescent="0.25">
      <c r="A518" s="81">
        <v>5839</v>
      </c>
      <c r="B518" s="81" t="s">
        <v>141</v>
      </c>
      <c r="C518" s="81" t="s">
        <v>131</v>
      </c>
      <c r="D518" s="82">
        <v>9.33</v>
      </c>
    </row>
    <row r="519" spans="1:4" ht="15" x14ac:dyDescent="0.25">
      <c r="A519" s="81">
        <v>5843</v>
      </c>
      <c r="B519" s="81" t="s">
        <v>142</v>
      </c>
      <c r="C519" s="81" t="s">
        <v>131</v>
      </c>
      <c r="D519" s="82">
        <v>175.84</v>
      </c>
    </row>
    <row r="520" spans="1:4" ht="15" x14ac:dyDescent="0.25">
      <c r="A520" s="81">
        <v>5847</v>
      </c>
      <c r="B520" s="81" t="s">
        <v>143</v>
      </c>
      <c r="C520" s="81" t="s">
        <v>131</v>
      </c>
      <c r="D520" s="82">
        <v>277.89999999999998</v>
      </c>
    </row>
    <row r="521" spans="1:4" ht="15" x14ac:dyDescent="0.25">
      <c r="A521" s="81">
        <v>5851</v>
      </c>
      <c r="B521" s="81" t="s">
        <v>144</v>
      </c>
      <c r="C521" s="81" t="s">
        <v>131</v>
      </c>
      <c r="D521" s="82">
        <v>266.29000000000002</v>
      </c>
    </row>
    <row r="522" spans="1:4" ht="15" x14ac:dyDescent="0.25">
      <c r="A522" s="81">
        <v>5855</v>
      </c>
      <c r="B522" s="81" t="s">
        <v>145</v>
      </c>
      <c r="C522" s="81" t="s">
        <v>131</v>
      </c>
      <c r="D522" s="82">
        <v>708.93</v>
      </c>
    </row>
    <row r="523" spans="1:4" ht="15" x14ac:dyDescent="0.25">
      <c r="A523" s="81">
        <v>5863</v>
      </c>
      <c r="B523" s="81" t="s">
        <v>146</v>
      </c>
      <c r="C523" s="81" t="s">
        <v>131</v>
      </c>
      <c r="D523" s="82">
        <v>24.36</v>
      </c>
    </row>
    <row r="524" spans="1:4" ht="15" x14ac:dyDescent="0.25">
      <c r="A524" s="81">
        <v>5867</v>
      </c>
      <c r="B524" s="81" t="s">
        <v>147</v>
      </c>
      <c r="C524" s="81" t="s">
        <v>131</v>
      </c>
      <c r="D524" s="82">
        <v>170.77</v>
      </c>
    </row>
    <row r="525" spans="1:4" ht="15" x14ac:dyDescent="0.25">
      <c r="A525" s="81">
        <v>5875</v>
      </c>
      <c r="B525" s="81" t="s">
        <v>148</v>
      </c>
      <c r="C525" s="81" t="s">
        <v>131</v>
      </c>
      <c r="D525" s="82">
        <v>141.88</v>
      </c>
    </row>
    <row r="526" spans="1:4" ht="15" x14ac:dyDescent="0.25">
      <c r="A526" s="81">
        <v>5879</v>
      </c>
      <c r="B526" s="81" t="s">
        <v>149</v>
      </c>
      <c r="C526" s="81" t="s">
        <v>131</v>
      </c>
      <c r="D526" s="82">
        <v>153.12</v>
      </c>
    </row>
    <row r="527" spans="1:4" ht="15" x14ac:dyDescent="0.25">
      <c r="A527" s="81">
        <v>5882</v>
      </c>
      <c r="B527" s="81" t="s">
        <v>150</v>
      </c>
      <c r="C527" s="81" t="s">
        <v>131</v>
      </c>
      <c r="D527" s="82">
        <v>131.82</v>
      </c>
    </row>
    <row r="528" spans="1:4" ht="15" x14ac:dyDescent="0.25">
      <c r="A528" s="81">
        <v>5890</v>
      </c>
      <c r="B528" s="81" t="s">
        <v>151</v>
      </c>
      <c r="C528" s="81" t="s">
        <v>131</v>
      </c>
      <c r="D528" s="82">
        <v>210.33</v>
      </c>
    </row>
    <row r="529" spans="1:4" ht="15" x14ac:dyDescent="0.25">
      <c r="A529" s="81">
        <v>5894</v>
      </c>
      <c r="B529" s="81" t="s">
        <v>152</v>
      </c>
      <c r="C529" s="81" t="s">
        <v>131</v>
      </c>
      <c r="D529" s="82">
        <v>218.75</v>
      </c>
    </row>
    <row r="530" spans="1:4" ht="15" x14ac:dyDescent="0.25">
      <c r="A530" s="81">
        <v>5901</v>
      </c>
      <c r="B530" s="81" t="s">
        <v>153</v>
      </c>
      <c r="C530" s="81" t="s">
        <v>131</v>
      </c>
      <c r="D530" s="82">
        <v>324.27</v>
      </c>
    </row>
    <row r="531" spans="1:4" ht="15" x14ac:dyDescent="0.25">
      <c r="A531" s="81">
        <v>5909</v>
      </c>
      <c r="B531" s="81" t="s">
        <v>154</v>
      </c>
      <c r="C531" s="81" t="s">
        <v>131</v>
      </c>
      <c r="D531" s="82">
        <v>41.81</v>
      </c>
    </row>
    <row r="532" spans="1:4" ht="15" x14ac:dyDescent="0.25">
      <c r="A532" s="81">
        <v>5921</v>
      </c>
      <c r="B532" s="81" t="s">
        <v>155</v>
      </c>
      <c r="C532" s="81" t="s">
        <v>131</v>
      </c>
      <c r="D532" s="82">
        <v>4.96</v>
      </c>
    </row>
    <row r="533" spans="1:4" ht="15" x14ac:dyDescent="0.25">
      <c r="A533" s="81">
        <v>5928</v>
      </c>
      <c r="B533" s="81" t="s">
        <v>156</v>
      </c>
      <c r="C533" s="81" t="s">
        <v>131</v>
      </c>
      <c r="D533" s="82">
        <v>285.04000000000002</v>
      </c>
    </row>
    <row r="534" spans="1:4" ht="15" x14ac:dyDescent="0.25">
      <c r="A534" s="81">
        <v>5932</v>
      </c>
      <c r="B534" s="81" t="s">
        <v>157</v>
      </c>
      <c r="C534" s="81" t="s">
        <v>131</v>
      </c>
      <c r="D534" s="82">
        <v>261.3</v>
      </c>
    </row>
    <row r="535" spans="1:4" ht="15" x14ac:dyDescent="0.25">
      <c r="A535" s="81">
        <v>5940</v>
      </c>
      <c r="B535" s="81" t="s">
        <v>158</v>
      </c>
      <c r="C535" s="81" t="s">
        <v>131</v>
      </c>
      <c r="D535" s="82">
        <v>169.64</v>
      </c>
    </row>
    <row r="536" spans="1:4" ht="15" x14ac:dyDescent="0.25">
      <c r="A536" s="81">
        <v>5944</v>
      </c>
      <c r="B536" s="81" t="s">
        <v>159</v>
      </c>
      <c r="C536" s="81" t="s">
        <v>131</v>
      </c>
      <c r="D536" s="82">
        <v>230.41</v>
      </c>
    </row>
    <row r="537" spans="1:4" ht="15" x14ac:dyDescent="0.25">
      <c r="A537" s="81">
        <v>5953</v>
      </c>
      <c r="B537" s="81" t="s">
        <v>160</v>
      </c>
      <c r="C537" s="81" t="s">
        <v>131</v>
      </c>
      <c r="D537" s="82">
        <v>60.43</v>
      </c>
    </row>
    <row r="538" spans="1:4" ht="15" x14ac:dyDescent="0.25">
      <c r="A538" s="81">
        <v>6259</v>
      </c>
      <c r="B538" s="81" t="s">
        <v>161</v>
      </c>
      <c r="C538" s="81" t="s">
        <v>131</v>
      </c>
      <c r="D538" s="82">
        <v>262.68</v>
      </c>
    </row>
    <row r="539" spans="1:4" ht="15" x14ac:dyDescent="0.25">
      <c r="A539" s="81">
        <v>6879</v>
      </c>
      <c r="B539" s="81" t="s">
        <v>162</v>
      </c>
      <c r="C539" s="81" t="s">
        <v>131</v>
      </c>
      <c r="D539" s="82">
        <v>221.34</v>
      </c>
    </row>
    <row r="540" spans="1:4" ht="15" x14ac:dyDescent="0.25">
      <c r="A540" s="81">
        <v>7030</v>
      </c>
      <c r="B540" s="81" t="s">
        <v>13818</v>
      </c>
      <c r="C540" s="81" t="s">
        <v>131</v>
      </c>
      <c r="D540" s="82">
        <v>268.08999999999997</v>
      </c>
    </row>
    <row r="541" spans="1:4" ht="15" x14ac:dyDescent="0.25">
      <c r="A541" s="81">
        <v>7042</v>
      </c>
      <c r="B541" s="81" t="s">
        <v>163</v>
      </c>
      <c r="C541" s="81" t="s">
        <v>131</v>
      </c>
      <c r="D541" s="82">
        <v>24.91</v>
      </c>
    </row>
    <row r="542" spans="1:4" ht="15" x14ac:dyDescent="0.25">
      <c r="A542" s="81">
        <v>7049</v>
      </c>
      <c r="B542" s="81" t="s">
        <v>164</v>
      </c>
      <c r="C542" s="81" t="s">
        <v>131</v>
      </c>
      <c r="D542" s="82">
        <v>231.93</v>
      </c>
    </row>
    <row r="543" spans="1:4" ht="15" x14ac:dyDescent="0.25">
      <c r="A543" s="81">
        <v>67826</v>
      </c>
      <c r="B543" s="81" t="s">
        <v>165</v>
      </c>
      <c r="C543" s="81" t="s">
        <v>131</v>
      </c>
      <c r="D543" s="82">
        <v>194.96</v>
      </c>
    </row>
    <row r="544" spans="1:4" ht="15" x14ac:dyDescent="0.25">
      <c r="A544" s="81">
        <v>73417</v>
      </c>
      <c r="B544" s="81" t="s">
        <v>166</v>
      </c>
      <c r="C544" s="81" t="s">
        <v>131</v>
      </c>
      <c r="D544" s="82">
        <v>191.25</v>
      </c>
    </row>
    <row r="545" spans="1:4" ht="15" x14ac:dyDescent="0.25">
      <c r="A545" s="81">
        <v>73436</v>
      </c>
      <c r="B545" s="81" t="s">
        <v>167</v>
      </c>
      <c r="C545" s="81" t="s">
        <v>131</v>
      </c>
      <c r="D545" s="82">
        <v>171.87</v>
      </c>
    </row>
    <row r="546" spans="1:4" ht="15" x14ac:dyDescent="0.25">
      <c r="A546" s="81">
        <v>73467</v>
      </c>
      <c r="B546" s="81" t="s">
        <v>168</v>
      </c>
      <c r="C546" s="81" t="s">
        <v>131</v>
      </c>
      <c r="D546" s="82">
        <v>255.31</v>
      </c>
    </row>
    <row r="547" spans="1:4" ht="15" x14ac:dyDescent="0.25">
      <c r="A547" s="81">
        <v>73536</v>
      </c>
      <c r="B547" s="81" t="s">
        <v>169</v>
      </c>
      <c r="C547" s="81" t="s">
        <v>131</v>
      </c>
      <c r="D547" s="82">
        <v>21.07</v>
      </c>
    </row>
    <row r="548" spans="1:4" ht="15" x14ac:dyDescent="0.25">
      <c r="A548" s="81">
        <v>83362</v>
      </c>
      <c r="B548" s="81" t="s">
        <v>13819</v>
      </c>
      <c r="C548" s="81" t="s">
        <v>131</v>
      </c>
      <c r="D548" s="82">
        <v>272.48</v>
      </c>
    </row>
    <row r="549" spans="1:4" ht="15" x14ac:dyDescent="0.25">
      <c r="A549" s="81">
        <v>83765</v>
      </c>
      <c r="B549" s="81" t="s">
        <v>170</v>
      </c>
      <c r="C549" s="81" t="s">
        <v>131</v>
      </c>
      <c r="D549" s="82">
        <v>110.18</v>
      </c>
    </row>
    <row r="550" spans="1:4" ht="15" x14ac:dyDescent="0.25">
      <c r="A550" s="81">
        <v>87445</v>
      </c>
      <c r="B550" s="81" t="s">
        <v>13820</v>
      </c>
      <c r="C550" s="81" t="s">
        <v>131</v>
      </c>
      <c r="D550" s="82">
        <v>5.19</v>
      </c>
    </row>
    <row r="551" spans="1:4" ht="15" x14ac:dyDescent="0.25">
      <c r="A551" s="81">
        <v>88386</v>
      </c>
      <c r="B551" s="81" t="s">
        <v>13821</v>
      </c>
      <c r="C551" s="81" t="s">
        <v>131</v>
      </c>
      <c r="D551" s="82">
        <v>4.29</v>
      </c>
    </row>
    <row r="552" spans="1:4" ht="15" x14ac:dyDescent="0.25">
      <c r="A552" s="81">
        <v>88393</v>
      </c>
      <c r="B552" s="81" t="s">
        <v>13822</v>
      </c>
      <c r="C552" s="81" t="s">
        <v>131</v>
      </c>
      <c r="D552" s="82">
        <v>5.84</v>
      </c>
    </row>
    <row r="553" spans="1:4" ht="15" x14ac:dyDescent="0.25">
      <c r="A553" s="81">
        <v>88399</v>
      </c>
      <c r="B553" s="81" t="s">
        <v>13823</v>
      </c>
      <c r="C553" s="81" t="s">
        <v>131</v>
      </c>
      <c r="D553" s="82">
        <v>3.21</v>
      </c>
    </row>
    <row r="554" spans="1:4" ht="15" x14ac:dyDescent="0.25">
      <c r="A554" s="81">
        <v>88418</v>
      </c>
      <c r="B554" s="81" t="s">
        <v>171</v>
      </c>
      <c r="C554" s="81" t="s">
        <v>131</v>
      </c>
      <c r="D554" s="82">
        <v>13.22</v>
      </c>
    </row>
    <row r="555" spans="1:4" ht="15" x14ac:dyDescent="0.25">
      <c r="A555" s="81">
        <v>88433</v>
      </c>
      <c r="B555" s="81" t="s">
        <v>172</v>
      </c>
      <c r="C555" s="81" t="s">
        <v>131</v>
      </c>
      <c r="D555" s="82">
        <v>17.260000000000002</v>
      </c>
    </row>
    <row r="556" spans="1:4" ht="15" x14ac:dyDescent="0.25">
      <c r="A556" s="81">
        <v>88830</v>
      </c>
      <c r="B556" s="81" t="s">
        <v>13824</v>
      </c>
      <c r="C556" s="81" t="s">
        <v>131</v>
      </c>
      <c r="D556" s="82">
        <v>1.66</v>
      </c>
    </row>
    <row r="557" spans="1:4" ht="15" x14ac:dyDescent="0.25">
      <c r="A557" s="81">
        <v>88843</v>
      </c>
      <c r="B557" s="81" t="s">
        <v>173</v>
      </c>
      <c r="C557" s="81" t="s">
        <v>131</v>
      </c>
      <c r="D557" s="82">
        <v>223.62</v>
      </c>
    </row>
    <row r="558" spans="1:4" ht="15" x14ac:dyDescent="0.25">
      <c r="A558" s="81">
        <v>88907</v>
      </c>
      <c r="B558" s="81" t="s">
        <v>174</v>
      </c>
      <c r="C558" s="81" t="s">
        <v>131</v>
      </c>
      <c r="D558" s="82">
        <v>259.85000000000002</v>
      </c>
    </row>
    <row r="559" spans="1:4" ht="15" x14ac:dyDescent="0.25">
      <c r="A559" s="81">
        <v>89021</v>
      </c>
      <c r="B559" s="81" t="s">
        <v>13825</v>
      </c>
      <c r="C559" s="81" t="s">
        <v>131</v>
      </c>
      <c r="D559" s="82">
        <v>2.37</v>
      </c>
    </row>
    <row r="560" spans="1:4" ht="15" x14ac:dyDescent="0.25">
      <c r="A560" s="81">
        <v>89028</v>
      </c>
      <c r="B560" s="81" t="s">
        <v>13826</v>
      </c>
      <c r="C560" s="81" t="s">
        <v>131</v>
      </c>
      <c r="D560" s="82">
        <v>180.51</v>
      </c>
    </row>
    <row r="561" spans="1:4" ht="15" x14ac:dyDescent="0.25">
      <c r="A561" s="81">
        <v>89032</v>
      </c>
      <c r="B561" s="81" t="s">
        <v>175</v>
      </c>
      <c r="C561" s="81" t="s">
        <v>131</v>
      </c>
      <c r="D561" s="82">
        <v>202.92</v>
      </c>
    </row>
    <row r="562" spans="1:4" ht="15" x14ac:dyDescent="0.25">
      <c r="A562" s="81">
        <v>89035</v>
      </c>
      <c r="B562" s="81" t="s">
        <v>176</v>
      </c>
      <c r="C562" s="81" t="s">
        <v>131</v>
      </c>
      <c r="D562" s="82">
        <v>133.96</v>
      </c>
    </row>
    <row r="563" spans="1:4" ht="15" x14ac:dyDescent="0.25">
      <c r="A563" s="81">
        <v>89225</v>
      </c>
      <c r="B563" s="81" t="s">
        <v>13827</v>
      </c>
      <c r="C563" s="81" t="s">
        <v>131</v>
      </c>
      <c r="D563" s="82">
        <v>4.8</v>
      </c>
    </row>
    <row r="564" spans="1:4" ht="15" x14ac:dyDescent="0.25">
      <c r="A564" s="81">
        <v>89234</v>
      </c>
      <c r="B564" s="81" t="s">
        <v>177</v>
      </c>
      <c r="C564" s="81" t="s">
        <v>131</v>
      </c>
      <c r="D564" s="82">
        <v>568.28</v>
      </c>
    </row>
    <row r="565" spans="1:4" ht="15" x14ac:dyDescent="0.25">
      <c r="A565" s="81">
        <v>89242</v>
      </c>
      <c r="B565" s="81" t="s">
        <v>178</v>
      </c>
      <c r="C565" s="81" t="s">
        <v>131</v>
      </c>
      <c r="D565" s="83">
        <v>1338.31</v>
      </c>
    </row>
    <row r="566" spans="1:4" ht="15" x14ac:dyDescent="0.25">
      <c r="A566" s="81">
        <v>89250</v>
      </c>
      <c r="B566" s="81" t="s">
        <v>179</v>
      </c>
      <c r="C566" s="81" t="s">
        <v>131</v>
      </c>
      <c r="D566" s="83">
        <v>1159.6199999999999</v>
      </c>
    </row>
    <row r="567" spans="1:4" ht="15" x14ac:dyDescent="0.25">
      <c r="A567" s="81">
        <v>89257</v>
      </c>
      <c r="B567" s="81" t="s">
        <v>180</v>
      </c>
      <c r="C567" s="81" t="s">
        <v>131</v>
      </c>
      <c r="D567" s="82">
        <v>323.85000000000002</v>
      </c>
    </row>
    <row r="568" spans="1:4" ht="15" x14ac:dyDescent="0.25">
      <c r="A568" s="81">
        <v>89272</v>
      </c>
      <c r="B568" s="81" t="s">
        <v>181</v>
      </c>
      <c r="C568" s="81" t="s">
        <v>131</v>
      </c>
      <c r="D568" s="82">
        <v>220.57</v>
      </c>
    </row>
    <row r="569" spans="1:4" ht="15" x14ac:dyDescent="0.25">
      <c r="A569" s="81">
        <v>89278</v>
      </c>
      <c r="B569" s="81" t="s">
        <v>13828</v>
      </c>
      <c r="C569" s="81" t="s">
        <v>131</v>
      </c>
      <c r="D569" s="82">
        <v>12.1</v>
      </c>
    </row>
    <row r="570" spans="1:4" ht="15" x14ac:dyDescent="0.25">
      <c r="A570" s="81">
        <v>89843</v>
      </c>
      <c r="B570" s="81" t="s">
        <v>182</v>
      </c>
      <c r="C570" s="81" t="s">
        <v>131</v>
      </c>
      <c r="D570" s="82">
        <v>224.86</v>
      </c>
    </row>
    <row r="571" spans="1:4" ht="15" x14ac:dyDescent="0.25">
      <c r="A571" s="81">
        <v>89876</v>
      </c>
      <c r="B571" s="81" t="s">
        <v>183</v>
      </c>
      <c r="C571" s="81" t="s">
        <v>131</v>
      </c>
      <c r="D571" s="82">
        <v>342</v>
      </c>
    </row>
    <row r="572" spans="1:4" ht="15" x14ac:dyDescent="0.25">
      <c r="A572" s="81">
        <v>89883</v>
      </c>
      <c r="B572" s="81" t="s">
        <v>184</v>
      </c>
      <c r="C572" s="81" t="s">
        <v>131</v>
      </c>
      <c r="D572" s="82">
        <v>377.06</v>
      </c>
    </row>
    <row r="573" spans="1:4" ht="15" x14ac:dyDescent="0.25">
      <c r="A573" s="81">
        <v>90586</v>
      </c>
      <c r="B573" s="81" t="s">
        <v>185</v>
      </c>
      <c r="C573" s="81" t="s">
        <v>131</v>
      </c>
      <c r="D573" s="82">
        <v>1.26</v>
      </c>
    </row>
    <row r="574" spans="1:4" ht="15" x14ac:dyDescent="0.25">
      <c r="A574" s="81">
        <v>90625</v>
      </c>
      <c r="B574" s="81" t="s">
        <v>186</v>
      </c>
      <c r="C574" s="81" t="s">
        <v>131</v>
      </c>
      <c r="D574" s="82">
        <v>8.2100000000000009</v>
      </c>
    </row>
    <row r="575" spans="1:4" ht="15" x14ac:dyDescent="0.25">
      <c r="A575" s="81">
        <v>90631</v>
      </c>
      <c r="B575" s="81" t="s">
        <v>187</v>
      </c>
      <c r="C575" s="81" t="s">
        <v>131</v>
      </c>
      <c r="D575" s="82">
        <v>166.52</v>
      </c>
    </row>
    <row r="576" spans="1:4" ht="15" x14ac:dyDescent="0.25">
      <c r="A576" s="81">
        <v>90637</v>
      </c>
      <c r="B576" s="81" t="s">
        <v>188</v>
      </c>
      <c r="C576" s="81" t="s">
        <v>131</v>
      </c>
      <c r="D576" s="82">
        <v>13.77</v>
      </c>
    </row>
    <row r="577" spans="1:4" ht="15" x14ac:dyDescent="0.25">
      <c r="A577" s="81">
        <v>90643</v>
      </c>
      <c r="B577" s="81" t="s">
        <v>189</v>
      </c>
      <c r="C577" s="81" t="s">
        <v>131</v>
      </c>
      <c r="D577" s="82">
        <v>25.9</v>
      </c>
    </row>
    <row r="578" spans="1:4" ht="15" x14ac:dyDescent="0.25">
      <c r="A578" s="81">
        <v>90650</v>
      </c>
      <c r="B578" s="81" t="s">
        <v>190</v>
      </c>
      <c r="C578" s="81" t="s">
        <v>131</v>
      </c>
      <c r="D578" s="82">
        <v>9.5500000000000007</v>
      </c>
    </row>
    <row r="579" spans="1:4" ht="15" x14ac:dyDescent="0.25">
      <c r="A579" s="81">
        <v>90656</v>
      </c>
      <c r="B579" s="81" t="s">
        <v>191</v>
      </c>
      <c r="C579" s="81" t="s">
        <v>131</v>
      </c>
      <c r="D579" s="82">
        <v>13.63</v>
      </c>
    </row>
    <row r="580" spans="1:4" ht="15" x14ac:dyDescent="0.25">
      <c r="A580" s="81">
        <v>90662</v>
      </c>
      <c r="B580" s="81" t="s">
        <v>192</v>
      </c>
      <c r="C580" s="81" t="s">
        <v>131</v>
      </c>
      <c r="D580" s="82">
        <v>14.25</v>
      </c>
    </row>
    <row r="581" spans="1:4" ht="15" x14ac:dyDescent="0.25">
      <c r="A581" s="81">
        <v>90668</v>
      </c>
      <c r="B581" s="81" t="s">
        <v>13829</v>
      </c>
      <c r="C581" s="81" t="s">
        <v>131</v>
      </c>
      <c r="D581" s="82">
        <v>32.89</v>
      </c>
    </row>
    <row r="582" spans="1:4" ht="15" x14ac:dyDescent="0.25">
      <c r="A582" s="81">
        <v>90674</v>
      </c>
      <c r="B582" s="81" t="s">
        <v>193</v>
      </c>
      <c r="C582" s="81" t="s">
        <v>131</v>
      </c>
      <c r="D582" s="82">
        <v>752.45</v>
      </c>
    </row>
    <row r="583" spans="1:4" ht="15" x14ac:dyDescent="0.25">
      <c r="A583" s="81">
        <v>90680</v>
      </c>
      <c r="B583" s="81" t="s">
        <v>194</v>
      </c>
      <c r="C583" s="81" t="s">
        <v>131</v>
      </c>
      <c r="D583" s="82">
        <v>399.08</v>
      </c>
    </row>
    <row r="584" spans="1:4" ht="15" x14ac:dyDescent="0.25">
      <c r="A584" s="81">
        <v>90686</v>
      </c>
      <c r="B584" s="81" t="s">
        <v>13830</v>
      </c>
      <c r="C584" s="81" t="s">
        <v>131</v>
      </c>
      <c r="D584" s="82">
        <v>178.91</v>
      </c>
    </row>
    <row r="585" spans="1:4" ht="15" x14ac:dyDescent="0.25">
      <c r="A585" s="81">
        <v>90692</v>
      </c>
      <c r="B585" s="81" t="s">
        <v>195</v>
      </c>
      <c r="C585" s="81" t="s">
        <v>131</v>
      </c>
      <c r="D585" s="82">
        <v>140.63999999999999</v>
      </c>
    </row>
    <row r="586" spans="1:4" ht="15" x14ac:dyDescent="0.25">
      <c r="A586" s="81">
        <v>90964</v>
      </c>
      <c r="B586" s="81" t="s">
        <v>196</v>
      </c>
      <c r="C586" s="81" t="s">
        <v>131</v>
      </c>
      <c r="D586" s="82">
        <v>32.81</v>
      </c>
    </row>
    <row r="587" spans="1:4" ht="15" x14ac:dyDescent="0.25">
      <c r="A587" s="81">
        <v>90972</v>
      </c>
      <c r="B587" s="81" t="s">
        <v>197</v>
      </c>
      <c r="C587" s="81" t="s">
        <v>131</v>
      </c>
      <c r="D587" s="82">
        <v>78.41</v>
      </c>
    </row>
    <row r="588" spans="1:4" ht="15" x14ac:dyDescent="0.25">
      <c r="A588" s="81">
        <v>90979</v>
      </c>
      <c r="B588" s="81" t="s">
        <v>198</v>
      </c>
      <c r="C588" s="81" t="s">
        <v>131</v>
      </c>
      <c r="D588" s="82">
        <v>202.46</v>
      </c>
    </row>
    <row r="589" spans="1:4" ht="15" x14ac:dyDescent="0.25">
      <c r="A589" s="81">
        <v>90999</v>
      </c>
      <c r="B589" s="81" t="s">
        <v>199</v>
      </c>
      <c r="C589" s="81" t="s">
        <v>131</v>
      </c>
      <c r="D589" s="82">
        <v>103.42</v>
      </c>
    </row>
    <row r="590" spans="1:4" ht="15" x14ac:dyDescent="0.25">
      <c r="A590" s="81">
        <v>91031</v>
      </c>
      <c r="B590" s="81" t="s">
        <v>200</v>
      </c>
      <c r="C590" s="81" t="s">
        <v>131</v>
      </c>
      <c r="D590" s="82">
        <v>266.26</v>
      </c>
    </row>
    <row r="591" spans="1:4" ht="15" x14ac:dyDescent="0.25">
      <c r="A591" s="81">
        <v>91277</v>
      </c>
      <c r="B591" s="81" t="s">
        <v>201</v>
      </c>
      <c r="C591" s="81" t="s">
        <v>131</v>
      </c>
      <c r="D591" s="82">
        <v>10.09</v>
      </c>
    </row>
    <row r="592" spans="1:4" ht="15" x14ac:dyDescent="0.25">
      <c r="A592" s="81">
        <v>91283</v>
      </c>
      <c r="B592" s="81" t="s">
        <v>202</v>
      </c>
      <c r="C592" s="81" t="s">
        <v>131</v>
      </c>
      <c r="D592" s="82">
        <v>10.59</v>
      </c>
    </row>
    <row r="593" spans="1:4" ht="15" x14ac:dyDescent="0.25">
      <c r="A593" s="81">
        <v>91386</v>
      </c>
      <c r="B593" s="81" t="s">
        <v>203</v>
      </c>
      <c r="C593" s="81" t="s">
        <v>131</v>
      </c>
      <c r="D593" s="82">
        <v>275.87</v>
      </c>
    </row>
    <row r="594" spans="1:4" ht="15" x14ac:dyDescent="0.25">
      <c r="A594" s="81">
        <v>91533</v>
      </c>
      <c r="B594" s="81" t="s">
        <v>204</v>
      </c>
      <c r="C594" s="81" t="s">
        <v>131</v>
      </c>
      <c r="D594" s="82">
        <v>40.54</v>
      </c>
    </row>
    <row r="595" spans="1:4" ht="15" x14ac:dyDescent="0.25">
      <c r="A595" s="81">
        <v>91634</v>
      </c>
      <c r="B595" s="81" t="s">
        <v>205</v>
      </c>
      <c r="C595" s="81" t="s">
        <v>131</v>
      </c>
      <c r="D595" s="82">
        <v>243.09</v>
      </c>
    </row>
    <row r="596" spans="1:4" ht="15" x14ac:dyDescent="0.25">
      <c r="A596" s="81">
        <v>91645</v>
      </c>
      <c r="B596" s="81" t="s">
        <v>206</v>
      </c>
      <c r="C596" s="81" t="s">
        <v>131</v>
      </c>
      <c r="D596" s="82">
        <v>483.01</v>
      </c>
    </row>
    <row r="597" spans="1:4" ht="15" x14ac:dyDescent="0.25">
      <c r="A597" s="81">
        <v>91692</v>
      </c>
      <c r="B597" s="81" t="s">
        <v>207</v>
      </c>
      <c r="C597" s="81" t="s">
        <v>131</v>
      </c>
      <c r="D597" s="82">
        <v>33.39</v>
      </c>
    </row>
    <row r="598" spans="1:4" ht="15" x14ac:dyDescent="0.25">
      <c r="A598" s="81">
        <v>92043</v>
      </c>
      <c r="B598" s="81" t="s">
        <v>208</v>
      </c>
      <c r="C598" s="81" t="s">
        <v>131</v>
      </c>
      <c r="D598" s="82">
        <v>13.19</v>
      </c>
    </row>
    <row r="599" spans="1:4" ht="15" x14ac:dyDescent="0.25">
      <c r="A599" s="81">
        <v>92106</v>
      </c>
      <c r="B599" s="81" t="s">
        <v>13831</v>
      </c>
      <c r="C599" s="81" t="s">
        <v>131</v>
      </c>
      <c r="D599" s="82">
        <v>363.05</v>
      </c>
    </row>
    <row r="600" spans="1:4" ht="15" x14ac:dyDescent="0.25">
      <c r="A600" s="81">
        <v>92112</v>
      </c>
      <c r="B600" s="81" t="s">
        <v>13832</v>
      </c>
      <c r="C600" s="81" t="s">
        <v>131</v>
      </c>
      <c r="D600" s="82">
        <v>3.18</v>
      </c>
    </row>
    <row r="601" spans="1:4" ht="15" x14ac:dyDescent="0.25">
      <c r="A601" s="81">
        <v>92118</v>
      </c>
      <c r="B601" s="81" t="s">
        <v>13833</v>
      </c>
      <c r="C601" s="81" t="s">
        <v>131</v>
      </c>
      <c r="D601" s="82">
        <v>0.41</v>
      </c>
    </row>
    <row r="602" spans="1:4" ht="15" x14ac:dyDescent="0.25">
      <c r="A602" s="81">
        <v>92138</v>
      </c>
      <c r="B602" s="81" t="s">
        <v>209</v>
      </c>
      <c r="C602" s="81" t="s">
        <v>131</v>
      </c>
      <c r="D602" s="82">
        <v>100.34</v>
      </c>
    </row>
    <row r="603" spans="1:4" ht="15" x14ac:dyDescent="0.25">
      <c r="A603" s="81">
        <v>92145</v>
      </c>
      <c r="B603" s="81" t="s">
        <v>210</v>
      </c>
      <c r="C603" s="81" t="s">
        <v>131</v>
      </c>
      <c r="D603" s="82">
        <v>83.38</v>
      </c>
    </row>
    <row r="604" spans="1:4" ht="15" x14ac:dyDescent="0.25">
      <c r="A604" s="81">
        <v>92242</v>
      </c>
      <c r="B604" s="81" t="s">
        <v>211</v>
      </c>
      <c r="C604" s="81" t="s">
        <v>131</v>
      </c>
      <c r="D604" s="82">
        <v>419.7</v>
      </c>
    </row>
    <row r="605" spans="1:4" ht="15" x14ac:dyDescent="0.25">
      <c r="A605" s="81">
        <v>92716</v>
      </c>
      <c r="B605" s="81" t="s">
        <v>13834</v>
      </c>
      <c r="C605" s="81" t="s">
        <v>131</v>
      </c>
      <c r="D605" s="82">
        <v>99.43</v>
      </c>
    </row>
    <row r="606" spans="1:4" ht="15" x14ac:dyDescent="0.25">
      <c r="A606" s="81">
        <v>92960</v>
      </c>
      <c r="B606" s="81" t="s">
        <v>212</v>
      </c>
      <c r="C606" s="81" t="s">
        <v>131</v>
      </c>
      <c r="D606" s="82">
        <v>19.239999999999998</v>
      </c>
    </row>
    <row r="607" spans="1:4" ht="15" x14ac:dyDescent="0.25">
      <c r="A607" s="81">
        <v>92966</v>
      </c>
      <c r="B607" s="81" t="s">
        <v>213</v>
      </c>
      <c r="C607" s="81" t="s">
        <v>131</v>
      </c>
      <c r="D607" s="82">
        <v>33.159999999999997</v>
      </c>
    </row>
    <row r="608" spans="1:4" ht="15" x14ac:dyDescent="0.25">
      <c r="A608" s="81">
        <v>93224</v>
      </c>
      <c r="B608" s="81" t="s">
        <v>214</v>
      </c>
      <c r="C608" s="81" t="s">
        <v>131</v>
      </c>
      <c r="D608" s="83">
        <v>1109.48</v>
      </c>
    </row>
    <row r="609" spans="1:4" ht="15" x14ac:dyDescent="0.25">
      <c r="A609" s="81">
        <v>93233</v>
      </c>
      <c r="B609" s="81" t="s">
        <v>215</v>
      </c>
      <c r="C609" s="81" t="s">
        <v>131</v>
      </c>
      <c r="D609" s="82">
        <v>5.52</v>
      </c>
    </row>
    <row r="610" spans="1:4" ht="15" x14ac:dyDescent="0.25">
      <c r="A610" s="81">
        <v>93272</v>
      </c>
      <c r="B610" s="81" t="s">
        <v>13835</v>
      </c>
      <c r="C610" s="81" t="s">
        <v>131</v>
      </c>
      <c r="D610" s="82">
        <v>99.88</v>
      </c>
    </row>
    <row r="611" spans="1:4" ht="15" x14ac:dyDescent="0.25">
      <c r="A611" s="81">
        <v>93281</v>
      </c>
      <c r="B611" s="81" t="s">
        <v>216</v>
      </c>
      <c r="C611" s="81" t="s">
        <v>131</v>
      </c>
      <c r="D611" s="82">
        <v>30.09</v>
      </c>
    </row>
    <row r="612" spans="1:4" ht="15" x14ac:dyDescent="0.25">
      <c r="A612" s="81">
        <v>93287</v>
      </c>
      <c r="B612" s="81" t="s">
        <v>217</v>
      </c>
      <c r="C612" s="81" t="s">
        <v>131</v>
      </c>
      <c r="D612" s="82">
        <v>351.17</v>
      </c>
    </row>
    <row r="613" spans="1:4" ht="15" x14ac:dyDescent="0.25">
      <c r="A613" s="81">
        <v>93402</v>
      </c>
      <c r="B613" s="81" t="s">
        <v>218</v>
      </c>
      <c r="C613" s="81" t="s">
        <v>131</v>
      </c>
      <c r="D613" s="82">
        <v>278.99</v>
      </c>
    </row>
    <row r="614" spans="1:4" ht="15" x14ac:dyDescent="0.25">
      <c r="A614" s="81">
        <v>93408</v>
      </c>
      <c r="B614" s="81" t="s">
        <v>13836</v>
      </c>
      <c r="C614" s="81" t="s">
        <v>131</v>
      </c>
      <c r="D614" s="82">
        <v>90.79</v>
      </c>
    </row>
    <row r="615" spans="1:4" ht="15" x14ac:dyDescent="0.25">
      <c r="A615" s="81">
        <v>93415</v>
      </c>
      <c r="B615" s="81" t="s">
        <v>219</v>
      </c>
      <c r="C615" s="81" t="s">
        <v>131</v>
      </c>
      <c r="D615" s="82">
        <v>11.6</v>
      </c>
    </row>
    <row r="616" spans="1:4" ht="15" x14ac:dyDescent="0.25">
      <c r="A616" s="81">
        <v>93421</v>
      </c>
      <c r="B616" s="81" t="s">
        <v>220</v>
      </c>
      <c r="C616" s="81" t="s">
        <v>131</v>
      </c>
      <c r="D616" s="82">
        <v>77</v>
      </c>
    </row>
    <row r="617" spans="1:4" ht="15" x14ac:dyDescent="0.25">
      <c r="A617" s="81">
        <v>93427</v>
      </c>
      <c r="B617" s="81" t="s">
        <v>221</v>
      </c>
      <c r="C617" s="81" t="s">
        <v>131</v>
      </c>
      <c r="D617" s="82">
        <v>174.21</v>
      </c>
    </row>
    <row r="618" spans="1:4" ht="15" x14ac:dyDescent="0.25">
      <c r="A618" s="81">
        <v>93433</v>
      </c>
      <c r="B618" s="81" t="s">
        <v>13837</v>
      </c>
      <c r="C618" s="81" t="s">
        <v>131</v>
      </c>
      <c r="D618" s="83">
        <v>2708.22</v>
      </c>
    </row>
    <row r="619" spans="1:4" ht="15" x14ac:dyDescent="0.25">
      <c r="A619" s="81">
        <v>93439</v>
      </c>
      <c r="B619" s="81" t="s">
        <v>13838</v>
      </c>
      <c r="C619" s="81" t="s">
        <v>131</v>
      </c>
      <c r="D619" s="82">
        <v>289.8</v>
      </c>
    </row>
    <row r="620" spans="1:4" ht="15" x14ac:dyDescent="0.25">
      <c r="A620" s="81">
        <v>95121</v>
      </c>
      <c r="B620" s="81" t="s">
        <v>222</v>
      </c>
      <c r="C620" s="81" t="s">
        <v>131</v>
      </c>
      <c r="D620" s="82">
        <v>378.97</v>
      </c>
    </row>
    <row r="621" spans="1:4" ht="15" x14ac:dyDescent="0.25">
      <c r="A621" s="81">
        <v>95127</v>
      </c>
      <c r="B621" s="81" t="s">
        <v>223</v>
      </c>
      <c r="C621" s="81" t="s">
        <v>131</v>
      </c>
      <c r="D621" s="82">
        <v>222.05</v>
      </c>
    </row>
    <row r="622" spans="1:4" ht="15" x14ac:dyDescent="0.25">
      <c r="A622" s="81">
        <v>95133</v>
      </c>
      <c r="B622" s="81" t="s">
        <v>224</v>
      </c>
      <c r="C622" s="81" t="s">
        <v>131</v>
      </c>
      <c r="D622" s="82">
        <v>184.21</v>
      </c>
    </row>
    <row r="623" spans="1:4" ht="15" x14ac:dyDescent="0.25">
      <c r="A623" s="81">
        <v>95139</v>
      </c>
      <c r="B623" s="81" t="s">
        <v>225</v>
      </c>
      <c r="C623" s="81" t="s">
        <v>131</v>
      </c>
      <c r="D623" s="82">
        <v>0.06</v>
      </c>
    </row>
    <row r="624" spans="1:4" ht="15" x14ac:dyDescent="0.25">
      <c r="A624" s="81">
        <v>95212</v>
      </c>
      <c r="B624" s="81" t="s">
        <v>13839</v>
      </c>
      <c r="C624" s="81" t="s">
        <v>131</v>
      </c>
      <c r="D624" s="82">
        <v>162.66</v>
      </c>
    </row>
    <row r="625" spans="1:4" ht="15" x14ac:dyDescent="0.25">
      <c r="A625" s="81">
        <v>95258</v>
      </c>
      <c r="B625" s="81" t="s">
        <v>226</v>
      </c>
      <c r="C625" s="81" t="s">
        <v>131</v>
      </c>
      <c r="D625" s="82">
        <v>32.56</v>
      </c>
    </row>
    <row r="626" spans="1:4" ht="15" x14ac:dyDescent="0.25">
      <c r="A626" s="81">
        <v>95264</v>
      </c>
      <c r="B626" s="81" t="s">
        <v>227</v>
      </c>
      <c r="C626" s="81" t="s">
        <v>131</v>
      </c>
      <c r="D626" s="82">
        <v>6.43</v>
      </c>
    </row>
    <row r="627" spans="1:4" ht="15" x14ac:dyDescent="0.25">
      <c r="A627" s="81">
        <v>95270</v>
      </c>
      <c r="B627" s="81" t="s">
        <v>228</v>
      </c>
      <c r="C627" s="81" t="s">
        <v>131</v>
      </c>
      <c r="D627" s="82">
        <v>9.66</v>
      </c>
    </row>
    <row r="628" spans="1:4" ht="15" x14ac:dyDescent="0.25">
      <c r="A628" s="81">
        <v>95276</v>
      </c>
      <c r="B628" s="81" t="s">
        <v>13840</v>
      </c>
      <c r="C628" s="81" t="s">
        <v>131</v>
      </c>
      <c r="D628" s="82">
        <v>2.93</v>
      </c>
    </row>
    <row r="629" spans="1:4" ht="15" x14ac:dyDescent="0.25">
      <c r="A629" s="81">
        <v>95282</v>
      </c>
      <c r="B629" s="81" t="s">
        <v>13841</v>
      </c>
      <c r="C629" s="81" t="s">
        <v>131</v>
      </c>
      <c r="D629" s="82">
        <v>9.8800000000000008</v>
      </c>
    </row>
    <row r="630" spans="1:4" ht="15" x14ac:dyDescent="0.25">
      <c r="A630" s="81">
        <v>95620</v>
      </c>
      <c r="B630" s="81" t="s">
        <v>229</v>
      </c>
      <c r="C630" s="81" t="s">
        <v>131</v>
      </c>
      <c r="D630" s="82">
        <v>31.86</v>
      </c>
    </row>
    <row r="631" spans="1:4" ht="15" x14ac:dyDescent="0.25">
      <c r="A631" s="81">
        <v>95631</v>
      </c>
      <c r="B631" s="81" t="s">
        <v>230</v>
      </c>
      <c r="C631" s="81" t="s">
        <v>131</v>
      </c>
      <c r="D631" s="82">
        <v>240.71</v>
      </c>
    </row>
    <row r="632" spans="1:4" ht="15" x14ac:dyDescent="0.25">
      <c r="A632" s="81">
        <v>95702</v>
      </c>
      <c r="B632" s="81" t="s">
        <v>231</v>
      </c>
      <c r="C632" s="81" t="s">
        <v>131</v>
      </c>
      <c r="D632" s="82">
        <v>47.48</v>
      </c>
    </row>
    <row r="633" spans="1:4" ht="15" x14ac:dyDescent="0.25">
      <c r="A633" s="81">
        <v>95708</v>
      </c>
      <c r="B633" s="81" t="s">
        <v>13842</v>
      </c>
      <c r="C633" s="81" t="s">
        <v>131</v>
      </c>
      <c r="D633" s="82">
        <v>169.84</v>
      </c>
    </row>
    <row r="634" spans="1:4" ht="15" x14ac:dyDescent="0.25">
      <c r="A634" s="81">
        <v>95720</v>
      </c>
      <c r="B634" s="81" t="s">
        <v>232</v>
      </c>
      <c r="C634" s="81" t="s">
        <v>131</v>
      </c>
      <c r="D634" s="82">
        <v>289.37</v>
      </c>
    </row>
    <row r="635" spans="1:4" ht="15" x14ac:dyDescent="0.25">
      <c r="A635" s="81">
        <v>95872</v>
      </c>
      <c r="B635" s="81" t="s">
        <v>233</v>
      </c>
      <c r="C635" s="81" t="s">
        <v>131</v>
      </c>
      <c r="D635" s="82">
        <v>295.3</v>
      </c>
    </row>
    <row r="636" spans="1:4" ht="15" x14ac:dyDescent="0.25">
      <c r="A636" s="81">
        <v>96013</v>
      </c>
      <c r="B636" s="81" t="s">
        <v>234</v>
      </c>
      <c r="C636" s="81" t="s">
        <v>131</v>
      </c>
      <c r="D636" s="82">
        <v>184.14</v>
      </c>
    </row>
    <row r="637" spans="1:4" ht="15" x14ac:dyDescent="0.25">
      <c r="A637" s="81">
        <v>96020</v>
      </c>
      <c r="B637" s="81" t="s">
        <v>235</v>
      </c>
      <c r="C637" s="81" t="s">
        <v>131</v>
      </c>
      <c r="D637" s="82">
        <v>183.67</v>
      </c>
    </row>
    <row r="638" spans="1:4" ht="15" x14ac:dyDescent="0.25">
      <c r="A638" s="81">
        <v>96028</v>
      </c>
      <c r="B638" s="81" t="s">
        <v>236</v>
      </c>
      <c r="C638" s="81" t="s">
        <v>131</v>
      </c>
      <c r="D638" s="82">
        <v>141.83000000000001</v>
      </c>
    </row>
    <row r="639" spans="1:4" ht="15" x14ac:dyDescent="0.25">
      <c r="A639" s="81">
        <v>96035</v>
      </c>
      <c r="B639" s="81" t="s">
        <v>237</v>
      </c>
      <c r="C639" s="81" t="s">
        <v>131</v>
      </c>
      <c r="D639" s="82">
        <v>289.57</v>
      </c>
    </row>
    <row r="640" spans="1:4" ht="15" x14ac:dyDescent="0.25">
      <c r="A640" s="81">
        <v>96157</v>
      </c>
      <c r="B640" s="81" t="s">
        <v>238</v>
      </c>
      <c r="C640" s="81" t="s">
        <v>131</v>
      </c>
      <c r="D640" s="82">
        <v>142.30000000000001</v>
      </c>
    </row>
    <row r="641" spans="1:4" ht="15" x14ac:dyDescent="0.25">
      <c r="A641" s="81">
        <v>96158</v>
      </c>
      <c r="B641" s="81" t="s">
        <v>239</v>
      </c>
      <c r="C641" s="81" t="s">
        <v>131</v>
      </c>
      <c r="D641" s="82">
        <v>149.97</v>
      </c>
    </row>
    <row r="642" spans="1:4" ht="15" x14ac:dyDescent="0.25">
      <c r="A642" s="81">
        <v>96245</v>
      </c>
      <c r="B642" s="81" t="s">
        <v>13843</v>
      </c>
      <c r="C642" s="81" t="s">
        <v>131</v>
      </c>
      <c r="D642" s="82">
        <v>132.56</v>
      </c>
    </row>
    <row r="643" spans="1:4" ht="15" x14ac:dyDescent="0.25">
      <c r="A643" s="81">
        <v>96463</v>
      </c>
      <c r="B643" s="81" t="s">
        <v>13844</v>
      </c>
      <c r="C643" s="81" t="s">
        <v>131</v>
      </c>
      <c r="D643" s="82">
        <v>228.5</v>
      </c>
    </row>
    <row r="644" spans="1:4" ht="15" x14ac:dyDescent="0.25">
      <c r="A644" s="81">
        <v>98764</v>
      </c>
      <c r="B644" s="81" t="s">
        <v>240</v>
      </c>
      <c r="C644" s="81" t="s">
        <v>131</v>
      </c>
      <c r="D644" s="82">
        <v>3.65</v>
      </c>
    </row>
    <row r="645" spans="1:4" ht="15" x14ac:dyDescent="0.25">
      <c r="A645" s="81">
        <v>99833</v>
      </c>
      <c r="B645" s="81" t="s">
        <v>13845</v>
      </c>
      <c r="C645" s="81" t="s">
        <v>131</v>
      </c>
      <c r="D645" s="82">
        <v>3.83</v>
      </c>
    </row>
    <row r="646" spans="1:4" ht="15" x14ac:dyDescent="0.25">
      <c r="A646" s="81">
        <v>100641</v>
      </c>
      <c r="B646" s="81" t="s">
        <v>241</v>
      </c>
      <c r="C646" s="81" t="s">
        <v>131</v>
      </c>
      <c r="D646" s="83">
        <v>4832.04</v>
      </c>
    </row>
    <row r="647" spans="1:4" ht="15" x14ac:dyDescent="0.25">
      <c r="A647" s="81">
        <v>100647</v>
      </c>
      <c r="B647" s="81" t="s">
        <v>242</v>
      </c>
      <c r="C647" s="81" t="s">
        <v>131</v>
      </c>
      <c r="D647" s="83">
        <v>6584.3</v>
      </c>
    </row>
    <row r="648" spans="1:4" ht="15" x14ac:dyDescent="0.25">
      <c r="A648" s="81">
        <v>102275</v>
      </c>
      <c r="B648" s="81" t="s">
        <v>243</v>
      </c>
      <c r="C648" s="81" t="s">
        <v>131</v>
      </c>
      <c r="D648" s="82">
        <v>31.89</v>
      </c>
    </row>
    <row r="649" spans="1:4" ht="15" x14ac:dyDescent="0.25">
      <c r="A649" s="81">
        <v>102874</v>
      </c>
      <c r="B649" s="81" t="s">
        <v>13846</v>
      </c>
      <c r="C649" s="81" t="s">
        <v>131</v>
      </c>
      <c r="D649" s="83">
        <v>1028.55</v>
      </c>
    </row>
    <row r="650" spans="1:4" ht="15" x14ac:dyDescent="0.25">
      <c r="A650" s="81">
        <v>102880</v>
      </c>
      <c r="B650" s="81" t="s">
        <v>13847</v>
      </c>
      <c r="C650" s="81" t="s">
        <v>131</v>
      </c>
      <c r="D650" s="83">
        <v>1430.07</v>
      </c>
    </row>
    <row r="651" spans="1:4" ht="15" x14ac:dyDescent="0.25">
      <c r="A651" s="81">
        <v>102964</v>
      </c>
      <c r="B651" s="81" t="s">
        <v>13848</v>
      </c>
      <c r="C651" s="81" t="s">
        <v>131</v>
      </c>
      <c r="D651" s="82">
        <v>489.53</v>
      </c>
    </row>
    <row r="652" spans="1:4" ht="15" x14ac:dyDescent="0.25">
      <c r="A652" s="81">
        <v>102976</v>
      </c>
      <c r="B652" s="81" t="s">
        <v>13849</v>
      </c>
      <c r="C652" s="81" t="s">
        <v>131</v>
      </c>
      <c r="D652" s="82">
        <v>280.81</v>
      </c>
    </row>
    <row r="653" spans="1:4" ht="15" x14ac:dyDescent="0.25">
      <c r="A653" s="81">
        <v>103224</v>
      </c>
      <c r="B653" s="81" t="s">
        <v>13850</v>
      </c>
      <c r="C653" s="81" t="s">
        <v>131</v>
      </c>
      <c r="D653" s="82">
        <v>439.89</v>
      </c>
    </row>
    <row r="654" spans="1:4" ht="15" x14ac:dyDescent="0.25">
      <c r="A654" s="81">
        <v>103230</v>
      </c>
      <c r="B654" s="81" t="s">
        <v>13851</v>
      </c>
      <c r="C654" s="81" t="s">
        <v>131</v>
      </c>
      <c r="D654" s="82">
        <v>974.17</v>
      </c>
    </row>
    <row r="655" spans="1:4" ht="15" x14ac:dyDescent="0.25">
      <c r="A655" s="81">
        <v>103236</v>
      </c>
      <c r="B655" s="81" t="s">
        <v>13852</v>
      </c>
      <c r="C655" s="81" t="s">
        <v>131</v>
      </c>
      <c r="D655" s="83">
        <v>1332.73</v>
      </c>
    </row>
    <row r="656" spans="1:4" ht="15" x14ac:dyDescent="0.25">
      <c r="A656" s="81">
        <v>104091</v>
      </c>
      <c r="B656" s="81" t="s">
        <v>11867</v>
      </c>
      <c r="C656" s="81" t="s">
        <v>131</v>
      </c>
      <c r="D656" s="82">
        <v>0.66</v>
      </c>
    </row>
    <row r="657" spans="1:4" ht="15" x14ac:dyDescent="0.25">
      <c r="A657" s="81">
        <v>104097</v>
      </c>
      <c r="B657" s="81" t="s">
        <v>11868</v>
      </c>
      <c r="C657" s="81" t="s">
        <v>131</v>
      </c>
      <c r="D657" s="82">
        <v>0.91</v>
      </c>
    </row>
    <row r="658" spans="1:4" ht="15" x14ac:dyDescent="0.25">
      <c r="A658" s="81">
        <v>104695</v>
      </c>
      <c r="B658" s="81" t="s">
        <v>13853</v>
      </c>
      <c r="C658" s="81" t="s">
        <v>131</v>
      </c>
      <c r="D658" s="82">
        <v>36.17</v>
      </c>
    </row>
    <row r="659" spans="1:4" ht="15" x14ac:dyDescent="0.25">
      <c r="A659" s="81">
        <v>104716</v>
      </c>
      <c r="B659" s="81" t="s">
        <v>13854</v>
      </c>
      <c r="C659" s="81" t="s">
        <v>131</v>
      </c>
      <c r="D659" s="82">
        <v>279.66000000000003</v>
      </c>
    </row>
    <row r="660" spans="1:4" ht="15" x14ac:dyDescent="0.25">
      <c r="A660" s="81">
        <v>5632</v>
      </c>
      <c r="B660" s="81" t="s">
        <v>244</v>
      </c>
      <c r="C660" s="81" t="s">
        <v>245</v>
      </c>
      <c r="D660" s="82">
        <v>96.86</v>
      </c>
    </row>
    <row r="661" spans="1:4" ht="15" x14ac:dyDescent="0.25">
      <c r="A661" s="81">
        <v>5679</v>
      </c>
      <c r="B661" s="81" t="s">
        <v>246</v>
      </c>
      <c r="C661" s="81" t="s">
        <v>245</v>
      </c>
      <c r="D661" s="82">
        <v>70.55</v>
      </c>
    </row>
    <row r="662" spans="1:4" ht="15" x14ac:dyDescent="0.25">
      <c r="A662" s="81">
        <v>5681</v>
      </c>
      <c r="B662" s="81" t="s">
        <v>247</v>
      </c>
      <c r="C662" s="81" t="s">
        <v>245</v>
      </c>
      <c r="D662" s="82">
        <v>66.97</v>
      </c>
    </row>
    <row r="663" spans="1:4" ht="15" x14ac:dyDescent="0.25">
      <c r="A663" s="81">
        <v>5685</v>
      </c>
      <c r="B663" s="81" t="s">
        <v>248</v>
      </c>
      <c r="C663" s="81" t="s">
        <v>245</v>
      </c>
      <c r="D663" s="82">
        <v>71.47</v>
      </c>
    </row>
    <row r="664" spans="1:4" ht="15" x14ac:dyDescent="0.25">
      <c r="A664" s="81">
        <v>5690</v>
      </c>
      <c r="B664" s="81" t="s">
        <v>13855</v>
      </c>
      <c r="C664" s="81" t="s">
        <v>245</v>
      </c>
      <c r="D664" s="82">
        <v>4.09</v>
      </c>
    </row>
    <row r="665" spans="1:4" ht="15" x14ac:dyDescent="0.25">
      <c r="A665" s="81">
        <v>5806</v>
      </c>
      <c r="B665" s="81" t="s">
        <v>249</v>
      </c>
      <c r="C665" s="81" t="s">
        <v>245</v>
      </c>
      <c r="D665" s="82">
        <v>0.3</v>
      </c>
    </row>
    <row r="666" spans="1:4" ht="15" x14ac:dyDescent="0.25">
      <c r="A666" s="81">
        <v>5826</v>
      </c>
      <c r="B666" s="81" t="s">
        <v>250</v>
      </c>
      <c r="C666" s="81" t="s">
        <v>245</v>
      </c>
      <c r="D666" s="82">
        <v>68.67</v>
      </c>
    </row>
    <row r="667" spans="1:4" ht="15" x14ac:dyDescent="0.25">
      <c r="A667" s="81">
        <v>5829</v>
      </c>
      <c r="B667" s="81" t="s">
        <v>251</v>
      </c>
      <c r="C667" s="81" t="s">
        <v>245</v>
      </c>
      <c r="D667" s="82">
        <v>199.13</v>
      </c>
    </row>
    <row r="668" spans="1:4" ht="15" x14ac:dyDescent="0.25">
      <c r="A668" s="81">
        <v>5837</v>
      </c>
      <c r="B668" s="81" t="s">
        <v>252</v>
      </c>
      <c r="C668" s="81" t="s">
        <v>245</v>
      </c>
      <c r="D668" s="82">
        <v>146.86000000000001</v>
      </c>
    </row>
    <row r="669" spans="1:4" ht="15" x14ac:dyDescent="0.25">
      <c r="A669" s="81">
        <v>5841</v>
      </c>
      <c r="B669" s="81" t="s">
        <v>253</v>
      </c>
      <c r="C669" s="81" t="s">
        <v>245</v>
      </c>
      <c r="D669" s="82">
        <v>4.6900000000000004</v>
      </c>
    </row>
    <row r="670" spans="1:4" ht="15" x14ac:dyDescent="0.25">
      <c r="A670" s="81">
        <v>5845</v>
      </c>
      <c r="B670" s="81" t="s">
        <v>254</v>
      </c>
      <c r="C670" s="81" t="s">
        <v>245</v>
      </c>
      <c r="D670" s="82">
        <v>57.54</v>
      </c>
    </row>
    <row r="671" spans="1:4" ht="15" x14ac:dyDescent="0.25">
      <c r="A671" s="81">
        <v>5849</v>
      </c>
      <c r="B671" s="81" t="s">
        <v>255</v>
      </c>
      <c r="C671" s="81" t="s">
        <v>245</v>
      </c>
      <c r="D671" s="82">
        <v>94.52</v>
      </c>
    </row>
    <row r="672" spans="1:4" ht="15" x14ac:dyDescent="0.25">
      <c r="A672" s="81">
        <v>5853</v>
      </c>
      <c r="B672" s="81" t="s">
        <v>256</v>
      </c>
      <c r="C672" s="81" t="s">
        <v>245</v>
      </c>
      <c r="D672" s="82">
        <v>94.91</v>
      </c>
    </row>
    <row r="673" spans="1:4" ht="15" x14ac:dyDescent="0.25">
      <c r="A673" s="81">
        <v>5857</v>
      </c>
      <c r="B673" s="81" t="s">
        <v>257</v>
      </c>
      <c r="C673" s="81" t="s">
        <v>245</v>
      </c>
      <c r="D673" s="82">
        <v>237.62</v>
      </c>
    </row>
    <row r="674" spans="1:4" ht="15" x14ac:dyDescent="0.25">
      <c r="A674" s="81">
        <v>5865</v>
      </c>
      <c r="B674" s="81" t="s">
        <v>258</v>
      </c>
      <c r="C674" s="81" t="s">
        <v>245</v>
      </c>
      <c r="D674" s="82">
        <v>12.26</v>
      </c>
    </row>
    <row r="675" spans="1:4" ht="15" x14ac:dyDescent="0.25">
      <c r="A675" s="81">
        <v>5869</v>
      </c>
      <c r="B675" s="81" t="s">
        <v>259</v>
      </c>
      <c r="C675" s="81" t="s">
        <v>245</v>
      </c>
      <c r="D675" s="82">
        <v>80.739999999999995</v>
      </c>
    </row>
    <row r="676" spans="1:4" ht="15" x14ac:dyDescent="0.25">
      <c r="A676" s="81">
        <v>5877</v>
      </c>
      <c r="B676" s="81" t="s">
        <v>260</v>
      </c>
      <c r="C676" s="81" t="s">
        <v>245</v>
      </c>
      <c r="D676" s="82">
        <v>69.41</v>
      </c>
    </row>
    <row r="677" spans="1:4" ht="15" x14ac:dyDescent="0.25">
      <c r="A677" s="81">
        <v>5881</v>
      </c>
      <c r="B677" s="81" t="s">
        <v>261</v>
      </c>
      <c r="C677" s="81" t="s">
        <v>245</v>
      </c>
      <c r="D677" s="82">
        <v>86.37</v>
      </c>
    </row>
    <row r="678" spans="1:4" ht="15" x14ac:dyDescent="0.25">
      <c r="A678" s="81">
        <v>5884</v>
      </c>
      <c r="B678" s="81" t="s">
        <v>262</v>
      </c>
      <c r="C678" s="81" t="s">
        <v>245</v>
      </c>
      <c r="D678" s="82">
        <v>61.52</v>
      </c>
    </row>
    <row r="679" spans="1:4" ht="15" x14ac:dyDescent="0.25">
      <c r="A679" s="81">
        <v>5892</v>
      </c>
      <c r="B679" s="81" t="s">
        <v>263</v>
      </c>
      <c r="C679" s="81" t="s">
        <v>245</v>
      </c>
      <c r="D679" s="82">
        <v>63.53</v>
      </c>
    </row>
    <row r="680" spans="1:4" ht="15" x14ac:dyDescent="0.25">
      <c r="A680" s="81">
        <v>5896</v>
      </c>
      <c r="B680" s="81" t="s">
        <v>264</v>
      </c>
      <c r="C680" s="81" t="s">
        <v>245</v>
      </c>
      <c r="D680" s="82">
        <v>66.260000000000005</v>
      </c>
    </row>
    <row r="681" spans="1:4" ht="15" x14ac:dyDescent="0.25">
      <c r="A681" s="81">
        <v>5903</v>
      </c>
      <c r="B681" s="81" t="s">
        <v>265</v>
      </c>
      <c r="C681" s="81" t="s">
        <v>245</v>
      </c>
      <c r="D681" s="82">
        <v>80.66</v>
      </c>
    </row>
    <row r="682" spans="1:4" ht="15" x14ac:dyDescent="0.25">
      <c r="A682" s="81">
        <v>5911</v>
      </c>
      <c r="B682" s="81" t="s">
        <v>266</v>
      </c>
      <c r="C682" s="81" t="s">
        <v>245</v>
      </c>
      <c r="D682" s="82">
        <v>34.31</v>
      </c>
    </row>
    <row r="683" spans="1:4" ht="15" x14ac:dyDescent="0.25">
      <c r="A683" s="81">
        <v>5923</v>
      </c>
      <c r="B683" s="81" t="s">
        <v>267</v>
      </c>
      <c r="C683" s="81" t="s">
        <v>245</v>
      </c>
      <c r="D683" s="82">
        <v>3.21</v>
      </c>
    </row>
    <row r="684" spans="1:4" ht="15" x14ac:dyDescent="0.25">
      <c r="A684" s="81">
        <v>5930</v>
      </c>
      <c r="B684" s="81" t="s">
        <v>268</v>
      </c>
      <c r="C684" s="81" t="s">
        <v>245</v>
      </c>
      <c r="D684" s="82">
        <v>81.02</v>
      </c>
    </row>
    <row r="685" spans="1:4" ht="15" x14ac:dyDescent="0.25">
      <c r="A685" s="81">
        <v>5934</v>
      </c>
      <c r="B685" s="81" t="s">
        <v>269</v>
      </c>
      <c r="C685" s="81" t="s">
        <v>245</v>
      </c>
      <c r="D685" s="82">
        <v>102.55</v>
      </c>
    </row>
    <row r="686" spans="1:4" ht="15" x14ac:dyDescent="0.25">
      <c r="A686" s="81">
        <v>5942</v>
      </c>
      <c r="B686" s="81" t="s">
        <v>270</v>
      </c>
      <c r="C686" s="81" t="s">
        <v>245</v>
      </c>
      <c r="D686" s="82">
        <v>77.48</v>
      </c>
    </row>
    <row r="687" spans="1:4" ht="15" x14ac:dyDescent="0.25">
      <c r="A687" s="81">
        <v>5946</v>
      </c>
      <c r="B687" s="81" t="s">
        <v>271</v>
      </c>
      <c r="C687" s="81" t="s">
        <v>245</v>
      </c>
      <c r="D687" s="82">
        <v>95.67</v>
      </c>
    </row>
    <row r="688" spans="1:4" ht="15" x14ac:dyDescent="0.25">
      <c r="A688" s="81">
        <v>5952</v>
      </c>
      <c r="B688" s="81" t="s">
        <v>272</v>
      </c>
      <c r="C688" s="81" t="s">
        <v>245</v>
      </c>
      <c r="D688" s="82">
        <v>30.84</v>
      </c>
    </row>
    <row r="689" spans="1:4" ht="15" x14ac:dyDescent="0.25">
      <c r="A689" s="81">
        <v>5954</v>
      </c>
      <c r="B689" s="81" t="s">
        <v>273</v>
      </c>
      <c r="C689" s="81" t="s">
        <v>245</v>
      </c>
      <c r="D689" s="82">
        <v>6.74</v>
      </c>
    </row>
    <row r="690" spans="1:4" ht="15" x14ac:dyDescent="0.25">
      <c r="A690" s="81">
        <v>5961</v>
      </c>
      <c r="B690" s="81" t="s">
        <v>274</v>
      </c>
      <c r="C690" s="81" t="s">
        <v>245</v>
      </c>
      <c r="D690" s="82">
        <v>71.040000000000006</v>
      </c>
    </row>
    <row r="691" spans="1:4" ht="15" x14ac:dyDescent="0.25">
      <c r="A691" s="81">
        <v>6260</v>
      </c>
      <c r="B691" s="81" t="s">
        <v>275</v>
      </c>
      <c r="C691" s="81" t="s">
        <v>245</v>
      </c>
      <c r="D691" s="82">
        <v>68.02</v>
      </c>
    </row>
    <row r="692" spans="1:4" ht="15" x14ac:dyDescent="0.25">
      <c r="A692" s="81">
        <v>6880</v>
      </c>
      <c r="B692" s="81" t="s">
        <v>276</v>
      </c>
      <c r="C692" s="81" t="s">
        <v>245</v>
      </c>
      <c r="D692" s="82">
        <v>94.36</v>
      </c>
    </row>
    <row r="693" spans="1:4" ht="15" x14ac:dyDescent="0.25">
      <c r="A693" s="81">
        <v>7031</v>
      </c>
      <c r="B693" s="81" t="s">
        <v>13856</v>
      </c>
      <c r="C693" s="81" t="s">
        <v>245</v>
      </c>
      <c r="D693" s="82">
        <v>6.33</v>
      </c>
    </row>
    <row r="694" spans="1:4" ht="15" x14ac:dyDescent="0.25">
      <c r="A694" s="81">
        <v>7043</v>
      </c>
      <c r="B694" s="81" t="s">
        <v>277</v>
      </c>
      <c r="C694" s="81" t="s">
        <v>245</v>
      </c>
      <c r="D694" s="82">
        <v>0.38</v>
      </c>
    </row>
    <row r="695" spans="1:4" ht="15" x14ac:dyDescent="0.25">
      <c r="A695" s="81">
        <v>7050</v>
      </c>
      <c r="B695" s="81" t="s">
        <v>278</v>
      </c>
      <c r="C695" s="81" t="s">
        <v>245</v>
      </c>
      <c r="D695" s="82">
        <v>87.25</v>
      </c>
    </row>
    <row r="696" spans="1:4" ht="15" x14ac:dyDescent="0.25">
      <c r="A696" s="81">
        <v>67827</v>
      </c>
      <c r="B696" s="81" t="s">
        <v>279</v>
      </c>
      <c r="C696" s="81" t="s">
        <v>245</v>
      </c>
      <c r="D696" s="82">
        <v>72.25</v>
      </c>
    </row>
    <row r="697" spans="1:4" ht="15" x14ac:dyDescent="0.25">
      <c r="A697" s="81">
        <v>73395</v>
      </c>
      <c r="B697" s="81" t="s">
        <v>280</v>
      </c>
      <c r="C697" s="81" t="s">
        <v>245</v>
      </c>
      <c r="D697" s="82">
        <v>9.67</v>
      </c>
    </row>
    <row r="698" spans="1:4" ht="15" x14ac:dyDescent="0.25">
      <c r="A698" s="81">
        <v>83766</v>
      </c>
      <c r="B698" s="81" t="s">
        <v>281</v>
      </c>
      <c r="C698" s="81" t="s">
        <v>245</v>
      </c>
      <c r="D698" s="82">
        <v>51.6</v>
      </c>
    </row>
    <row r="699" spans="1:4" ht="15" x14ac:dyDescent="0.25">
      <c r="A699" s="81">
        <v>87446</v>
      </c>
      <c r="B699" s="81" t="s">
        <v>13857</v>
      </c>
      <c r="C699" s="81" t="s">
        <v>245</v>
      </c>
      <c r="D699" s="82">
        <v>0.5</v>
      </c>
    </row>
    <row r="700" spans="1:4" ht="15" x14ac:dyDescent="0.25">
      <c r="A700" s="81">
        <v>88392</v>
      </c>
      <c r="B700" s="81" t="s">
        <v>13858</v>
      </c>
      <c r="C700" s="81" t="s">
        <v>245</v>
      </c>
      <c r="D700" s="82">
        <v>0.99</v>
      </c>
    </row>
    <row r="701" spans="1:4" ht="15" x14ac:dyDescent="0.25">
      <c r="A701" s="81">
        <v>88398</v>
      </c>
      <c r="B701" s="81" t="s">
        <v>13859</v>
      </c>
      <c r="C701" s="81" t="s">
        <v>245</v>
      </c>
      <c r="D701" s="82">
        <v>1.18</v>
      </c>
    </row>
    <row r="702" spans="1:4" ht="15" x14ac:dyDescent="0.25">
      <c r="A702" s="81">
        <v>88404</v>
      </c>
      <c r="B702" s="81" t="s">
        <v>13860</v>
      </c>
      <c r="C702" s="81" t="s">
        <v>245</v>
      </c>
      <c r="D702" s="82">
        <v>0.93</v>
      </c>
    </row>
    <row r="703" spans="1:4" ht="15" x14ac:dyDescent="0.25">
      <c r="A703" s="81">
        <v>88430</v>
      </c>
      <c r="B703" s="81" t="s">
        <v>282</v>
      </c>
      <c r="C703" s="81" t="s">
        <v>245</v>
      </c>
      <c r="D703" s="82">
        <v>6.15</v>
      </c>
    </row>
    <row r="704" spans="1:4" ht="15" x14ac:dyDescent="0.25">
      <c r="A704" s="81">
        <v>88438</v>
      </c>
      <c r="B704" s="81" t="s">
        <v>283</v>
      </c>
      <c r="C704" s="81" t="s">
        <v>245</v>
      </c>
      <c r="D704" s="82">
        <v>8.16</v>
      </c>
    </row>
    <row r="705" spans="1:4" ht="15" x14ac:dyDescent="0.25">
      <c r="A705" s="81">
        <v>88831</v>
      </c>
      <c r="B705" s="81" t="s">
        <v>13861</v>
      </c>
      <c r="C705" s="81" t="s">
        <v>245</v>
      </c>
      <c r="D705" s="82">
        <v>0.37</v>
      </c>
    </row>
    <row r="706" spans="1:4" ht="15" x14ac:dyDescent="0.25">
      <c r="A706" s="81">
        <v>88844</v>
      </c>
      <c r="B706" s="81" t="s">
        <v>284</v>
      </c>
      <c r="C706" s="81" t="s">
        <v>245</v>
      </c>
      <c r="D706" s="82">
        <v>82.82</v>
      </c>
    </row>
    <row r="707" spans="1:4" ht="15" x14ac:dyDescent="0.25">
      <c r="A707" s="81">
        <v>88908</v>
      </c>
      <c r="B707" s="81" t="s">
        <v>285</v>
      </c>
      <c r="C707" s="81" t="s">
        <v>245</v>
      </c>
      <c r="D707" s="82">
        <v>104.57</v>
      </c>
    </row>
    <row r="708" spans="1:4" ht="15" x14ac:dyDescent="0.25">
      <c r="A708" s="81">
        <v>89022</v>
      </c>
      <c r="B708" s="81" t="s">
        <v>13862</v>
      </c>
      <c r="C708" s="81" t="s">
        <v>245</v>
      </c>
      <c r="D708" s="82">
        <v>0.47</v>
      </c>
    </row>
    <row r="709" spans="1:4" ht="15" x14ac:dyDescent="0.25">
      <c r="A709" s="81">
        <v>89027</v>
      </c>
      <c r="B709" s="81" t="s">
        <v>13863</v>
      </c>
      <c r="C709" s="81" t="s">
        <v>245</v>
      </c>
      <c r="D709" s="82">
        <v>5.14</v>
      </c>
    </row>
    <row r="710" spans="1:4" ht="15" x14ac:dyDescent="0.25">
      <c r="A710" s="81">
        <v>89031</v>
      </c>
      <c r="B710" s="81" t="s">
        <v>286</v>
      </c>
      <c r="C710" s="81" t="s">
        <v>245</v>
      </c>
      <c r="D710" s="82">
        <v>80.56</v>
      </c>
    </row>
    <row r="711" spans="1:4" ht="15" x14ac:dyDescent="0.25">
      <c r="A711" s="81">
        <v>89036</v>
      </c>
      <c r="B711" s="81" t="s">
        <v>287</v>
      </c>
      <c r="C711" s="81" t="s">
        <v>245</v>
      </c>
      <c r="D711" s="82">
        <v>50.74</v>
      </c>
    </row>
    <row r="712" spans="1:4" ht="15" x14ac:dyDescent="0.25">
      <c r="A712" s="81">
        <v>89218</v>
      </c>
      <c r="B712" s="81" t="s">
        <v>288</v>
      </c>
      <c r="C712" s="81" t="s">
        <v>245</v>
      </c>
      <c r="D712" s="82">
        <v>104.05</v>
      </c>
    </row>
    <row r="713" spans="1:4" ht="15" x14ac:dyDescent="0.25">
      <c r="A713" s="81">
        <v>89226</v>
      </c>
      <c r="B713" s="81" t="s">
        <v>13864</v>
      </c>
      <c r="C713" s="81" t="s">
        <v>245</v>
      </c>
      <c r="D713" s="82">
        <v>1.52</v>
      </c>
    </row>
    <row r="714" spans="1:4" ht="15" x14ac:dyDescent="0.25">
      <c r="A714" s="81">
        <v>89235</v>
      </c>
      <c r="B714" s="81" t="s">
        <v>289</v>
      </c>
      <c r="C714" s="81" t="s">
        <v>245</v>
      </c>
      <c r="D714" s="82">
        <v>187.29</v>
      </c>
    </row>
    <row r="715" spans="1:4" ht="15" x14ac:dyDescent="0.25">
      <c r="A715" s="81">
        <v>89243</v>
      </c>
      <c r="B715" s="81" t="s">
        <v>290</v>
      </c>
      <c r="C715" s="81" t="s">
        <v>245</v>
      </c>
      <c r="D715" s="82">
        <v>396.89</v>
      </c>
    </row>
    <row r="716" spans="1:4" ht="15" x14ac:dyDescent="0.25">
      <c r="A716" s="81">
        <v>89251</v>
      </c>
      <c r="B716" s="81" t="s">
        <v>291</v>
      </c>
      <c r="C716" s="81" t="s">
        <v>245</v>
      </c>
      <c r="D716" s="82">
        <v>348.86</v>
      </c>
    </row>
    <row r="717" spans="1:4" ht="15" x14ac:dyDescent="0.25">
      <c r="A717" s="81">
        <v>89258</v>
      </c>
      <c r="B717" s="81" t="s">
        <v>292</v>
      </c>
      <c r="C717" s="81" t="s">
        <v>245</v>
      </c>
      <c r="D717" s="82">
        <v>125.83</v>
      </c>
    </row>
    <row r="718" spans="1:4" ht="15" x14ac:dyDescent="0.25">
      <c r="A718" s="81">
        <v>89273</v>
      </c>
      <c r="B718" s="81" t="s">
        <v>293</v>
      </c>
      <c r="C718" s="81" t="s">
        <v>245</v>
      </c>
      <c r="D718" s="82">
        <v>107.68</v>
      </c>
    </row>
    <row r="719" spans="1:4" ht="15" x14ac:dyDescent="0.25">
      <c r="A719" s="81">
        <v>89279</v>
      </c>
      <c r="B719" s="81" t="s">
        <v>13865</v>
      </c>
      <c r="C719" s="81" t="s">
        <v>245</v>
      </c>
      <c r="D719" s="82">
        <v>1.86</v>
      </c>
    </row>
    <row r="720" spans="1:4" ht="15" x14ac:dyDescent="0.25">
      <c r="A720" s="81">
        <v>89877</v>
      </c>
      <c r="B720" s="81" t="s">
        <v>294</v>
      </c>
      <c r="C720" s="81" t="s">
        <v>245</v>
      </c>
      <c r="D720" s="82">
        <v>97.1</v>
      </c>
    </row>
    <row r="721" spans="1:4" ht="15" x14ac:dyDescent="0.25">
      <c r="A721" s="81">
        <v>89884</v>
      </c>
      <c r="B721" s="81" t="s">
        <v>295</v>
      </c>
      <c r="C721" s="81" t="s">
        <v>245</v>
      </c>
      <c r="D721" s="82">
        <v>100.97</v>
      </c>
    </row>
    <row r="722" spans="1:4" ht="15" x14ac:dyDescent="0.25">
      <c r="A722" s="81">
        <v>90587</v>
      </c>
      <c r="B722" s="81" t="s">
        <v>296</v>
      </c>
      <c r="C722" s="81" t="s">
        <v>245</v>
      </c>
      <c r="D722" s="82">
        <v>0.53</v>
      </c>
    </row>
    <row r="723" spans="1:4" ht="15" x14ac:dyDescent="0.25">
      <c r="A723" s="81">
        <v>90626</v>
      </c>
      <c r="B723" s="81" t="s">
        <v>297</v>
      </c>
      <c r="C723" s="81" t="s">
        <v>245</v>
      </c>
      <c r="D723" s="82">
        <v>2.88</v>
      </c>
    </row>
    <row r="724" spans="1:4" ht="15" x14ac:dyDescent="0.25">
      <c r="A724" s="81">
        <v>90632</v>
      </c>
      <c r="B724" s="81" t="s">
        <v>298</v>
      </c>
      <c r="C724" s="81" t="s">
        <v>245</v>
      </c>
      <c r="D724" s="82">
        <v>99.23</v>
      </c>
    </row>
    <row r="725" spans="1:4" ht="15" x14ac:dyDescent="0.25">
      <c r="A725" s="81">
        <v>90638</v>
      </c>
      <c r="B725" s="81" t="s">
        <v>299</v>
      </c>
      <c r="C725" s="81" t="s">
        <v>245</v>
      </c>
      <c r="D725" s="82">
        <v>4.74</v>
      </c>
    </row>
    <row r="726" spans="1:4" ht="15" x14ac:dyDescent="0.25">
      <c r="A726" s="81">
        <v>90644</v>
      </c>
      <c r="B726" s="81" t="s">
        <v>300</v>
      </c>
      <c r="C726" s="81" t="s">
        <v>245</v>
      </c>
      <c r="D726" s="82">
        <v>7.08</v>
      </c>
    </row>
    <row r="727" spans="1:4" ht="15" x14ac:dyDescent="0.25">
      <c r="A727" s="81">
        <v>90651</v>
      </c>
      <c r="B727" s="81" t="s">
        <v>301</v>
      </c>
      <c r="C727" s="81" t="s">
        <v>245</v>
      </c>
      <c r="D727" s="82">
        <v>1.08</v>
      </c>
    </row>
    <row r="728" spans="1:4" ht="15" x14ac:dyDescent="0.25">
      <c r="A728" s="81">
        <v>90657</v>
      </c>
      <c r="B728" s="81" t="s">
        <v>302</v>
      </c>
      <c r="C728" s="81" t="s">
        <v>245</v>
      </c>
      <c r="D728" s="82">
        <v>4.5999999999999996</v>
      </c>
    </row>
    <row r="729" spans="1:4" ht="15" x14ac:dyDescent="0.25">
      <c r="A729" s="81">
        <v>90663</v>
      </c>
      <c r="B729" s="81" t="s">
        <v>303</v>
      </c>
      <c r="C729" s="81" t="s">
        <v>245</v>
      </c>
      <c r="D729" s="82">
        <v>4.93</v>
      </c>
    </row>
    <row r="730" spans="1:4" ht="15" x14ac:dyDescent="0.25">
      <c r="A730" s="81">
        <v>90669</v>
      </c>
      <c r="B730" s="81" t="s">
        <v>13866</v>
      </c>
      <c r="C730" s="81" t="s">
        <v>245</v>
      </c>
      <c r="D730" s="82">
        <v>9.0399999999999991</v>
      </c>
    </row>
    <row r="731" spans="1:4" ht="15" x14ac:dyDescent="0.25">
      <c r="A731" s="81">
        <v>90675</v>
      </c>
      <c r="B731" s="81" t="s">
        <v>304</v>
      </c>
      <c r="C731" s="81" t="s">
        <v>245</v>
      </c>
      <c r="D731" s="82">
        <v>334.66</v>
      </c>
    </row>
    <row r="732" spans="1:4" ht="15" x14ac:dyDescent="0.25">
      <c r="A732" s="81">
        <v>90681</v>
      </c>
      <c r="B732" s="81" t="s">
        <v>305</v>
      </c>
      <c r="C732" s="81" t="s">
        <v>245</v>
      </c>
      <c r="D732" s="82">
        <v>171.11</v>
      </c>
    </row>
    <row r="733" spans="1:4" ht="15" x14ac:dyDescent="0.25">
      <c r="A733" s="81">
        <v>90687</v>
      </c>
      <c r="B733" s="81" t="s">
        <v>13867</v>
      </c>
      <c r="C733" s="81" t="s">
        <v>245</v>
      </c>
      <c r="D733" s="82">
        <v>78.98</v>
      </c>
    </row>
    <row r="734" spans="1:4" ht="15" x14ac:dyDescent="0.25">
      <c r="A734" s="81">
        <v>90693</v>
      </c>
      <c r="B734" s="81" t="s">
        <v>306</v>
      </c>
      <c r="C734" s="81" t="s">
        <v>245</v>
      </c>
      <c r="D734" s="82">
        <v>64.88</v>
      </c>
    </row>
    <row r="735" spans="1:4" ht="15" x14ac:dyDescent="0.25">
      <c r="A735" s="81">
        <v>90965</v>
      </c>
      <c r="B735" s="81" t="s">
        <v>307</v>
      </c>
      <c r="C735" s="81" t="s">
        <v>245</v>
      </c>
      <c r="D735" s="82">
        <v>9</v>
      </c>
    </row>
    <row r="736" spans="1:4" ht="15" x14ac:dyDescent="0.25">
      <c r="A736" s="81">
        <v>90973</v>
      </c>
      <c r="B736" s="81" t="s">
        <v>308</v>
      </c>
      <c r="C736" s="81" t="s">
        <v>245</v>
      </c>
      <c r="D736" s="82">
        <v>9.0299999999999994</v>
      </c>
    </row>
    <row r="737" spans="1:4" ht="15" x14ac:dyDescent="0.25">
      <c r="A737" s="81">
        <v>90982</v>
      </c>
      <c r="B737" s="81" t="s">
        <v>309</v>
      </c>
      <c r="C737" s="81" t="s">
        <v>245</v>
      </c>
      <c r="D737" s="82">
        <v>22.94</v>
      </c>
    </row>
    <row r="738" spans="1:4" ht="15" x14ac:dyDescent="0.25">
      <c r="A738" s="81">
        <v>91001</v>
      </c>
      <c r="B738" s="81" t="s">
        <v>310</v>
      </c>
      <c r="C738" s="81" t="s">
        <v>245</v>
      </c>
      <c r="D738" s="82">
        <v>10.71</v>
      </c>
    </row>
    <row r="739" spans="1:4" ht="15" x14ac:dyDescent="0.25">
      <c r="A739" s="81">
        <v>91032</v>
      </c>
      <c r="B739" s="81" t="s">
        <v>311</v>
      </c>
      <c r="C739" s="81" t="s">
        <v>245</v>
      </c>
      <c r="D739" s="82">
        <v>74.47</v>
      </c>
    </row>
    <row r="740" spans="1:4" ht="15" x14ac:dyDescent="0.25">
      <c r="A740" s="81">
        <v>91278</v>
      </c>
      <c r="B740" s="81" t="s">
        <v>312</v>
      </c>
      <c r="C740" s="81" t="s">
        <v>245</v>
      </c>
      <c r="D740" s="82">
        <v>0.76</v>
      </c>
    </row>
    <row r="741" spans="1:4" ht="15" x14ac:dyDescent="0.25">
      <c r="A741" s="81">
        <v>91285</v>
      </c>
      <c r="B741" s="81" t="s">
        <v>313</v>
      </c>
      <c r="C741" s="81" t="s">
        <v>245</v>
      </c>
      <c r="D741" s="82">
        <v>0.96</v>
      </c>
    </row>
    <row r="742" spans="1:4" ht="15" x14ac:dyDescent="0.25">
      <c r="A742" s="81">
        <v>91387</v>
      </c>
      <c r="B742" s="81" t="s">
        <v>314</v>
      </c>
      <c r="C742" s="81" t="s">
        <v>245</v>
      </c>
      <c r="D742" s="82">
        <v>81.83</v>
      </c>
    </row>
    <row r="743" spans="1:4" ht="15" x14ac:dyDescent="0.25">
      <c r="A743" s="81">
        <v>91395</v>
      </c>
      <c r="B743" s="81" t="s">
        <v>315</v>
      </c>
      <c r="C743" s="81" t="s">
        <v>245</v>
      </c>
      <c r="D743" s="82">
        <v>65.78</v>
      </c>
    </row>
    <row r="744" spans="1:4" ht="15" x14ac:dyDescent="0.25">
      <c r="A744" s="81">
        <v>91486</v>
      </c>
      <c r="B744" s="81" t="s">
        <v>13868</v>
      </c>
      <c r="C744" s="81" t="s">
        <v>245</v>
      </c>
      <c r="D744" s="82">
        <v>75.23</v>
      </c>
    </row>
    <row r="745" spans="1:4" ht="15" x14ac:dyDescent="0.25">
      <c r="A745" s="81">
        <v>91534</v>
      </c>
      <c r="B745" s="81" t="s">
        <v>316</v>
      </c>
      <c r="C745" s="81" t="s">
        <v>245</v>
      </c>
      <c r="D745" s="82">
        <v>33.299999999999997</v>
      </c>
    </row>
    <row r="746" spans="1:4" ht="15" x14ac:dyDescent="0.25">
      <c r="A746" s="81">
        <v>91635</v>
      </c>
      <c r="B746" s="81" t="s">
        <v>317</v>
      </c>
      <c r="C746" s="81" t="s">
        <v>245</v>
      </c>
      <c r="D746" s="82">
        <v>72.53</v>
      </c>
    </row>
    <row r="747" spans="1:4" ht="15" x14ac:dyDescent="0.25">
      <c r="A747" s="81">
        <v>91646</v>
      </c>
      <c r="B747" s="81" t="s">
        <v>318</v>
      </c>
      <c r="C747" s="81" t="s">
        <v>245</v>
      </c>
      <c r="D747" s="82">
        <v>107.68</v>
      </c>
    </row>
    <row r="748" spans="1:4" ht="15" x14ac:dyDescent="0.25">
      <c r="A748" s="81">
        <v>91693</v>
      </c>
      <c r="B748" s="81" t="s">
        <v>319</v>
      </c>
      <c r="C748" s="81" t="s">
        <v>245</v>
      </c>
      <c r="D748" s="82">
        <v>32.29</v>
      </c>
    </row>
    <row r="749" spans="1:4" ht="15" x14ac:dyDescent="0.25">
      <c r="A749" s="81">
        <v>92044</v>
      </c>
      <c r="B749" s="81" t="s">
        <v>320</v>
      </c>
      <c r="C749" s="81" t="s">
        <v>245</v>
      </c>
      <c r="D749" s="82">
        <v>7.8</v>
      </c>
    </row>
    <row r="750" spans="1:4" ht="15" x14ac:dyDescent="0.25">
      <c r="A750" s="81">
        <v>92107</v>
      </c>
      <c r="B750" s="81" t="s">
        <v>13869</v>
      </c>
      <c r="C750" s="81" t="s">
        <v>245</v>
      </c>
      <c r="D750" s="82">
        <v>100.31</v>
      </c>
    </row>
    <row r="751" spans="1:4" ht="15" x14ac:dyDescent="0.25">
      <c r="A751" s="81">
        <v>92113</v>
      </c>
      <c r="B751" s="81" t="s">
        <v>13870</v>
      </c>
      <c r="C751" s="81" t="s">
        <v>245</v>
      </c>
      <c r="D751" s="82">
        <v>1.1000000000000001</v>
      </c>
    </row>
    <row r="752" spans="1:4" ht="15" x14ac:dyDescent="0.25">
      <c r="A752" s="81">
        <v>92119</v>
      </c>
      <c r="B752" s="81" t="s">
        <v>13871</v>
      </c>
      <c r="C752" s="81" t="s">
        <v>245</v>
      </c>
      <c r="D752" s="82">
        <v>0.26</v>
      </c>
    </row>
    <row r="753" spans="1:4" ht="15" x14ac:dyDescent="0.25">
      <c r="A753" s="81">
        <v>92139</v>
      </c>
      <c r="B753" s="81" t="s">
        <v>321</v>
      </c>
      <c r="C753" s="81" t="s">
        <v>245</v>
      </c>
      <c r="D753" s="82">
        <v>49.25</v>
      </c>
    </row>
    <row r="754" spans="1:4" ht="15" x14ac:dyDescent="0.25">
      <c r="A754" s="81">
        <v>92146</v>
      </c>
      <c r="B754" s="81" t="s">
        <v>322</v>
      </c>
      <c r="C754" s="81" t="s">
        <v>245</v>
      </c>
      <c r="D754" s="82">
        <v>37.68</v>
      </c>
    </row>
    <row r="755" spans="1:4" ht="15" x14ac:dyDescent="0.25">
      <c r="A755" s="81">
        <v>92243</v>
      </c>
      <c r="B755" s="81" t="s">
        <v>323</v>
      </c>
      <c r="C755" s="81" t="s">
        <v>245</v>
      </c>
      <c r="D755" s="82">
        <v>89.96</v>
      </c>
    </row>
    <row r="756" spans="1:4" ht="15" x14ac:dyDescent="0.25">
      <c r="A756" s="81">
        <v>92717</v>
      </c>
      <c r="B756" s="81" t="s">
        <v>13872</v>
      </c>
      <c r="C756" s="81" t="s">
        <v>245</v>
      </c>
      <c r="D756" s="82">
        <v>0.17</v>
      </c>
    </row>
    <row r="757" spans="1:4" ht="15" x14ac:dyDescent="0.25">
      <c r="A757" s="81">
        <v>92961</v>
      </c>
      <c r="B757" s="81" t="s">
        <v>324</v>
      </c>
      <c r="C757" s="81" t="s">
        <v>245</v>
      </c>
      <c r="D757" s="82">
        <v>5.29</v>
      </c>
    </row>
    <row r="758" spans="1:4" ht="15" x14ac:dyDescent="0.25">
      <c r="A758" s="81">
        <v>92967</v>
      </c>
      <c r="B758" s="81" t="s">
        <v>325</v>
      </c>
      <c r="C758" s="81" t="s">
        <v>245</v>
      </c>
      <c r="D758" s="82">
        <v>30.9</v>
      </c>
    </row>
    <row r="759" spans="1:4" ht="15" x14ac:dyDescent="0.25">
      <c r="A759" s="81">
        <v>93225</v>
      </c>
      <c r="B759" s="81" t="s">
        <v>326</v>
      </c>
      <c r="C759" s="81" t="s">
        <v>245</v>
      </c>
      <c r="D759" s="82">
        <v>495.99</v>
      </c>
    </row>
    <row r="760" spans="1:4" ht="15" x14ac:dyDescent="0.25">
      <c r="A760" s="81">
        <v>93234</v>
      </c>
      <c r="B760" s="81" t="s">
        <v>327</v>
      </c>
      <c r="C760" s="81" t="s">
        <v>245</v>
      </c>
      <c r="D760" s="82">
        <v>0.46</v>
      </c>
    </row>
    <row r="761" spans="1:4" ht="15" x14ac:dyDescent="0.25">
      <c r="A761" s="81">
        <v>93244</v>
      </c>
      <c r="B761" s="81" t="s">
        <v>328</v>
      </c>
      <c r="C761" s="81" t="s">
        <v>245</v>
      </c>
      <c r="D761" s="82">
        <v>73.150000000000006</v>
      </c>
    </row>
    <row r="762" spans="1:4" ht="15" x14ac:dyDescent="0.25">
      <c r="A762" s="81">
        <v>93274</v>
      </c>
      <c r="B762" s="81" t="s">
        <v>13873</v>
      </c>
      <c r="C762" s="81" t="s">
        <v>245</v>
      </c>
      <c r="D762" s="82">
        <v>66.569999999999993</v>
      </c>
    </row>
    <row r="763" spans="1:4" ht="15" x14ac:dyDescent="0.25">
      <c r="A763" s="81">
        <v>93282</v>
      </c>
      <c r="B763" s="81" t="s">
        <v>329</v>
      </c>
      <c r="C763" s="81" t="s">
        <v>245</v>
      </c>
      <c r="D763" s="82">
        <v>29.23</v>
      </c>
    </row>
    <row r="764" spans="1:4" ht="15" x14ac:dyDescent="0.25">
      <c r="A764" s="81">
        <v>93288</v>
      </c>
      <c r="B764" s="81" t="s">
        <v>330</v>
      </c>
      <c r="C764" s="81" t="s">
        <v>245</v>
      </c>
      <c r="D764" s="82">
        <v>179.74</v>
      </c>
    </row>
    <row r="765" spans="1:4" ht="15" x14ac:dyDescent="0.25">
      <c r="A765" s="81">
        <v>93403</v>
      </c>
      <c r="B765" s="81" t="s">
        <v>331</v>
      </c>
      <c r="C765" s="81" t="s">
        <v>245</v>
      </c>
      <c r="D765" s="82">
        <v>77.86</v>
      </c>
    </row>
    <row r="766" spans="1:4" ht="15" x14ac:dyDescent="0.25">
      <c r="A766" s="81">
        <v>93409</v>
      </c>
      <c r="B766" s="81" t="s">
        <v>13874</v>
      </c>
      <c r="C766" s="81" t="s">
        <v>245</v>
      </c>
      <c r="D766" s="82">
        <v>34.340000000000003</v>
      </c>
    </row>
    <row r="767" spans="1:4" ht="15" x14ac:dyDescent="0.25">
      <c r="A767" s="81">
        <v>93416</v>
      </c>
      <c r="B767" s="81" t="s">
        <v>332</v>
      </c>
      <c r="C767" s="81" t="s">
        <v>245</v>
      </c>
      <c r="D767" s="82">
        <v>0.46</v>
      </c>
    </row>
    <row r="768" spans="1:4" ht="15" x14ac:dyDescent="0.25">
      <c r="A768" s="81">
        <v>93422</v>
      </c>
      <c r="B768" s="81" t="s">
        <v>333</v>
      </c>
      <c r="C768" s="81" t="s">
        <v>245</v>
      </c>
      <c r="D768" s="82">
        <v>6.07</v>
      </c>
    </row>
    <row r="769" spans="1:4" ht="15" x14ac:dyDescent="0.25">
      <c r="A769" s="81">
        <v>93428</v>
      </c>
      <c r="B769" s="81" t="s">
        <v>334</v>
      </c>
      <c r="C769" s="81" t="s">
        <v>245</v>
      </c>
      <c r="D769" s="82">
        <v>8.6</v>
      </c>
    </row>
    <row r="770" spans="1:4" ht="15" x14ac:dyDescent="0.25">
      <c r="A770" s="81">
        <v>93434</v>
      </c>
      <c r="B770" s="81" t="s">
        <v>13875</v>
      </c>
      <c r="C770" s="81" t="s">
        <v>245</v>
      </c>
      <c r="D770" s="82">
        <v>362.22</v>
      </c>
    </row>
    <row r="771" spans="1:4" ht="15" x14ac:dyDescent="0.25">
      <c r="A771" s="81">
        <v>93440</v>
      </c>
      <c r="B771" s="81" t="s">
        <v>13876</v>
      </c>
      <c r="C771" s="81" t="s">
        <v>245</v>
      </c>
      <c r="D771" s="82">
        <v>168.09</v>
      </c>
    </row>
    <row r="772" spans="1:4" ht="15" x14ac:dyDescent="0.25">
      <c r="A772" s="81">
        <v>95122</v>
      </c>
      <c r="B772" s="81" t="s">
        <v>335</v>
      </c>
      <c r="C772" s="81" t="s">
        <v>245</v>
      </c>
      <c r="D772" s="82">
        <v>250.95</v>
      </c>
    </row>
    <row r="773" spans="1:4" ht="15" x14ac:dyDescent="0.25">
      <c r="A773" s="81">
        <v>95128</v>
      </c>
      <c r="B773" s="81" t="s">
        <v>336</v>
      </c>
      <c r="C773" s="81" t="s">
        <v>245</v>
      </c>
      <c r="D773" s="82">
        <v>55.57</v>
      </c>
    </row>
    <row r="774" spans="1:4" ht="15" x14ac:dyDescent="0.25">
      <c r="A774" s="81">
        <v>95140</v>
      </c>
      <c r="B774" s="81" t="s">
        <v>337</v>
      </c>
      <c r="C774" s="81" t="s">
        <v>245</v>
      </c>
      <c r="D774" s="82">
        <v>0.04</v>
      </c>
    </row>
    <row r="775" spans="1:4" ht="15" x14ac:dyDescent="0.25">
      <c r="A775" s="81">
        <v>95213</v>
      </c>
      <c r="B775" s="81" t="s">
        <v>13877</v>
      </c>
      <c r="C775" s="81" t="s">
        <v>245</v>
      </c>
      <c r="D775" s="82">
        <v>96.27</v>
      </c>
    </row>
    <row r="776" spans="1:4" ht="15" x14ac:dyDescent="0.25">
      <c r="A776" s="81">
        <v>95259</v>
      </c>
      <c r="B776" s="81" t="s">
        <v>338</v>
      </c>
      <c r="C776" s="81" t="s">
        <v>245</v>
      </c>
      <c r="D776" s="82">
        <v>30.61</v>
      </c>
    </row>
    <row r="777" spans="1:4" ht="15" x14ac:dyDescent="0.25">
      <c r="A777" s="81">
        <v>95265</v>
      </c>
      <c r="B777" s="81" t="s">
        <v>339</v>
      </c>
      <c r="C777" s="81" t="s">
        <v>245</v>
      </c>
      <c r="D777" s="82">
        <v>0.9</v>
      </c>
    </row>
    <row r="778" spans="1:4" ht="15" x14ac:dyDescent="0.25">
      <c r="A778" s="81">
        <v>95271</v>
      </c>
      <c r="B778" s="81" t="s">
        <v>340</v>
      </c>
      <c r="C778" s="81" t="s">
        <v>245</v>
      </c>
      <c r="D778" s="82">
        <v>0.6</v>
      </c>
    </row>
    <row r="779" spans="1:4" ht="15" x14ac:dyDescent="0.25">
      <c r="A779" s="81">
        <v>95277</v>
      </c>
      <c r="B779" s="81" t="s">
        <v>13878</v>
      </c>
      <c r="C779" s="81" t="s">
        <v>245</v>
      </c>
      <c r="D779" s="82">
        <v>0.6</v>
      </c>
    </row>
    <row r="780" spans="1:4" ht="15" x14ac:dyDescent="0.25">
      <c r="A780" s="81">
        <v>95283</v>
      </c>
      <c r="B780" s="81" t="s">
        <v>13879</v>
      </c>
      <c r="C780" s="81" t="s">
        <v>245</v>
      </c>
      <c r="D780" s="82">
        <v>0.72</v>
      </c>
    </row>
    <row r="781" spans="1:4" ht="15" x14ac:dyDescent="0.25">
      <c r="A781" s="81">
        <v>95621</v>
      </c>
      <c r="B781" s="81" t="s">
        <v>341</v>
      </c>
      <c r="C781" s="81" t="s">
        <v>245</v>
      </c>
      <c r="D781" s="82">
        <v>30.26</v>
      </c>
    </row>
    <row r="782" spans="1:4" ht="15" x14ac:dyDescent="0.25">
      <c r="A782" s="81">
        <v>95632</v>
      </c>
      <c r="B782" s="81" t="s">
        <v>342</v>
      </c>
      <c r="C782" s="81" t="s">
        <v>245</v>
      </c>
      <c r="D782" s="82">
        <v>91.63</v>
      </c>
    </row>
    <row r="783" spans="1:4" ht="15" x14ac:dyDescent="0.25">
      <c r="A783" s="81">
        <v>95703</v>
      </c>
      <c r="B783" s="81" t="s">
        <v>343</v>
      </c>
      <c r="C783" s="81" t="s">
        <v>245</v>
      </c>
      <c r="D783" s="82">
        <v>38.58</v>
      </c>
    </row>
    <row r="784" spans="1:4" ht="15" x14ac:dyDescent="0.25">
      <c r="A784" s="81">
        <v>95709</v>
      </c>
      <c r="B784" s="81" t="s">
        <v>13880</v>
      </c>
      <c r="C784" s="81" t="s">
        <v>245</v>
      </c>
      <c r="D784" s="82">
        <v>99.89</v>
      </c>
    </row>
    <row r="785" spans="1:4" ht="15" x14ac:dyDescent="0.25">
      <c r="A785" s="81">
        <v>95721</v>
      </c>
      <c r="B785" s="81" t="s">
        <v>344</v>
      </c>
      <c r="C785" s="81" t="s">
        <v>245</v>
      </c>
      <c r="D785" s="82">
        <v>119.41</v>
      </c>
    </row>
    <row r="786" spans="1:4" ht="15" x14ac:dyDescent="0.25">
      <c r="A786" s="81">
        <v>95873</v>
      </c>
      <c r="B786" s="81" t="s">
        <v>345</v>
      </c>
      <c r="C786" s="81" t="s">
        <v>245</v>
      </c>
      <c r="D786" s="82">
        <v>13.75</v>
      </c>
    </row>
    <row r="787" spans="1:4" ht="15" x14ac:dyDescent="0.25">
      <c r="A787" s="81">
        <v>96014</v>
      </c>
      <c r="B787" s="81" t="s">
        <v>346</v>
      </c>
      <c r="C787" s="81" t="s">
        <v>245</v>
      </c>
      <c r="D787" s="82">
        <v>61.97</v>
      </c>
    </row>
    <row r="788" spans="1:4" ht="15" x14ac:dyDescent="0.25">
      <c r="A788" s="81">
        <v>96021</v>
      </c>
      <c r="B788" s="81" t="s">
        <v>347</v>
      </c>
      <c r="C788" s="81" t="s">
        <v>245</v>
      </c>
      <c r="D788" s="82">
        <v>61.72</v>
      </c>
    </row>
    <row r="789" spans="1:4" ht="15" x14ac:dyDescent="0.25">
      <c r="A789" s="81">
        <v>96029</v>
      </c>
      <c r="B789" s="81" t="s">
        <v>348</v>
      </c>
      <c r="C789" s="81" t="s">
        <v>245</v>
      </c>
      <c r="D789" s="82">
        <v>54.96</v>
      </c>
    </row>
    <row r="790" spans="1:4" ht="15" x14ac:dyDescent="0.25">
      <c r="A790" s="81">
        <v>96036</v>
      </c>
      <c r="B790" s="81" t="s">
        <v>349</v>
      </c>
      <c r="C790" s="81" t="s">
        <v>245</v>
      </c>
      <c r="D790" s="82">
        <v>90.14</v>
      </c>
    </row>
    <row r="791" spans="1:4" ht="15" x14ac:dyDescent="0.25">
      <c r="A791" s="81">
        <v>96155</v>
      </c>
      <c r="B791" s="81" t="s">
        <v>350</v>
      </c>
      <c r="C791" s="81" t="s">
        <v>245</v>
      </c>
      <c r="D791" s="82">
        <v>55.21</v>
      </c>
    </row>
    <row r="792" spans="1:4" ht="15" x14ac:dyDescent="0.25">
      <c r="A792" s="81">
        <v>96156</v>
      </c>
      <c r="B792" s="81" t="s">
        <v>351</v>
      </c>
      <c r="C792" s="81" t="s">
        <v>245</v>
      </c>
      <c r="D792" s="82">
        <v>69.569999999999993</v>
      </c>
    </row>
    <row r="793" spans="1:4" ht="15" x14ac:dyDescent="0.25">
      <c r="A793" s="81">
        <v>96159</v>
      </c>
      <c r="B793" s="81" t="s">
        <v>352</v>
      </c>
      <c r="C793" s="81" t="s">
        <v>245</v>
      </c>
      <c r="D793" s="82">
        <v>95.66</v>
      </c>
    </row>
    <row r="794" spans="1:4" ht="15" x14ac:dyDescent="0.25">
      <c r="A794" s="81">
        <v>96246</v>
      </c>
      <c r="B794" s="81" t="s">
        <v>13881</v>
      </c>
      <c r="C794" s="81" t="s">
        <v>245</v>
      </c>
      <c r="D794" s="82">
        <v>76.94</v>
      </c>
    </row>
    <row r="795" spans="1:4" ht="15" x14ac:dyDescent="0.25">
      <c r="A795" s="81">
        <v>96464</v>
      </c>
      <c r="B795" s="81" t="s">
        <v>13882</v>
      </c>
      <c r="C795" s="81" t="s">
        <v>245</v>
      </c>
      <c r="D795" s="82">
        <v>98.26</v>
      </c>
    </row>
    <row r="796" spans="1:4" ht="15" x14ac:dyDescent="0.25">
      <c r="A796" s="81">
        <v>98765</v>
      </c>
      <c r="B796" s="81" t="s">
        <v>353</v>
      </c>
      <c r="C796" s="81" t="s">
        <v>245</v>
      </c>
      <c r="D796" s="82">
        <v>0.06</v>
      </c>
    </row>
    <row r="797" spans="1:4" ht="15" x14ac:dyDescent="0.25">
      <c r="A797" s="81">
        <v>99834</v>
      </c>
      <c r="B797" s="81" t="s">
        <v>13883</v>
      </c>
      <c r="C797" s="81" t="s">
        <v>245</v>
      </c>
      <c r="D797" s="82">
        <v>0.27</v>
      </c>
    </row>
    <row r="798" spans="1:4" ht="15" x14ac:dyDescent="0.25">
      <c r="A798" s="81">
        <v>100642</v>
      </c>
      <c r="B798" s="81" t="s">
        <v>354</v>
      </c>
      <c r="C798" s="81" t="s">
        <v>245</v>
      </c>
      <c r="D798" s="82">
        <v>291.89999999999998</v>
      </c>
    </row>
    <row r="799" spans="1:4" ht="15" x14ac:dyDescent="0.25">
      <c r="A799" s="81">
        <v>100648</v>
      </c>
      <c r="B799" s="81" t="s">
        <v>355</v>
      </c>
      <c r="C799" s="81" t="s">
        <v>245</v>
      </c>
      <c r="D799" s="82">
        <v>574.79</v>
      </c>
    </row>
    <row r="800" spans="1:4" ht="15" x14ac:dyDescent="0.25">
      <c r="A800" s="81">
        <v>102274</v>
      </c>
      <c r="B800" s="81" t="s">
        <v>356</v>
      </c>
      <c r="C800" s="81" t="s">
        <v>245</v>
      </c>
      <c r="D800" s="82">
        <v>29.63</v>
      </c>
    </row>
    <row r="801" spans="1:4" ht="15" x14ac:dyDescent="0.25">
      <c r="A801" s="81">
        <v>102875</v>
      </c>
      <c r="B801" s="81" t="s">
        <v>13884</v>
      </c>
      <c r="C801" s="81" t="s">
        <v>245</v>
      </c>
      <c r="D801" s="82">
        <v>473.96</v>
      </c>
    </row>
    <row r="802" spans="1:4" ht="15" x14ac:dyDescent="0.25">
      <c r="A802" s="81">
        <v>102881</v>
      </c>
      <c r="B802" s="81" t="s">
        <v>13885</v>
      </c>
      <c r="C802" s="81" t="s">
        <v>245</v>
      </c>
      <c r="D802" s="82">
        <v>646.11</v>
      </c>
    </row>
    <row r="803" spans="1:4" ht="15" x14ac:dyDescent="0.25">
      <c r="A803" s="81">
        <v>102965</v>
      </c>
      <c r="B803" s="81" t="s">
        <v>13886</v>
      </c>
      <c r="C803" s="81" t="s">
        <v>245</v>
      </c>
      <c r="D803" s="82">
        <v>246.59</v>
      </c>
    </row>
    <row r="804" spans="1:4" ht="15" x14ac:dyDescent="0.25">
      <c r="A804" s="81">
        <v>102975</v>
      </c>
      <c r="B804" s="81" t="s">
        <v>13887</v>
      </c>
      <c r="C804" s="81" t="s">
        <v>245</v>
      </c>
      <c r="D804" s="82">
        <v>147.29</v>
      </c>
    </row>
    <row r="805" spans="1:4" ht="15" x14ac:dyDescent="0.25">
      <c r="A805" s="81">
        <v>103225</v>
      </c>
      <c r="B805" s="81" t="s">
        <v>13888</v>
      </c>
      <c r="C805" s="81" t="s">
        <v>245</v>
      </c>
      <c r="D805" s="82">
        <v>219.93</v>
      </c>
    </row>
    <row r="806" spans="1:4" ht="15" x14ac:dyDescent="0.25">
      <c r="A806" s="81">
        <v>103231</v>
      </c>
      <c r="B806" s="81" t="s">
        <v>13889</v>
      </c>
      <c r="C806" s="81" t="s">
        <v>245</v>
      </c>
      <c r="D806" s="82">
        <v>462.93</v>
      </c>
    </row>
    <row r="807" spans="1:4" ht="15" x14ac:dyDescent="0.25">
      <c r="A807" s="81">
        <v>103237</v>
      </c>
      <c r="B807" s="81" t="s">
        <v>13890</v>
      </c>
      <c r="C807" s="81" t="s">
        <v>245</v>
      </c>
      <c r="D807" s="82">
        <v>621.24</v>
      </c>
    </row>
    <row r="808" spans="1:4" ht="15" x14ac:dyDescent="0.25">
      <c r="A808" s="81">
        <v>104092</v>
      </c>
      <c r="B808" s="81" t="s">
        <v>11869</v>
      </c>
      <c r="C808" s="81" t="s">
        <v>245</v>
      </c>
      <c r="D808" s="82">
        <v>7.0000000000000007E-2</v>
      </c>
    </row>
    <row r="809" spans="1:4" ht="15" x14ac:dyDescent="0.25">
      <c r="A809" s="81">
        <v>104098</v>
      </c>
      <c r="B809" s="81" t="s">
        <v>11870</v>
      </c>
      <c r="C809" s="81" t="s">
        <v>245</v>
      </c>
      <c r="D809" s="82">
        <v>0.09</v>
      </c>
    </row>
    <row r="810" spans="1:4" ht="15" x14ac:dyDescent="0.25">
      <c r="A810" s="81">
        <v>104696</v>
      </c>
      <c r="B810" s="81" t="s">
        <v>13891</v>
      </c>
      <c r="C810" s="81" t="s">
        <v>245</v>
      </c>
      <c r="D810" s="82">
        <v>33.35</v>
      </c>
    </row>
    <row r="811" spans="1:4" ht="15" x14ac:dyDescent="0.25">
      <c r="A811" s="81">
        <v>104717</v>
      </c>
      <c r="B811" s="81" t="s">
        <v>13892</v>
      </c>
      <c r="C811" s="81" t="s">
        <v>245</v>
      </c>
      <c r="D811" s="82">
        <v>114.53</v>
      </c>
    </row>
    <row r="812" spans="1:4" ht="15" x14ac:dyDescent="0.25">
      <c r="A812" s="81">
        <v>5089</v>
      </c>
      <c r="B812" s="81" t="s">
        <v>357</v>
      </c>
      <c r="C812" s="81" t="s">
        <v>358</v>
      </c>
      <c r="D812" s="82">
        <v>41.71</v>
      </c>
    </row>
    <row r="813" spans="1:4" ht="15" x14ac:dyDescent="0.25">
      <c r="A813" s="81">
        <v>5627</v>
      </c>
      <c r="B813" s="81" t="s">
        <v>359</v>
      </c>
      <c r="C813" s="81" t="s">
        <v>358</v>
      </c>
      <c r="D813" s="82">
        <v>46.35</v>
      </c>
    </row>
    <row r="814" spans="1:4" ht="15" x14ac:dyDescent="0.25">
      <c r="A814" s="81">
        <v>5628</v>
      </c>
      <c r="B814" s="81" t="s">
        <v>360</v>
      </c>
      <c r="C814" s="81" t="s">
        <v>358</v>
      </c>
      <c r="D814" s="82">
        <v>12.25</v>
      </c>
    </row>
    <row r="815" spans="1:4" ht="15" x14ac:dyDescent="0.25">
      <c r="A815" s="81">
        <v>5629</v>
      </c>
      <c r="B815" s="81" t="s">
        <v>361</v>
      </c>
      <c r="C815" s="81" t="s">
        <v>358</v>
      </c>
      <c r="D815" s="82">
        <v>57.94</v>
      </c>
    </row>
    <row r="816" spans="1:4" ht="15" x14ac:dyDescent="0.25">
      <c r="A816" s="81">
        <v>5630</v>
      </c>
      <c r="B816" s="81" t="s">
        <v>362</v>
      </c>
      <c r="C816" s="81" t="s">
        <v>358</v>
      </c>
      <c r="D816" s="82">
        <v>64.290000000000006</v>
      </c>
    </row>
    <row r="817" spans="1:4" ht="15" x14ac:dyDescent="0.25">
      <c r="A817" s="81">
        <v>5658</v>
      </c>
      <c r="B817" s="81" t="s">
        <v>13893</v>
      </c>
      <c r="C817" s="81" t="s">
        <v>358</v>
      </c>
      <c r="D817" s="82">
        <v>2.23</v>
      </c>
    </row>
    <row r="818" spans="1:4" ht="15" x14ac:dyDescent="0.25">
      <c r="A818" s="81">
        <v>5664</v>
      </c>
      <c r="B818" s="81" t="s">
        <v>363</v>
      </c>
      <c r="C818" s="81" t="s">
        <v>358</v>
      </c>
      <c r="D818" s="82">
        <v>31.92</v>
      </c>
    </row>
    <row r="819" spans="1:4" ht="15" x14ac:dyDescent="0.25">
      <c r="A819" s="81">
        <v>5667</v>
      </c>
      <c r="B819" s="81" t="s">
        <v>364</v>
      </c>
      <c r="C819" s="81" t="s">
        <v>358</v>
      </c>
      <c r="D819" s="82">
        <v>28.39</v>
      </c>
    </row>
    <row r="820" spans="1:4" ht="15" x14ac:dyDescent="0.25">
      <c r="A820" s="81">
        <v>5668</v>
      </c>
      <c r="B820" s="81" t="s">
        <v>365</v>
      </c>
      <c r="C820" s="81" t="s">
        <v>358</v>
      </c>
      <c r="D820" s="82">
        <v>45.73</v>
      </c>
    </row>
    <row r="821" spans="1:4" ht="15" x14ac:dyDescent="0.25">
      <c r="A821" s="81">
        <v>5674</v>
      </c>
      <c r="B821" s="81" t="s">
        <v>366</v>
      </c>
      <c r="C821" s="81" t="s">
        <v>358</v>
      </c>
      <c r="D821" s="82">
        <v>40.11</v>
      </c>
    </row>
    <row r="822" spans="1:4" ht="15" x14ac:dyDescent="0.25">
      <c r="A822" s="81">
        <v>5692</v>
      </c>
      <c r="B822" s="81" t="s">
        <v>367</v>
      </c>
      <c r="C822" s="81" t="s">
        <v>358</v>
      </c>
      <c r="D822" s="82">
        <v>0.27</v>
      </c>
    </row>
    <row r="823" spans="1:4" ht="15" x14ac:dyDescent="0.25">
      <c r="A823" s="81">
        <v>5693</v>
      </c>
      <c r="B823" s="81" t="s">
        <v>368</v>
      </c>
      <c r="C823" s="81" t="s">
        <v>358</v>
      </c>
      <c r="D823" s="82">
        <v>20.5</v>
      </c>
    </row>
    <row r="824" spans="1:4" ht="15" x14ac:dyDescent="0.25">
      <c r="A824" s="81">
        <v>5695</v>
      </c>
      <c r="B824" s="81" t="s">
        <v>369</v>
      </c>
      <c r="C824" s="81" t="s">
        <v>358</v>
      </c>
      <c r="D824" s="82">
        <v>40.020000000000003</v>
      </c>
    </row>
    <row r="825" spans="1:4" ht="15" x14ac:dyDescent="0.25">
      <c r="A825" s="81">
        <v>5703</v>
      </c>
      <c r="B825" s="81" t="s">
        <v>370</v>
      </c>
      <c r="C825" s="81" t="s">
        <v>358</v>
      </c>
      <c r="D825" s="82">
        <v>18.32</v>
      </c>
    </row>
    <row r="826" spans="1:4" ht="15" x14ac:dyDescent="0.25">
      <c r="A826" s="81">
        <v>5705</v>
      </c>
      <c r="B826" s="81" t="s">
        <v>371</v>
      </c>
      <c r="C826" s="81" t="s">
        <v>358</v>
      </c>
      <c r="D826" s="82">
        <v>38.479999999999997</v>
      </c>
    </row>
    <row r="827" spans="1:4" ht="15" x14ac:dyDescent="0.25">
      <c r="A827" s="81">
        <v>5707</v>
      </c>
      <c r="B827" s="81" t="s">
        <v>372</v>
      </c>
      <c r="C827" s="81" t="s">
        <v>358</v>
      </c>
      <c r="D827" s="82">
        <v>78.94</v>
      </c>
    </row>
    <row r="828" spans="1:4" ht="15" x14ac:dyDescent="0.25">
      <c r="A828" s="81">
        <v>5710</v>
      </c>
      <c r="B828" s="81" t="s">
        <v>373</v>
      </c>
      <c r="C828" s="81" t="s">
        <v>358</v>
      </c>
      <c r="D828" s="82">
        <v>138.41999999999999</v>
      </c>
    </row>
    <row r="829" spans="1:4" ht="15" x14ac:dyDescent="0.25">
      <c r="A829" s="81">
        <v>5711</v>
      </c>
      <c r="B829" s="81" t="s">
        <v>374</v>
      </c>
      <c r="C829" s="81" t="s">
        <v>358</v>
      </c>
      <c r="D829" s="82">
        <v>88.83</v>
      </c>
    </row>
    <row r="830" spans="1:4" ht="15" x14ac:dyDescent="0.25">
      <c r="A830" s="81">
        <v>5714</v>
      </c>
      <c r="B830" s="81" t="s">
        <v>375</v>
      </c>
      <c r="C830" s="81" t="s">
        <v>358</v>
      </c>
      <c r="D830" s="82">
        <v>16</v>
      </c>
    </row>
    <row r="831" spans="1:4" ht="15" x14ac:dyDescent="0.25">
      <c r="A831" s="81">
        <v>5715</v>
      </c>
      <c r="B831" s="81" t="s">
        <v>376</v>
      </c>
      <c r="C831" s="81" t="s">
        <v>358</v>
      </c>
      <c r="D831" s="82">
        <v>67.22</v>
      </c>
    </row>
    <row r="832" spans="1:4" ht="15" x14ac:dyDescent="0.25">
      <c r="A832" s="81">
        <v>5718</v>
      </c>
      <c r="B832" s="81" t="s">
        <v>377</v>
      </c>
      <c r="C832" s="81" t="s">
        <v>358</v>
      </c>
      <c r="D832" s="82">
        <v>106.02</v>
      </c>
    </row>
    <row r="833" spans="1:4" ht="15" x14ac:dyDescent="0.25">
      <c r="A833" s="81">
        <v>5721</v>
      </c>
      <c r="B833" s="81" t="s">
        <v>378</v>
      </c>
      <c r="C833" s="81" t="s">
        <v>358</v>
      </c>
      <c r="D833" s="82">
        <v>93.54</v>
      </c>
    </row>
    <row r="834" spans="1:4" ht="15" x14ac:dyDescent="0.25">
      <c r="A834" s="81">
        <v>5722</v>
      </c>
      <c r="B834" s="81" t="s">
        <v>379</v>
      </c>
      <c r="C834" s="81" t="s">
        <v>358</v>
      </c>
      <c r="D834" s="82">
        <v>216.35</v>
      </c>
    </row>
    <row r="835" spans="1:4" ht="15" x14ac:dyDescent="0.25">
      <c r="A835" s="81">
        <v>5724</v>
      </c>
      <c r="B835" s="81" t="s">
        <v>380</v>
      </c>
      <c r="C835" s="81" t="s">
        <v>358</v>
      </c>
      <c r="D835" s="82">
        <v>60.04</v>
      </c>
    </row>
    <row r="836" spans="1:4" ht="15" x14ac:dyDescent="0.25">
      <c r="A836" s="81">
        <v>5727</v>
      </c>
      <c r="B836" s="81" t="s">
        <v>381</v>
      </c>
      <c r="C836" s="81" t="s">
        <v>358</v>
      </c>
      <c r="D836" s="82">
        <v>12.1</v>
      </c>
    </row>
    <row r="837" spans="1:4" ht="15" x14ac:dyDescent="0.25">
      <c r="A837" s="81">
        <v>5729</v>
      </c>
      <c r="B837" s="81" t="s">
        <v>382</v>
      </c>
      <c r="C837" s="81" t="s">
        <v>358</v>
      </c>
      <c r="D837" s="82">
        <v>49.26</v>
      </c>
    </row>
    <row r="838" spans="1:4" ht="15" x14ac:dyDescent="0.25">
      <c r="A838" s="81">
        <v>5730</v>
      </c>
      <c r="B838" s="81" t="s">
        <v>383</v>
      </c>
      <c r="C838" s="81" t="s">
        <v>358</v>
      </c>
      <c r="D838" s="82">
        <v>40.770000000000003</v>
      </c>
    </row>
    <row r="839" spans="1:4" ht="15" x14ac:dyDescent="0.25">
      <c r="A839" s="81">
        <v>5735</v>
      </c>
      <c r="B839" s="81" t="s">
        <v>384</v>
      </c>
      <c r="C839" s="81" t="s">
        <v>358</v>
      </c>
      <c r="D839" s="82">
        <v>30.8</v>
      </c>
    </row>
    <row r="840" spans="1:4" ht="15" x14ac:dyDescent="0.25">
      <c r="A840" s="81">
        <v>5736</v>
      </c>
      <c r="B840" s="81" t="s">
        <v>385</v>
      </c>
      <c r="C840" s="81" t="s">
        <v>358</v>
      </c>
      <c r="D840" s="82">
        <v>41.67</v>
      </c>
    </row>
    <row r="841" spans="1:4" ht="15" x14ac:dyDescent="0.25">
      <c r="A841" s="81">
        <v>5738</v>
      </c>
      <c r="B841" s="81" t="s">
        <v>386</v>
      </c>
      <c r="C841" s="81" t="s">
        <v>358</v>
      </c>
      <c r="D841" s="82">
        <v>43.8</v>
      </c>
    </row>
    <row r="842" spans="1:4" ht="15" x14ac:dyDescent="0.25">
      <c r="A842" s="81">
        <v>5739</v>
      </c>
      <c r="B842" s="81" t="s">
        <v>387</v>
      </c>
      <c r="C842" s="81" t="s">
        <v>358</v>
      </c>
      <c r="D842" s="82">
        <v>54.81</v>
      </c>
    </row>
    <row r="843" spans="1:4" ht="15" x14ac:dyDescent="0.25">
      <c r="A843" s="81">
        <v>5741</v>
      </c>
      <c r="B843" s="81" t="s">
        <v>388</v>
      </c>
      <c r="C843" s="81" t="s">
        <v>358</v>
      </c>
      <c r="D843" s="82">
        <v>42.78</v>
      </c>
    </row>
    <row r="844" spans="1:4" ht="15" x14ac:dyDescent="0.25">
      <c r="A844" s="81">
        <v>5742</v>
      </c>
      <c r="B844" s="81" t="s">
        <v>389</v>
      </c>
      <c r="C844" s="81" t="s">
        <v>358</v>
      </c>
      <c r="D844" s="82">
        <v>27.52</v>
      </c>
    </row>
    <row r="845" spans="1:4" ht="15" x14ac:dyDescent="0.25">
      <c r="A845" s="81">
        <v>5747</v>
      </c>
      <c r="B845" s="81" t="s">
        <v>390</v>
      </c>
      <c r="C845" s="81" t="s">
        <v>358</v>
      </c>
      <c r="D845" s="82">
        <v>157.78</v>
      </c>
    </row>
    <row r="846" spans="1:4" ht="15" x14ac:dyDescent="0.25">
      <c r="A846" s="81">
        <v>5751</v>
      </c>
      <c r="B846" s="81" t="s">
        <v>391</v>
      </c>
      <c r="C846" s="81" t="s">
        <v>358</v>
      </c>
      <c r="D846" s="82">
        <v>33.020000000000003</v>
      </c>
    </row>
    <row r="847" spans="1:4" ht="15" x14ac:dyDescent="0.25">
      <c r="A847" s="81">
        <v>5754</v>
      </c>
      <c r="B847" s="81" t="s">
        <v>392</v>
      </c>
      <c r="C847" s="81" t="s">
        <v>358</v>
      </c>
      <c r="D847" s="82">
        <v>36.26</v>
      </c>
    </row>
    <row r="848" spans="1:4" ht="15" x14ac:dyDescent="0.25">
      <c r="A848" s="81">
        <v>5763</v>
      </c>
      <c r="B848" s="81" t="s">
        <v>393</v>
      </c>
      <c r="C848" s="81" t="s">
        <v>358</v>
      </c>
      <c r="D848" s="82">
        <v>51.62</v>
      </c>
    </row>
    <row r="849" spans="1:4" ht="15" x14ac:dyDescent="0.25">
      <c r="A849" s="81">
        <v>5765</v>
      </c>
      <c r="B849" s="81" t="s">
        <v>394</v>
      </c>
      <c r="C849" s="81" t="s">
        <v>358</v>
      </c>
      <c r="D849" s="82">
        <v>4.6399999999999997</v>
      </c>
    </row>
    <row r="850" spans="1:4" ht="15" x14ac:dyDescent="0.25">
      <c r="A850" s="81">
        <v>5766</v>
      </c>
      <c r="B850" s="81" t="s">
        <v>395</v>
      </c>
      <c r="C850" s="81" t="s">
        <v>358</v>
      </c>
      <c r="D850" s="82">
        <v>2.86</v>
      </c>
    </row>
    <row r="851" spans="1:4" ht="15" x14ac:dyDescent="0.25">
      <c r="A851" s="81">
        <v>5779</v>
      </c>
      <c r="B851" s="81" t="s">
        <v>396</v>
      </c>
      <c r="C851" s="81" t="s">
        <v>358</v>
      </c>
      <c r="D851" s="82">
        <v>75.23</v>
      </c>
    </row>
    <row r="852" spans="1:4" ht="15" x14ac:dyDescent="0.25">
      <c r="A852" s="81">
        <v>5787</v>
      </c>
      <c r="B852" s="81" t="s">
        <v>397</v>
      </c>
      <c r="C852" s="81" t="s">
        <v>358</v>
      </c>
      <c r="D852" s="82">
        <v>70.2</v>
      </c>
    </row>
    <row r="853" spans="1:4" ht="15" x14ac:dyDescent="0.25">
      <c r="A853" s="81">
        <v>5797</v>
      </c>
      <c r="B853" s="81" t="s">
        <v>398</v>
      </c>
      <c r="C853" s="81" t="s">
        <v>358</v>
      </c>
      <c r="D853" s="82">
        <v>6.65</v>
      </c>
    </row>
    <row r="854" spans="1:4" ht="15" x14ac:dyDescent="0.25">
      <c r="A854" s="81">
        <v>5800</v>
      </c>
      <c r="B854" s="81" t="s">
        <v>13894</v>
      </c>
      <c r="C854" s="81" t="s">
        <v>358</v>
      </c>
      <c r="D854" s="82">
        <v>0.42</v>
      </c>
    </row>
    <row r="855" spans="1:4" ht="15" x14ac:dyDescent="0.25">
      <c r="A855" s="81">
        <v>7032</v>
      </c>
      <c r="B855" s="81" t="s">
        <v>13895</v>
      </c>
      <c r="C855" s="81" t="s">
        <v>358</v>
      </c>
      <c r="D855" s="82">
        <v>4.7</v>
      </c>
    </row>
    <row r="856" spans="1:4" ht="15" x14ac:dyDescent="0.25">
      <c r="A856" s="81">
        <v>7033</v>
      </c>
      <c r="B856" s="81" t="s">
        <v>13896</v>
      </c>
      <c r="C856" s="81" t="s">
        <v>358</v>
      </c>
      <c r="D856" s="82">
        <v>1.63</v>
      </c>
    </row>
    <row r="857" spans="1:4" ht="15" x14ac:dyDescent="0.25">
      <c r="A857" s="81">
        <v>7034</v>
      </c>
      <c r="B857" s="81" t="s">
        <v>13897</v>
      </c>
      <c r="C857" s="81" t="s">
        <v>358</v>
      </c>
      <c r="D857" s="82">
        <v>5.88</v>
      </c>
    </row>
    <row r="858" spans="1:4" ht="15" x14ac:dyDescent="0.25">
      <c r="A858" s="81">
        <v>7035</v>
      </c>
      <c r="B858" s="81" t="s">
        <v>13898</v>
      </c>
      <c r="C858" s="81" t="s">
        <v>358</v>
      </c>
      <c r="D858" s="82">
        <v>255.88</v>
      </c>
    </row>
    <row r="859" spans="1:4" ht="15" x14ac:dyDescent="0.25">
      <c r="A859" s="81">
        <v>7038</v>
      </c>
      <c r="B859" s="81" t="s">
        <v>399</v>
      </c>
      <c r="C859" s="81" t="s">
        <v>358</v>
      </c>
      <c r="D859" s="82">
        <v>50.1</v>
      </c>
    </row>
    <row r="860" spans="1:4" ht="15" x14ac:dyDescent="0.25">
      <c r="A860" s="81">
        <v>7039</v>
      </c>
      <c r="B860" s="81" t="s">
        <v>400</v>
      </c>
      <c r="C860" s="81" t="s">
        <v>358</v>
      </c>
      <c r="D860" s="82">
        <v>13.44</v>
      </c>
    </row>
    <row r="861" spans="1:4" ht="15" x14ac:dyDescent="0.25">
      <c r="A861" s="81">
        <v>7040</v>
      </c>
      <c r="B861" s="81" t="s">
        <v>401</v>
      </c>
      <c r="C861" s="81" t="s">
        <v>358</v>
      </c>
      <c r="D861" s="82">
        <v>62.69</v>
      </c>
    </row>
    <row r="862" spans="1:4" ht="15" x14ac:dyDescent="0.25">
      <c r="A862" s="81">
        <v>7044</v>
      </c>
      <c r="B862" s="81" t="s">
        <v>402</v>
      </c>
      <c r="C862" s="81" t="s">
        <v>358</v>
      </c>
      <c r="D862" s="82">
        <v>0.31</v>
      </c>
    </row>
    <row r="863" spans="1:4" ht="15" x14ac:dyDescent="0.25">
      <c r="A863" s="81">
        <v>7045</v>
      </c>
      <c r="B863" s="81" t="s">
        <v>403</v>
      </c>
      <c r="C863" s="81" t="s">
        <v>358</v>
      </c>
      <c r="D863" s="82">
        <v>7.0000000000000007E-2</v>
      </c>
    </row>
    <row r="864" spans="1:4" ht="15" x14ac:dyDescent="0.25">
      <c r="A864" s="81">
        <v>7046</v>
      </c>
      <c r="B864" s="81" t="s">
        <v>404</v>
      </c>
      <c r="C864" s="81" t="s">
        <v>358</v>
      </c>
      <c r="D864" s="82">
        <v>0.34</v>
      </c>
    </row>
    <row r="865" spans="1:4" ht="15" x14ac:dyDescent="0.25">
      <c r="A865" s="81">
        <v>7047</v>
      </c>
      <c r="B865" s="81" t="s">
        <v>405</v>
      </c>
      <c r="C865" s="81" t="s">
        <v>358</v>
      </c>
      <c r="D865" s="82">
        <v>24.19</v>
      </c>
    </row>
    <row r="866" spans="1:4" ht="15" x14ac:dyDescent="0.25">
      <c r="A866" s="81">
        <v>7051</v>
      </c>
      <c r="B866" s="81" t="s">
        <v>406</v>
      </c>
      <c r="C866" s="81" t="s">
        <v>358</v>
      </c>
      <c r="D866" s="82">
        <v>44.43</v>
      </c>
    </row>
    <row r="867" spans="1:4" ht="15" x14ac:dyDescent="0.25">
      <c r="A867" s="81">
        <v>7052</v>
      </c>
      <c r="B867" s="81" t="s">
        <v>407</v>
      </c>
      <c r="C867" s="81" t="s">
        <v>358</v>
      </c>
      <c r="D867" s="82">
        <v>12</v>
      </c>
    </row>
    <row r="868" spans="1:4" ht="15" x14ac:dyDescent="0.25">
      <c r="A868" s="81">
        <v>7053</v>
      </c>
      <c r="B868" s="81" t="s">
        <v>408</v>
      </c>
      <c r="C868" s="81" t="s">
        <v>358</v>
      </c>
      <c r="D868" s="82">
        <v>55.61</v>
      </c>
    </row>
    <row r="869" spans="1:4" ht="15" x14ac:dyDescent="0.25">
      <c r="A869" s="81">
        <v>7054</v>
      </c>
      <c r="B869" s="81" t="s">
        <v>409</v>
      </c>
      <c r="C869" s="81" t="s">
        <v>358</v>
      </c>
      <c r="D869" s="82">
        <v>89.07</v>
      </c>
    </row>
    <row r="870" spans="1:4" ht="15" x14ac:dyDescent="0.25">
      <c r="A870" s="81">
        <v>7058</v>
      </c>
      <c r="B870" s="81" t="s">
        <v>410</v>
      </c>
      <c r="C870" s="81" t="s">
        <v>358</v>
      </c>
      <c r="D870" s="82">
        <v>22.97</v>
      </c>
    </row>
    <row r="871" spans="1:4" ht="15" x14ac:dyDescent="0.25">
      <c r="A871" s="81">
        <v>7059</v>
      </c>
      <c r="B871" s="81" t="s">
        <v>411</v>
      </c>
      <c r="C871" s="81" t="s">
        <v>358</v>
      </c>
      <c r="D871" s="82">
        <v>8.84</v>
      </c>
    </row>
    <row r="872" spans="1:4" ht="15" x14ac:dyDescent="0.25">
      <c r="A872" s="81">
        <v>7060</v>
      </c>
      <c r="B872" s="81" t="s">
        <v>412</v>
      </c>
      <c r="C872" s="81" t="s">
        <v>358</v>
      </c>
      <c r="D872" s="82">
        <v>41.4</v>
      </c>
    </row>
    <row r="873" spans="1:4" ht="15" x14ac:dyDescent="0.25">
      <c r="A873" s="81">
        <v>7061</v>
      </c>
      <c r="B873" s="81" t="s">
        <v>413</v>
      </c>
      <c r="C873" s="81" t="s">
        <v>358</v>
      </c>
      <c r="D873" s="82">
        <v>81.31</v>
      </c>
    </row>
    <row r="874" spans="1:4" ht="15" x14ac:dyDescent="0.25">
      <c r="A874" s="81">
        <v>7063</v>
      </c>
      <c r="B874" s="81" t="s">
        <v>414</v>
      </c>
      <c r="C874" s="81" t="s">
        <v>358</v>
      </c>
      <c r="D874" s="82">
        <v>19.96</v>
      </c>
    </row>
    <row r="875" spans="1:4" ht="15" x14ac:dyDescent="0.25">
      <c r="A875" s="81">
        <v>7064</v>
      </c>
      <c r="B875" s="81" t="s">
        <v>415</v>
      </c>
      <c r="C875" s="81" t="s">
        <v>358</v>
      </c>
      <c r="D875" s="82">
        <v>5.39</v>
      </c>
    </row>
    <row r="876" spans="1:4" ht="15" x14ac:dyDescent="0.25">
      <c r="A876" s="81">
        <v>7065</v>
      </c>
      <c r="B876" s="81" t="s">
        <v>416</v>
      </c>
      <c r="C876" s="81" t="s">
        <v>358</v>
      </c>
      <c r="D876" s="82">
        <v>21.83</v>
      </c>
    </row>
    <row r="877" spans="1:4" ht="15" x14ac:dyDescent="0.25">
      <c r="A877" s="81">
        <v>7066</v>
      </c>
      <c r="B877" s="81" t="s">
        <v>417</v>
      </c>
      <c r="C877" s="81" t="s">
        <v>358</v>
      </c>
      <c r="D877" s="82">
        <v>96.47</v>
      </c>
    </row>
    <row r="878" spans="1:4" ht="15" x14ac:dyDescent="0.25">
      <c r="A878" s="81">
        <v>53786</v>
      </c>
      <c r="B878" s="81" t="s">
        <v>418</v>
      </c>
      <c r="C878" s="81" t="s">
        <v>358</v>
      </c>
      <c r="D878" s="82">
        <v>50.92</v>
      </c>
    </row>
    <row r="879" spans="1:4" ht="15" x14ac:dyDescent="0.25">
      <c r="A879" s="81">
        <v>53788</v>
      </c>
      <c r="B879" s="81" t="s">
        <v>419</v>
      </c>
      <c r="C879" s="81" t="s">
        <v>358</v>
      </c>
      <c r="D879" s="82">
        <v>57.01</v>
      </c>
    </row>
    <row r="880" spans="1:4" ht="15" x14ac:dyDescent="0.25">
      <c r="A880" s="81">
        <v>53792</v>
      </c>
      <c r="B880" s="81" t="s">
        <v>420</v>
      </c>
      <c r="C880" s="81" t="s">
        <v>358</v>
      </c>
      <c r="D880" s="82">
        <v>101.07</v>
      </c>
    </row>
    <row r="881" spans="1:4" ht="15" x14ac:dyDescent="0.25">
      <c r="A881" s="81">
        <v>53794</v>
      </c>
      <c r="B881" s="81" t="s">
        <v>421</v>
      </c>
      <c r="C881" s="81" t="s">
        <v>358</v>
      </c>
      <c r="D881" s="82">
        <v>35.619999999999997</v>
      </c>
    </row>
    <row r="882" spans="1:4" ht="15" x14ac:dyDescent="0.25">
      <c r="A882" s="81">
        <v>53797</v>
      </c>
      <c r="B882" s="81" t="s">
        <v>422</v>
      </c>
      <c r="C882" s="81" t="s">
        <v>358</v>
      </c>
      <c r="D882" s="82">
        <v>116.23</v>
      </c>
    </row>
    <row r="883" spans="1:4" ht="15" x14ac:dyDescent="0.25">
      <c r="A883" s="81">
        <v>53804</v>
      </c>
      <c r="B883" s="81" t="s">
        <v>423</v>
      </c>
      <c r="C883" s="81" t="s">
        <v>358</v>
      </c>
      <c r="D883" s="82">
        <v>4.6399999999999997</v>
      </c>
    </row>
    <row r="884" spans="1:4" ht="15" x14ac:dyDescent="0.25">
      <c r="A884" s="81">
        <v>53806</v>
      </c>
      <c r="B884" s="81" t="s">
        <v>424</v>
      </c>
      <c r="C884" s="81" t="s">
        <v>358</v>
      </c>
      <c r="D884" s="82">
        <v>77.36</v>
      </c>
    </row>
    <row r="885" spans="1:4" ht="15" x14ac:dyDescent="0.25">
      <c r="A885" s="81">
        <v>53810</v>
      </c>
      <c r="B885" s="81" t="s">
        <v>425</v>
      </c>
      <c r="C885" s="81" t="s">
        <v>358</v>
      </c>
      <c r="D885" s="82">
        <v>77.84</v>
      </c>
    </row>
    <row r="886" spans="1:4" ht="15" x14ac:dyDescent="0.25">
      <c r="A886" s="81">
        <v>53814</v>
      </c>
      <c r="B886" s="81" t="s">
        <v>426</v>
      </c>
      <c r="C886" s="81" t="s">
        <v>358</v>
      </c>
      <c r="D886" s="82">
        <v>254.96</v>
      </c>
    </row>
    <row r="887" spans="1:4" ht="15" x14ac:dyDescent="0.25">
      <c r="A887" s="81">
        <v>53817</v>
      </c>
      <c r="B887" s="81" t="s">
        <v>427</v>
      </c>
      <c r="C887" s="81" t="s">
        <v>358</v>
      </c>
      <c r="D887" s="82">
        <v>62.32</v>
      </c>
    </row>
    <row r="888" spans="1:4" ht="15" x14ac:dyDescent="0.25">
      <c r="A888" s="81">
        <v>53818</v>
      </c>
      <c r="B888" s="81" t="s">
        <v>428</v>
      </c>
      <c r="C888" s="81" t="s">
        <v>358</v>
      </c>
      <c r="D888" s="82">
        <v>9.67</v>
      </c>
    </row>
    <row r="889" spans="1:4" ht="15" x14ac:dyDescent="0.25">
      <c r="A889" s="81">
        <v>53827</v>
      </c>
      <c r="B889" s="81" t="s">
        <v>429</v>
      </c>
      <c r="C889" s="81" t="s">
        <v>358</v>
      </c>
      <c r="D889" s="82">
        <v>113.78</v>
      </c>
    </row>
    <row r="890" spans="1:4" ht="15" x14ac:dyDescent="0.25">
      <c r="A890" s="81">
        <v>53829</v>
      </c>
      <c r="B890" s="81" t="s">
        <v>430</v>
      </c>
      <c r="C890" s="81" t="s">
        <v>358</v>
      </c>
      <c r="D890" s="82">
        <v>116.23</v>
      </c>
    </row>
    <row r="891" spans="1:4" ht="15" x14ac:dyDescent="0.25">
      <c r="A891" s="81">
        <v>53831</v>
      </c>
      <c r="B891" s="81" t="s">
        <v>431</v>
      </c>
      <c r="C891" s="81" t="s">
        <v>358</v>
      </c>
      <c r="D891" s="82">
        <v>191.99</v>
      </c>
    </row>
    <row r="892" spans="1:4" ht="15" x14ac:dyDescent="0.25">
      <c r="A892" s="81">
        <v>53840</v>
      </c>
      <c r="B892" s="81" t="s">
        <v>432</v>
      </c>
      <c r="C892" s="81" t="s">
        <v>358</v>
      </c>
      <c r="D892" s="82">
        <v>2.52</v>
      </c>
    </row>
    <row r="893" spans="1:4" ht="15" x14ac:dyDescent="0.25">
      <c r="A893" s="81">
        <v>53841</v>
      </c>
      <c r="B893" s="81" t="s">
        <v>433</v>
      </c>
      <c r="C893" s="81" t="s">
        <v>358</v>
      </c>
      <c r="D893" s="82">
        <v>1.75</v>
      </c>
    </row>
    <row r="894" spans="1:4" ht="15" x14ac:dyDescent="0.25">
      <c r="A894" s="81">
        <v>53849</v>
      </c>
      <c r="B894" s="81" t="s">
        <v>434</v>
      </c>
      <c r="C894" s="81" t="s">
        <v>358</v>
      </c>
      <c r="D894" s="82">
        <v>83.52</v>
      </c>
    </row>
    <row r="895" spans="1:4" ht="15" x14ac:dyDescent="0.25">
      <c r="A895" s="81">
        <v>53857</v>
      </c>
      <c r="B895" s="81" t="s">
        <v>435</v>
      </c>
      <c r="C895" s="81" t="s">
        <v>358</v>
      </c>
      <c r="D895" s="82">
        <v>46.55</v>
      </c>
    </row>
    <row r="896" spans="1:4" ht="15" x14ac:dyDescent="0.25">
      <c r="A896" s="81">
        <v>53858</v>
      </c>
      <c r="B896" s="81" t="s">
        <v>436</v>
      </c>
      <c r="C896" s="81" t="s">
        <v>358</v>
      </c>
      <c r="D896" s="82">
        <v>45.61</v>
      </c>
    </row>
    <row r="897" spans="1:4" ht="15" x14ac:dyDescent="0.25">
      <c r="A897" s="81">
        <v>53861</v>
      </c>
      <c r="B897" s="81" t="s">
        <v>437</v>
      </c>
      <c r="C897" s="81" t="s">
        <v>358</v>
      </c>
      <c r="D897" s="82">
        <v>64.540000000000006</v>
      </c>
    </row>
    <row r="898" spans="1:4" ht="15" x14ac:dyDescent="0.25">
      <c r="A898" s="81">
        <v>53863</v>
      </c>
      <c r="B898" s="81" t="s">
        <v>438</v>
      </c>
      <c r="C898" s="81" t="s">
        <v>358</v>
      </c>
      <c r="D898" s="82">
        <v>2.19</v>
      </c>
    </row>
    <row r="899" spans="1:4" ht="15" x14ac:dyDescent="0.25">
      <c r="A899" s="81">
        <v>53865</v>
      </c>
      <c r="B899" s="81" t="s">
        <v>439</v>
      </c>
      <c r="C899" s="81" t="s">
        <v>358</v>
      </c>
      <c r="D899" s="82">
        <v>47.04</v>
      </c>
    </row>
    <row r="900" spans="1:4" ht="15" x14ac:dyDescent="0.25">
      <c r="A900" s="81">
        <v>53866</v>
      </c>
      <c r="B900" s="81" t="s">
        <v>13899</v>
      </c>
      <c r="C900" s="81" t="s">
        <v>358</v>
      </c>
      <c r="D900" s="82">
        <v>1.48</v>
      </c>
    </row>
    <row r="901" spans="1:4" ht="15" x14ac:dyDescent="0.25">
      <c r="A901" s="81">
        <v>53882</v>
      </c>
      <c r="B901" s="81" t="s">
        <v>440</v>
      </c>
      <c r="C901" s="81" t="s">
        <v>358</v>
      </c>
      <c r="D901" s="82">
        <v>36.880000000000003</v>
      </c>
    </row>
    <row r="902" spans="1:4" ht="15" x14ac:dyDescent="0.25">
      <c r="A902" s="81">
        <v>55263</v>
      </c>
      <c r="B902" s="81" t="s">
        <v>441</v>
      </c>
      <c r="C902" s="81" t="s">
        <v>358</v>
      </c>
      <c r="D902" s="82">
        <v>64.290000000000006</v>
      </c>
    </row>
    <row r="903" spans="1:4" ht="15" x14ac:dyDescent="0.25">
      <c r="A903" s="81">
        <v>73303</v>
      </c>
      <c r="B903" s="81" t="s">
        <v>442</v>
      </c>
      <c r="C903" s="81" t="s">
        <v>358</v>
      </c>
      <c r="D903" s="82">
        <v>7.15</v>
      </c>
    </row>
    <row r="904" spans="1:4" ht="15" x14ac:dyDescent="0.25">
      <c r="A904" s="81">
        <v>73307</v>
      </c>
      <c r="B904" s="81" t="s">
        <v>443</v>
      </c>
      <c r="C904" s="81" t="s">
        <v>358</v>
      </c>
      <c r="D904" s="82">
        <v>6.38</v>
      </c>
    </row>
    <row r="905" spans="1:4" ht="15" x14ac:dyDescent="0.25">
      <c r="A905" s="81">
        <v>73309</v>
      </c>
      <c r="B905" s="81" t="s">
        <v>444</v>
      </c>
      <c r="C905" s="81" t="s">
        <v>358</v>
      </c>
      <c r="D905" s="82">
        <v>33.33</v>
      </c>
    </row>
    <row r="906" spans="1:4" ht="15" x14ac:dyDescent="0.25">
      <c r="A906" s="81">
        <v>73311</v>
      </c>
      <c r="B906" s="81" t="s">
        <v>445</v>
      </c>
      <c r="C906" s="81" t="s">
        <v>358</v>
      </c>
      <c r="D906" s="82">
        <v>177.72</v>
      </c>
    </row>
    <row r="907" spans="1:4" ht="15" x14ac:dyDescent="0.25">
      <c r="A907" s="81">
        <v>73313</v>
      </c>
      <c r="B907" s="81" t="s">
        <v>446</v>
      </c>
      <c r="C907" s="81" t="s">
        <v>358</v>
      </c>
      <c r="D907" s="82">
        <v>9</v>
      </c>
    </row>
    <row r="908" spans="1:4" ht="15" x14ac:dyDescent="0.25">
      <c r="A908" s="81">
        <v>73315</v>
      </c>
      <c r="B908" s="81" t="s">
        <v>447</v>
      </c>
      <c r="C908" s="81" t="s">
        <v>358</v>
      </c>
      <c r="D908" s="82">
        <v>57.01</v>
      </c>
    </row>
    <row r="909" spans="1:4" ht="15" x14ac:dyDescent="0.25">
      <c r="A909" s="81">
        <v>73335</v>
      </c>
      <c r="B909" s="81" t="s">
        <v>448</v>
      </c>
      <c r="C909" s="81" t="s">
        <v>358</v>
      </c>
      <c r="D909" s="82">
        <v>35.090000000000003</v>
      </c>
    </row>
    <row r="910" spans="1:4" ht="15" x14ac:dyDescent="0.25">
      <c r="A910" s="81">
        <v>73340</v>
      </c>
      <c r="B910" s="81" t="s">
        <v>449</v>
      </c>
      <c r="C910" s="81" t="s">
        <v>358</v>
      </c>
      <c r="D910" s="82">
        <v>154.44</v>
      </c>
    </row>
    <row r="911" spans="1:4" ht="15" x14ac:dyDescent="0.25">
      <c r="A911" s="81">
        <v>83361</v>
      </c>
      <c r="B911" s="81" t="s">
        <v>450</v>
      </c>
      <c r="C911" s="81" t="s">
        <v>358</v>
      </c>
      <c r="D911" s="82">
        <v>42.81</v>
      </c>
    </row>
    <row r="912" spans="1:4" ht="15" x14ac:dyDescent="0.25">
      <c r="A912" s="81">
        <v>83761</v>
      </c>
      <c r="B912" s="81" t="s">
        <v>451</v>
      </c>
      <c r="C912" s="81" t="s">
        <v>358</v>
      </c>
      <c r="D912" s="82">
        <v>9.52</v>
      </c>
    </row>
    <row r="913" spans="1:4" ht="15" x14ac:dyDescent="0.25">
      <c r="A913" s="81">
        <v>83762</v>
      </c>
      <c r="B913" s="81" t="s">
        <v>452</v>
      </c>
      <c r="C913" s="81" t="s">
        <v>358</v>
      </c>
      <c r="D913" s="82">
        <v>8.5</v>
      </c>
    </row>
    <row r="914" spans="1:4" ht="15" x14ac:dyDescent="0.25">
      <c r="A914" s="81">
        <v>83763</v>
      </c>
      <c r="B914" s="81" t="s">
        <v>453</v>
      </c>
      <c r="C914" s="81" t="s">
        <v>358</v>
      </c>
      <c r="D914" s="82">
        <v>50.08</v>
      </c>
    </row>
    <row r="915" spans="1:4" ht="15" x14ac:dyDescent="0.25">
      <c r="A915" s="81">
        <v>83764</v>
      </c>
      <c r="B915" s="81" t="s">
        <v>454</v>
      </c>
      <c r="C915" s="81" t="s">
        <v>358</v>
      </c>
      <c r="D915" s="82">
        <v>3.35</v>
      </c>
    </row>
    <row r="916" spans="1:4" ht="15" x14ac:dyDescent="0.25">
      <c r="A916" s="81">
        <v>87026</v>
      </c>
      <c r="B916" s="81" t="s">
        <v>455</v>
      </c>
      <c r="C916" s="81" t="s">
        <v>358</v>
      </c>
      <c r="D916" s="82">
        <v>0.69</v>
      </c>
    </row>
    <row r="917" spans="1:4" ht="15" x14ac:dyDescent="0.25">
      <c r="A917" s="81">
        <v>87441</v>
      </c>
      <c r="B917" s="81" t="s">
        <v>13900</v>
      </c>
      <c r="C917" s="81" t="s">
        <v>358</v>
      </c>
      <c r="D917" s="82">
        <v>0.41</v>
      </c>
    </row>
    <row r="918" spans="1:4" ht="15" x14ac:dyDescent="0.25">
      <c r="A918" s="81">
        <v>87442</v>
      </c>
      <c r="B918" s="81" t="s">
        <v>13901</v>
      </c>
      <c r="C918" s="81" t="s">
        <v>358</v>
      </c>
      <c r="D918" s="82">
        <v>0.09</v>
      </c>
    </row>
    <row r="919" spans="1:4" ht="15" x14ac:dyDescent="0.25">
      <c r="A919" s="81">
        <v>87443</v>
      </c>
      <c r="B919" s="81" t="s">
        <v>13902</v>
      </c>
      <c r="C919" s="81" t="s">
        <v>358</v>
      </c>
      <c r="D919" s="82">
        <v>0.52</v>
      </c>
    </row>
    <row r="920" spans="1:4" ht="15" x14ac:dyDescent="0.25">
      <c r="A920" s="81">
        <v>87444</v>
      </c>
      <c r="B920" s="81" t="s">
        <v>13903</v>
      </c>
      <c r="C920" s="81" t="s">
        <v>358</v>
      </c>
      <c r="D920" s="82">
        <v>4.17</v>
      </c>
    </row>
    <row r="921" spans="1:4" ht="15" x14ac:dyDescent="0.25">
      <c r="A921" s="81">
        <v>88387</v>
      </c>
      <c r="B921" s="81" t="s">
        <v>13904</v>
      </c>
      <c r="C921" s="81" t="s">
        <v>358</v>
      </c>
      <c r="D921" s="82">
        <v>0.81</v>
      </c>
    </row>
    <row r="922" spans="1:4" ht="15" x14ac:dyDescent="0.25">
      <c r="A922" s="81">
        <v>88389</v>
      </c>
      <c r="B922" s="81" t="s">
        <v>13905</v>
      </c>
      <c r="C922" s="81" t="s">
        <v>358</v>
      </c>
      <c r="D922" s="82">
        <v>0.18</v>
      </c>
    </row>
    <row r="923" spans="1:4" ht="15" x14ac:dyDescent="0.25">
      <c r="A923" s="81">
        <v>88390</v>
      </c>
      <c r="B923" s="81" t="s">
        <v>13906</v>
      </c>
      <c r="C923" s="81" t="s">
        <v>358</v>
      </c>
      <c r="D923" s="82">
        <v>0.89</v>
      </c>
    </row>
    <row r="924" spans="1:4" ht="15" x14ac:dyDescent="0.25">
      <c r="A924" s="81">
        <v>88391</v>
      </c>
      <c r="B924" s="81" t="s">
        <v>13907</v>
      </c>
      <c r="C924" s="81" t="s">
        <v>358</v>
      </c>
      <c r="D924" s="82">
        <v>2.41</v>
      </c>
    </row>
    <row r="925" spans="1:4" ht="15" x14ac:dyDescent="0.25">
      <c r="A925" s="81">
        <v>88394</v>
      </c>
      <c r="B925" s="81" t="s">
        <v>13908</v>
      </c>
      <c r="C925" s="81" t="s">
        <v>358</v>
      </c>
      <c r="D925" s="82">
        <v>0.96</v>
      </c>
    </row>
    <row r="926" spans="1:4" ht="15" x14ac:dyDescent="0.25">
      <c r="A926" s="81">
        <v>88395</v>
      </c>
      <c r="B926" s="81" t="s">
        <v>13909</v>
      </c>
      <c r="C926" s="81" t="s">
        <v>358</v>
      </c>
      <c r="D926" s="82">
        <v>0.22</v>
      </c>
    </row>
    <row r="927" spans="1:4" ht="15" x14ac:dyDescent="0.25">
      <c r="A927" s="81">
        <v>88396</v>
      </c>
      <c r="B927" s="81" t="s">
        <v>13910</v>
      </c>
      <c r="C927" s="81" t="s">
        <v>358</v>
      </c>
      <c r="D927" s="82">
        <v>1.05</v>
      </c>
    </row>
    <row r="928" spans="1:4" ht="15" x14ac:dyDescent="0.25">
      <c r="A928" s="81">
        <v>88397</v>
      </c>
      <c r="B928" s="81" t="s">
        <v>13911</v>
      </c>
      <c r="C928" s="81" t="s">
        <v>358</v>
      </c>
      <c r="D928" s="82">
        <v>3.61</v>
      </c>
    </row>
    <row r="929" spans="1:4" ht="15" x14ac:dyDescent="0.25">
      <c r="A929" s="81">
        <v>88400</v>
      </c>
      <c r="B929" s="81" t="s">
        <v>13912</v>
      </c>
      <c r="C929" s="81" t="s">
        <v>358</v>
      </c>
      <c r="D929" s="82">
        <v>0.76</v>
      </c>
    </row>
    <row r="930" spans="1:4" ht="15" x14ac:dyDescent="0.25">
      <c r="A930" s="81">
        <v>88401</v>
      </c>
      <c r="B930" s="81" t="s">
        <v>13913</v>
      </c>
      <c r="C930" s="81" t="s">
        <v>358</v>
      </c>
      <c r="D930" s="82">
        <v>0.17</v>
      </c>
    </row>
    <row r="931" spans="1:4" ht="15" x14ac:dyDescent="0.25">
      <c r="A931" s="81">
        <v>88402</v>
      </c>
      <c r="B931" s="81" t="s">
        <v>13914</v>
      </c>
      <c r="C931" s="81" t="s">
        <v>358</v>
      </c>
      <c r="D931" s="82">
        <v>0.84</v>
      </c>
    </row>
    <row r="932" spans="1:4" ht="15" x14ac:dyDescent="0.25">
      <c r="A932" s="81">
        <v>88403</v>
      </c>
      <c r="B932" s="81" t="s">
        <v>13915</v>
      </c>
      <c r="C932" s="81" t="s">
        <v>358</v>
      </c>
      <c r="D932" s="82">
        <v>1.44</v>
      </c>
    </row>
    <row r="933" spans="1:4" ht="15" x14ac:dyDescent="0.25">
      <c r="A933" s="81">
        <v>88419</v>
      </c>
      <c r="B933" s="81" t="s">
        <v>456</v>
      </c>
      <c r="C933" s="81" t="s">
        <v>358</v>
      </c>
      <c r="D933" s="82">
        <v>5</v>
      </c>
    </row>
    <row r="934" spans="1:4" ht="15" x14ac:dyDescent="0.25">
      <c r="A934" s="81">
        <v>88422</v>
      </c>
      <c r="B934" s="81" t="s">
        <v>457</v>
      </c>
      <c r="C934" s="81" t="s">
        <v>358</v>
      </c>
      <c r="D934" s="82">
        <v>1.1499999999999999</v>
      </c>
    </row>
    <row r="935" spans="1:4" ht="15" x14ac:dyDescent="0.25">
      <c r="A935" s="81">
        <v>88425</v>
      </c>
      <c r="B935" s="81" t="s">
        <v>458</v>
      </c>
      <c r="C935" s="81" t="s">
        <v>358</v>
      </c>
      <c r="D935" s="82">
        <v>6.26</v>
      </c>
    </row>
    <row r="936" spans="1:4" ht="15" x14ac:dyDescent="0.25">
      <c r="A936" s="81">
        <v>88427</v>
      </c>
      <c r="B936" s="81" t="s">
        <v>459</v>
      </c>
      <c r="C936" s="81" t="s">
        <v>358</v>
      </c>
      <c r="D936" s="82">
        <v>0.81</v>
      </c>
    </row>
    <row r="937" spans="1:4" ht="15" x14ac:dyDescent="0.25">
      <c r="A937" s="81">
        <v>88434</v>
      </c>
      <c r="B937" s="81" t="s">
        <v>460</v>
      </c>
      <c r="C937" s="81" t="s">
        <v>358</v>
      </c>
      <c r="D937" s="82">
        <v>6.63</v>
      </c>
    </row>
    <row r="938" spans="1:4" ht="15" x14ac:dyDescent="0.25">
      <c r="A938" s="81">
        <v>88435</v>
      </c>
      <c r="B938" s="81" t="s">
        <v>461</v>
      </c>
      <c r="C938" s="81" t="s">
        <v>358</v>
      </c>
      <c r="D938" s="82">
        <v>1.53</v>
      </c>
    </row>
    <row r="939" spans="1:4" ht="15" x14ac:dyDescent="0.25">
      <c r="A939" s="81">
        <v>88436</v>
      </c>
      <c r="B939" s="81" t="s">
        <v>462</v>
      </c>
      <c r="C939" s="81" t="s">
        <v>358</v>
      </c>
      <c r="D939" s="82">
        <v>8.2899999999999991</v>
      </c>
    </row>
    <row r="940" spans="1:4" ht="15" x14ac:dyDescent="0.25">
      <c r="A940" s="81">
        <v>88437</v>
      </c>
      <c r="B940" s="81" t="s">
        <v>463</v>
      </c>
      <c r="C940" s="81" t="s">
        <v>358</v>
      </c>
      <c r="D940" s="82">
        <v>0.81</v>
      </c>
    </row>
    <row r="941" spans="1:4" ht="15" x14ac:dyDescent="0.25">
      <c r="A941" s="81">
        <v>88569</v>
      </c>
      <c r="B941" s="81" t="s">
        <v>464</v>
      </c>
      <c r="C941" s="81" t="s">
        <v>358</v>
      </c>
      <c r="D941" s="82">
        <v>3.71</v>
      </c>
    </row>
    <row r="942" spans="1:4" ht="15" x14ac:dyDescent="0.25">
      <c r="A942" s="81">
        <v>88570</v>
      </c>
      <c r="B942" s="81" t="s">
        <v>465</v>
      </c>
      <c r="C942" s="81" t="s">
        <v>358</v>
      </c>
      <c r="D942" s="82">
        <v>1.28</v>
      </c>
    </row>
    <row r="943" spans="1:4" ht="15" x14ac:dyDescent="0.25">
      <c r="A943" s="81">
        <v>88826</v>
      </c>
      <c r="B943" s="81" t="s">
        <v>13916</v>
      </c>
      <c r="C943" s="81" t="s">
        <v>358</v>
      </c>
      <c r="D943" s="82">
        <v>0.3</v>
      </c>
    </row>
    <row r="944" spans="1:4" ht="15" x14ac:dyDescent="0.25">
      <c r="A944" s="81">
        <v>88827</v>
      </c>
      <c r="B944" s="81" t="s">
        <v>13917</v>
      </c>
      <c r="C944" s="81" t="s">
        <v>358</v>
      </c>
      <c r="D944" s="82">
        <v>7.0000000000000007E-2</v>
      </c>
    </row>
    <row r="945" spans="1:4" ht="15" x14ac:dyDescent="0.25">
      <c r="A945" s="81">
        <v>88828</v>
      </c>
      <c r="B945" s="81" t="s">
        <v>13918</v>
      </c>
      <c r="C945" s="81" t="s">
        <v>358</v>
      </c>
      <c r="D945" s="82">
        <v>0.33</v>
      </c>
    </row>
    <row r="946" spans="1:4" ht="15" x14ac:dyDescent="0.25">
      <c r="A946" s="81">
        <v>88829</v>
      </c>
      <c r="B946" s="81" t="s">
        <v>13919</v>
      </c>
      <c r="C946" s="81" t="s">
        <v>358</v>
      </c>
      <c r="D946" s="82">
        <v>0.96</v>
      </c>
    </row>
    <row r="947" spans="1:4" ht="15" x14ac:dyDescent="0.25">
      <c r="A947" s="81">
        <v>88839</v>
      </c>
      <c r="B947" s="81" t="s">
        <v>466</v>
      </c>
      <c r="C947" s="81" t="s">
        <v>358</v>
      </c>
      <c r="D947" s="82">
        <v>35.15</v>
      </c>
    </row>
    <row r="948" spans="1:4" ht="15" x14ac:dyDescent="0.25">
      <c r="A948" s="81">
        <v>88840</v>
      </c>
      <c r="B948" s="81" t="s">
        <v>467</v>
      </c>
      <c r="C948" s="81" t="s">
        <v>358</v>
      </c>
      <c r="D948" s="82">
        <v>15.48</v>
      </c>
    </row>
    <row r="949" spans="1:4" ht="15" x14ac:dyDescent="0.25">
      <c r="A949" s="81">
        <v>88841</v>
      </c>
      <c r="B949" s="81" t="s">
        <v>468</v>
      </c>
      <c r="C949" s="81" t="s">
        <v>358</v>
      </c>
      <c r="D949" s="82">
        <v>62.84</v>
      </c>
    </row>
    <row r="950" spans="1:4" ht="15" x14ac:dyDescent="0.25">
      <c r="A950" s="81">
        <v>88842</v>
      </c>
      <c r="B950" s="81" t="s">
        <v>469</v>
      </c>
      <c r="C950" s="81" t="s">
        <v>358</v>
      </c>
      <c r="D950" s="82">
        <v>77.959999999999994</v>
      </c>
    </row>
    <row r="951" spans="1:4" ht="15" x14ac:dyDescent="0.25">
      <c r="A951" s="81">
        <v>88847</v>
      </c>
      <c r="B951" s="81" t="s">
        <v>470</v>
      </c>
      <c r="C951" s="81" t="s">
        <v>358</v>
      </c>
      <c r="D951" s="82">
        <v>22.82</v>
      </c>
    </row>
    <row r="952" spans="1:4" ht="15" x14ac:dyDescent="0.25">
      <c r="A952" s="81">
        <v>88848</v>
      </c>
      <c r="B952" s="81" t="s">
        <v>471</v>
      </c>
      <c r="C952" s="81" t="s">
        <v>358</v>
      </c>
      <c r="D952" s="82">
        <v>9.3800000000000008</v>
      </c>
    </row>
    <row r="953" spans="1:4" ht="15" x14ac:dyDescent="0.25">
      <c r="A953" s="81">
        <v>88853</v>
      </c>
      <c r="B953" s="81" t="s">
        <v>472</v>
      </c>
      <c r="C953" s="81" t="s">
        <v>358</v>
      </c>
      <c r="D953" s="82">
        <v>0.25</v>
      </c>
    </row>
    <row r="954" spans="1:4" ht="15" x14ac:dyDescent="0.25">
      <c r="A954" s="81">
        <v>88854</v>
      </c>
      <c r="B954" s="81" t="s">
        <v>473</v>
      </c>
      <c r="C954" s="81" t="s">
        <v>358</v>
      </c>
      <c r="D954" s="82">
        <v>0.05</v>
      </c>
    </row>
    <row r="955" spans="1:4" ht="15" x14ac:dyDescent="0.25">
      <c r="A955" s="81">
        <v>88855</v>
      </c>
      <c r="B955" s="81" t="s">
        <v>13920</v>
      </c>
      <c r="C955" s="81" t="s">
        <v>358</v>
      </c>
      <c r="D955" s="82">
        <v>3.21</v>
      </c>
    </row>
    <row r="956" spans="1:4" ht="15" x14ac:dyDescent="0.25">
      <c r="A956" s="81">
        <v>88856</v>
      </c>
      <c r="B956" s="81" t="s">
        <v>13921</v>
      </c>
      <c r="C956" s="81" t="s">
        <v>358</v>
      </c>
      <c r="D956" s="82">
        <v>0.88</v>
      </c>
    </row>
    <row r="957" spans="1:4" ht="15" x14ac:dyDescent="0.25">
      <c r="A957" s="81">
        <v>88857</v>
      </c>
      <c r="B957" s="81" t="s">
        <v>474</v>
      </c>
      <c r="C957" s="81" t="s">
        <v>358</v>
      </c>
      <c r="D957" s="82">
        <v>25.54</v>
      </c>
    </row>
    <row r="958" spans="1:4" ht="15" x14ac:dyDescent="0.25">
      <c r="A958" s="81">
        <v>88858</v>
      </c>
      <c r="B958" s="81" t="s">
        <v>475</v>
      </c>
      <c r="C958" s="81" t="s">
        <v>358</v>
      </c>
      <c r="D958" s="82">
        <v>6.75</v>
      </c>
    </row>
    <row r="959" spans="1:4" ht="15" x14ac:dyDescent="0.25">
      <c r="A959" s="81">
        <v>88859</v>
      </c>
      <c r="B959" s="81" t="s">
        <v>476</v>
      </c>
      <c r="C959" s="81" t="s">
        <v>358</v>
      </c>
      <c r="D959" s="82">
        <v>22.71</v>
      </c>
    </row>
    <row r="960" spans="1:4" ht="15" x14ac:dyDescent="0.25">
      <c r="A960" s="81">
        <v>88860</v>
      </c>
      <c r="B960" s="81" t="s">
        <v>477</v>
      </c>
      <c r="C960" s="81" t="s">
        <v>358</v>
      </c>
      <c r="D960" s="82">
        <v>6</v>
      </c>
    </row>
    <row r="961" spans="1:4" ht="15" x14ac:dyDescent="0.25">
      <c r="A961" s="81">
        <v>88900</v>
      </c>
      <c r="B961" s="81" t="s">
        <v>478</v>
      </c>
      <c r="C961" s="81" t="s">
        <v>358</v>
      </c>
      <c r="D961" s="82">
        <v>52.45</v>
      </c>
    </row>
    <row r="962" spans="1:4" ht="15" x14ac:dyDescent="0.25">
      <c r="A962" s="81">
        <v>88902</v>
      </c>
      <c r="B962" s="81" t="s">
        <v>479</v>
      </c>
      <c r="C962" s="81" t="s">
        <v>358</v>
      </c>
      <c r="D962" s="82">
        <v>13.86</v>
      </c>
    </row>
    <row r="963" spans="1:4" ht="15" x14ac:dyDescent="0.25">
      <c r="A963" s="81">
        <v>88903</v>
      </c>
      <c r="B963" s="81" t="s">
        <v>480</v>
      </c>
      <c r="C963" s="81" t="s">
        <v>358</v>
      </c>
      <c r="D963" s="82">
        <v>65.56</v>
      </c>
    </row>
    <row r="964" spans="1:4" ht="15" x14ac:dyDescent="0.25">
      <c r="A964" s="81">
        <v>88904</v>
      </c>
      <c r="B964" s="81" t="s">
        <v>481</v>
      </c>
      <c r="C964" s="81" t="s">
        <v>358</v>
      </c>
      <c r="D964" s="82">
        <v>89.72</v>
      </c>
    </row>
    <row r="965" spans="1:4" ht="15" x14ac:dyDescent="0.25">
      <c r="A965" s="81">
        <v>89009</v>
      </c>
      <c r="B965" s="81" t="s">
        <v>482</v>
      </c>
      <c r="C965" s="81" t="s">
        <v>358</v>
      </c>
      <c r="D965" s="82">
        <v>43.54</v>
      </c>
    </row>
    <row r="966" spans="1:4" ht="15" x14ac:dyDescent="0.25">
      <c r="A966" s="81">
        <v>89010</v>
      </c>
      <c r="B966" s="81" t="s">
        <v>483</v>
      </c>
      <c r="C966" s="81" t="s">
        <v>358</v>
      </c>
      <c r="D966" s="82">
        <v>19.18</v>
      </c>
    </row>
    <row r="967" spans="1:4" ht="15" x14ac:dyDescent="0.25">
      <c r="A967" s="81">
        <v>89011</v>
      </c>
      <c r="B967" s="81" t="s">
        <v>484</v>
      </c>
      <c r="C967" s="81" t="s">
        <v>358</v>
      </c>
      <c r="D967" s="82">
        <v>24.64</v>
      </c>
    </row>
    <row r="968" spans="1:4" ht="15" x14ac:dyDescent="0.25">
      <c r="A968" s="81">
        <v>89012</v>
      </c>
      <c r="B968" s="81" t="s">
        <v>485</v>
      </c>
      <c r="C968" s="81" t="s">
        <v>358</v>
      </c>
      <c r="D968" s="82">
        <v>6.51</v>
      </c>
    </row>
    <row r="969" spans="1:4" ht="15" x14ac:dyDescent="0.25">
      <c r="A969" s="81">
        <v>89013</v>
      </c>
      <c r="B969" s="81" t="s">
        <v>486</v>
      </c>
      <c r="C969" s="81" t="s">
        <v>358</v>
      </c>
      <c r="D969" s="82">
        <v>142.61000000000001</v>
      </c>
    </row>
    <row r="970" spans="1:4" ht="15" x14ac:dyDescent="0.25">
      <c r="A970" s="81">
        <v>89014</v>
      </c>
      <c r="B970" s="81" t="s">
        <v>487</v>
      </c>
      <c r="C970" s="81" t="s">
        <v>358</v>
      </c>
      <c r="D970" s="82">
        <v>62.82</v>
      </c>
    </row>
    <row r="971" spans="1:4" ht="15" x14ac:dyDescent="0.25">
      <c r="A971" s="81">
        <v>89015</v>
      </c>
      <c r="B971" s="81" t="s">
        <v>488</v>
      </c>
      <c r="C971" s="81" t="s">
        <v>358</v>
      </c>
      <c r="D971" s="82">
        <v>3.71</v>
      </c>
    </row>
    <row r="972" spans="1:4" ht="15" x14ac:dyDescent="0.25">
      <c r="A972" s="81">
        <v>89016</v>
      </c>
      <c r="B972" s="81" t="s">
        <v>489</v>
      </c>
      <c r="C972" s="81" t="s">
        <v>358</v>
      </c>
      <c r="D972" s="82">
        <v>0.98</v>
      </c>
    </row>
    <row r="973" spans="1:4" ht="15" x14ac:dyDescent="0.25">
      <c r="A973" s="81">
        <v>89017</v>
      </c>
      <c r="B973" s="81" t="s">
        <v>490</v>
      </c>
      <c r="C973" s="81" t="s">
        <v>358</v>
      </c>
      <c r="D973" s="82">
        <v>43.27</v>
      </c>
    </row>
    <row r="974" spans="1:4" ht="15" x14ac:dyDescent="0.25">
      <c r="A974" s="81">
        <v>89018</v>
      </c>
      <c r="B974" s="81" t="s">
        <v>491</v>
      </c>
      <c r="C974" s="81" t="s">
        <v>358</v>
      </c>
      <c r="D974" s="82">
        <v>19.059999999999999</v>
      </c>
    </row>
    <row r="975" spans="1:4" ht="15" x14ac:dyDescent="0.25">
      <c r="A975" s="81">
        <v>89019</v>
      </c>
      <c r="B975" s="81" t="s">
        <v>13922</v>
      </c>
      <c r="C975" s="81" t="s">
        <v>358</v>
      </c>
      <c r="D975" s="82">
        <v>0.38</v>
      </c>
    </row>
    <row r="976" spans="1:4" ht="15" x14ac:dyDescent="0.25">
      <c r="A976" s="81">
        <v>89020</v>
      </c>
      <c r="B976" s="81" t="s">
        <v>13923</v>
      </c>
      <c r="C976" s="81" t="s">
        <v>358</v>
      </c>
      <c r="D976" s="82">
        <v>0.09</v>
      </c>
    </row>
    <row r="977" spans="1:4" ht="15" x14ac:dyDescent="0.25">
      <c r="A977" s="81">
        <v>89023</v>
      </c>
      <c r="B977" s="81" t="s">
        <v>13924</v>
      </c>
      <c r="C977" s="81" t="s">
        <v>358</v>
      </c>
      <c r="D977" s="82">
        <v>3.82</v>
      </c>
    </row>
    <row r="978" spans="1:4" ht="15" x14ac:dyDescent="0.25">
      <c r="A978" s="81">
        <v>89024</v>
      </c>
      <c r="B978" s="81" t="s">
        <v>13925</v>
      </c>
      <c r="C978" s="81" t="s">
        <v>358</v>
      </c>
      <c r="D978" s="82">
        <v>1.32</v>
      </c>
    </row>
    <row r="979" spans="1:4" ht="15" x14ac:dyDescent="0.25">
      <c r="A979" s="81">
        <v>89025</v>
      </c>
      <c r="B979" s="81" t="s">
        <v>13926</v>
      </c>
      <c r="C979" s="81" t="s">
        <v>358</v>
      </c>
      <c r="D979" s="82">
        <v>4.78</v>
      </c>
    </row>
    <row r="980" spans="1:4" ht="15" x14ac:dyDescent="0.25">
      <c r="A980" s="81">
        <v>89026</v>
      </c>
      <c r="B980" s="81" t="s">
        <v>13927</v>
      </c>
      <c r="C980" s="81" t="s">
        <v>358</v>
      </c>
      <c r="D980" s="82">
        <v>170.59</v>
      </c>
    </row>
    <row r="981" spans="1:4" ht="15" x14ac:dyDescent="0.25">
      <c r="A981" s="81">
        <v>89029</v>
      </c>
      <c r="B981" s="81" t="s">
        <v>492</v>
      </c>
      <c r="C981" s="81" t="s">
        <v>358</v>
      </c>
      <c r="D981" s="82">
        <v>33.58</v>
      </c>
    </row>
    <row r="982" spans="1:4" ht="15" x14ac:dyDescent="0.25">
      <c r="A982" s="81">
        <v>89030</v>
      </c>
      <c r="B982" s="81" t="s">
        <v>493</v>
      </c>
      <c r="C982" s="81" t="s">
        <v>358</v>
      </c>
      <c r="D982" s="82">
        <v>14.79</v>
      </c>
    </row>
    <row r="983" spans="1:4" ht="15" x14ac:dyDescent="0.25">
      <c r="A983" s="81">
        <v>89033</v>
      </c>
      <c r="B983" s="81" t="s">
        <v>494</v>
      </c>
      <c r="C983" s="81" t="s">
        <v>358</v>
      </c>
      <c r="D983" s="82">
        <v>14.63</v>
      </c>
    </row>
    <row r="984" spans="1:4" ht="15" x14ac:dyDescent="0.25">
      <c r="A984" s="81">
        <v>89034</v>
      </c>
      <c r="B984" s="81" t="s">
        <v>495</v>
      </c>
      <c r="C984" s="81" t="s">
        <v>358</v>
      </c>
      <c r="D984" s="82">
        <v>3.92</v>
      </c>
    </row>
    <row r="985" spans="1:4" ht="15" x14ac:dyDescent="0.25">
      <c r="A985" s="81">
        <v>89128</v>
      </c>
      <c r="B985" s="81" t="s">
        <v>496</v>
      </c>
      <c r="C985" s="81" t="s">
        <v>358</v>
      </c>
      <c r="D985" s="82">
        <v>37.24</v>
      </c>
    </row>
    <row r="986" spans="1:4" ht="15" x14ac:dyDescent="0.25">
      <c r="A986" s="81">
        <v>89129</v>
      </c>
      <c r="B986" s="81" t="s">
        <v>497</v>
      </c>
      <c r="C986" s="81" t="s">
        <v>358</v>
      </c>
      <c r="D986" s="82">
        <v>9.84</v>
      </c>
    </row>
    <row r="987" spans="1:4" ht="15" x14ac:dyDescent="0.25">
      <c r="A987" s="81">
        <v>89130</v>
      </c>
      <c r="B987" s="81" t="s">
        <v>498</v>
      </c>
      <c r="C987" s="81" t="s">
        <v>358</v>
      </c>
      <c r="D987" s="82">
        <v>51.63</v>
      </c>
    </row>
    <row r="988" spans="1:4" ht="15" x14ac:dyDescent="0.25">
      <c r="A988" s="81">
        <v>89131</v>
      </c>
      <c r="B988" s="81" t="s">
        <v>499</v>
      </c>
      <c r="C988" s="81" t="s">
        <v>358</v>
      </c>
      <c r="D988" s="82">
        <v>13.64</v>
      </c>
    </row>
    <row r="989" spans="1:4" ht="15" x14ac:dyDescent="0.25">
      <c r="A989" s="81">
        <v>89210</v>
      </c>
      <c r="B989" s="81" t="s">
        <v>500</v>
      </c>
      <c r="C989" s="81" t="s">
        <v>358</v>
      </c>
      <c r="D989" s="82">
        <v>32.049999999999997</v>
      </c>
    </row>
    <row r="990" spans="1:4" ht="15" x14ac:dyDescent="0.25">
      <c r="A990" s="81">
        <v>89211</v>
      </c>
      <c r="B990" s="81" t="s">
        <v>501</v>
      </c>
      <c r="C990" s="81" t="s">
        <v>358</v>
      </c>
      <c r="D990" s="82">
        <v>8.6</v>
      </c>
    </row>
    <row r="991" spans="1:4" ht="15" x14ac:dyDescent="0.25">
      <c r="A991" s="81">
        <v>89212</v>
      </c>
      <c r="B991" s="81" t="s">
        <v>502</v>
      </c>
      <c r="C991" s="81" t="s">
        <v>358</v>
      </c>
      <c r="D991" s="82">
        <v>30</v>
      </c>
    </row>
    <row r="992" spans="1:4" ht="15" x14ac:dyDescent="0.25">
      <c r="A992" s="81">
        <v>89213</v>
      </c>
      <c r="B992" s="81" t="s">
        <v>503</v>
      </c>
      <c r="C992" s="81" t="s">
        <v>358</v>
      </c>
      <c r="D992" s="82">
        <v>9.25</v>
      </c>
    </row>
    <row r="993" spans="1:4" ht="15" x14ac:dyDescent="0.25">
      <c r="A993" s="81">
        <v>89214</v>
      </c>
      <c r="B993" s="81" t="s">
        <v>504</v>
      </c>
      <c r="C993" s="81" t="s">
        <v>358</v>
      </c>
      <c r="D993" s="82">
        <v>28.16</v>
      </c>
    </row>
    <row r="994" spans="1:4" ht="15" x14ac:dyDescent="0.25">
      <c r="A994" s="81">
        <v>89215</v>
      </c>
      <c r="B994" s="81" t="s">
        <v>505</v>
      </c>
      <c r="C994" s="81" t="s">
        <v>358</v>
      </c>
      <c r="D994" s="82">
        <v>92.65</v>
      </c>
    </row>
    <row r="995" spans="1:4" ht="15" x14ac:dyDescent="0.25">
      <c r="A995" s="81">
        <v>89221</v>
      </c>
      <c r="B995" s="81" t="s">
        <v>13928</v>
      </c>
      <c r="C995" s="81" t="s">
        <v>358</v>
      </c>
      <c r="D995" s="82">
        <v>1.24</v>
      </c>
    </row>
    <row r="996" spans="1:4" ht="15" x14ac:dyDescent="0.25">
      <c r="A996" s="81">
        <v>89222</v>
      </c>
      <c r="B996" s="81" t="s">
        <v>13929</v>
      </c>
      <c r="C996" s="81" t="s">
        <v>358</v>
      </c>
      <c r="D996" s="82">
        <v>0.28000000000000003</v>
      </c>
    </row>
    <row r="997" spans="1:4" ht="15" x14ac:dyDescent="0.25">
      <c r="A997" s="81">
        <v>89223</v>
      </c>
      <c r="B997" s="81" t="s">
        <v>13930</v>
      </c>
      <c r="C997" s="81" t="s">
        <v>358</v>
      </c>
      <c r="D997" s="82">
        <v>1.36</v>
      </c>
    </row>
    <row r="998" spans="1:4" ht="15" x14ac:dyDescent="0.25">
      <c r="A998" s="81">
        <v>89224</v>
      </c>
      <c r="B998" s="81" t="s">
        <v>13931</v>
      </c>
      <c r="C998" s="81" t="s">
        <v>358</v>
      </c>
      <c r="D998" s="82">
        <v>1.92</v>
      </c>
    </row>
    <row r="999" spans="1:4" ht="15" x14ac:dyDescent="0.25">
      <c r="A999" s="81">
        <v>89228</v>
      </c>
      <c r="B999" s="81" t="s">
        <v>506</v>
      </c>
      <c r="C999" s="81" t="s">
        <v>358</v>
      </c>
      <c r="D999" s="82">
        <v>46.8</v>
      </c>
    </row>
    <row r="1000" spans="1:4" ht="15" x14ac:dyDescent="0.25">
      <c r="A1000" s="81">
        <v>89229</v>
      </c>
      <c r="B1000" s="81" t="s">
        <v>507</v>
      </c>
      <c r="C1000" s="81" t="s">
        <v>358</v>
      </c>
      <c r="D1000" s="82">
        <v>16.489999999999998</v>
      </c>
    </row>
    <row r="1001" spans="1:4" ht="15" x14ac:dyDescent="0.25">
      <c r="A1001" s="81">
        <v>89230</v>
      </c>
      <c r="B1001" s="81" t="s">
        <v>508</v>
      </c>
      <c r="C1001" s="81" t="s">
        <v>358</v>
      </c>
      <c r="D1001" s="82">
        <v>120.11</v>
      </c>
    </row>
    <row r="1002" spans="1:4" ht="15" x14ac:dyDescent="0.25">
      <c r="A1002" s="81">
        <v>89231</v>
      </c>
      <c r="B1002" s="81" t="s">
        <v>509</v>
      </c>
      <c r="C1002" s="81" t="s">
        <v>358</v>
      </c>
      <c r="D1002" s="82">
        <v>36.78</v>
      </c>
    </row>
    <row r="1003" spans="1:4" ht="15" x14ac:dyDescent="0.25">
      <c r="A1003" s="81">
        <v>89232</v>
      </c>
      <c r="B1003" s="81" t="s">
        <v>510</v>
      </c>
      <c r="C1003" s="81" t="s">
        <v>358</v>
      </c>
      <c r="D1003" s="82">
        <v>214.25</v>
      </c>
    </row>
    <row r="1004" spans="1:4" ht="15" x14ac:dyDescent="0.25">
      <c r="A1004" s="81">
        <v>89233</v>
      </c>
      <c r="B1004" s="81" t="s">
        <v>511</v>
      </c>
      <c r="C1004" s="81" t="s">
        <v>358</v>
      </c>
      <c r="D1004" s="82">
        <v>166.74</v>
      </c>
    </row>
    <row r="1005" spans="1:4" ht="15" x14ac:dyDescent="0.25">
      <c r="A1005" s="81">
        <v>89236</v>
      </c>
      <c r="B1005" s="81" t="s">
        <v>512</v>
      </c>
      <c r="C1005" s="81" t="s">
        <v>358</v>
      </c>
      <c r="D1005" s="82">
        <v>280.58</v>
      </c>
    </row>
    <row r="1006" spans="1:4" ht="15" x14ac:dyDescent="0.25">
      <c r="A1006" s="81">
        <v>89237</v>
      </c>
      <c r="B1006" s="81" t="s">
        <v>513</v>
      </c>
      <c r="C1006" s="81" t="s">
        <v>358</v>
      </c>
      <c r="D1006" s="82">
        <v>85.91</v>
      </c>
    </row>
    <row r="1007" spans="1:4" ht="15" x14ac:dyDescent="0.25">
      <c r="A1007" s="81">
        <v>89238</v>
      </c>
      <c r="B1007" s="81" t="s">
        <v>514</v>
      </c>
      <c r="C1007" s="81" t="s">
        <v>358</v>
      </c>
      <c r="D1007" s="82">
        <v>500.48</v>
      </c>
    </row>
    <row r="1008" spans="1:4" ht="15" x14ac:dyDescent="0.25">
      <c r="A1008" s="81">
        <v>89239</v>
      </c>
      <c r="B1008" s="81" t="s">
        <v>515</v>
      </c>
      <c r="C1008" s="81" t="s">
        <v>358</v>
      </c>
      <c r="D1008" s="82">
        <v>440.94</v>
      </c>
    </row>
    <row r="1009" spans="1:4" ht="15" x14ac:dyDescent="0.25">
      <c r="A1009" s="81">
        <v>89240</v>
      </c>
      <c r="B1009" s="81" t="s">
        <v>516</v>
      </c>
      <c r="C1009" s="81" t="s">
        <v>358</v>
      </c>
      <c r="D1009" s="82">
        <v>86.11</v>
      </c>
    </row>
    <row r="1010" spans="1:4" ht="15" x14ac:dyDescent="0.25">
      <c r="A1010" s="81">
        <v>89241</v>
      </c>
      <c r="B1010" s="81" t="s">
        <v>517</v>
      </c>
      <c r="C1010" s="81" t="s">
        <v>358</v>
      </c>
      <c r="D1010" s="82">
        <v>30.35</v>
      </c>
    </row>
    <row r="1011" spans="1:4" ht="15" x14ac:dyDescent="0.25">
      <c r="A1011" s="81">
        <v>89246</v>
      </c>
      <c r="B1011" s="81" t="s">
        <v>518</v>
      </c>
      <c r="C1011" s="81" t="s">
        <v>358</v>
      </c>
      <c r="D1011" s="82">
        <v>243.81</v>
      </c>
    </row>
    <row r="1012" spans="1:4" ht="15" x14ac:dyDescent="0.25">
      <c r="A1012" s="81">
        <v>89247</v>
      </c>
      <c r="B1012" s="81" t="s">
        <v>519</v>
      </c>
      <c r="C1012" s="81" t="s">
        <v>358</v>
      </c>
      <c r="D1012" s="82">
        <v>74.650000000000006</v>
      </c>
    </row>
    <row r="1013" spans="1:4" ht="15" x14ac:dyDescent="0.25">
      <c r="A1013" s="81">
        <v>89248</v>
      </c>
      <c r="B1013" s="81" t="s">
        <v>520</v>
      </c>
      <c r="C1013" s="81" t="s">
        <v>358</v>
      </c>
      <c r="D1013" s="82">
        <v>434.89</v>
      </c>
    </row>
    <row r="1014" spans="1:4" ht="15" x14ac:dyDescent="0.25">
      <c r="A1014" s="81">
        <v>89249</v>
      </c>
      <c r="B1014" s="81" t="s">
        <v>521</v>
      </c>
      <c r="C1014" s="81" t="s">
        <v>358</v>
      </c>
      <c r="D1014" s="82">
        <v>375.87</v>
      </c>
    </row>
    <row r="1015" spans="1:4" ht="15" x14ac:dyDescent="0.25">
      <c r="A1015" s="81">
        <v>89253</v>
      </c>
      <c r="B1015" s="81" t="s">
        <v>522</v>
      </c>
      <c r="C1015" s="81" t="s">
        <v>358</v>
      </c>
      <c r="D1015" s="82">
        <v>70.56</v>
      </c>
    </row>
    <row r="1016" spans="1:4" ht="15" x14ac:dyDescent="0.25">
      <c r="A1016" s="81">
        <v>89254</v>
      </c>
      <c r="B1016" s="81" t="s">
        <v>523</v>
      </c>
      <c r="C1016" s="81" t="s">
        <v>358</v>
      </c>
      <c r="D1016" s="82">
        <v>24.87</v>
      </c>
    </row>
    <row r="1017" spans="1:4" ht="15" x14ac:dyDescent="0.25">
      <c r="A1017" s="81">
        <v>89255</v>
      </c>
      <c r="B1017" s="81" t="s">
        <v>524</v>
      </c>
      <c r="C1017" s="81" t="s">
        <v>358</v>
      </c>
      <c r="D1017" s="82">
        <v>113.43</v>
      </c>
    </row>
    <row r="1018" spans="1:4" ht="15" x14ac:dyDescent="0.25">
      <c r="A1018" s="81">
        <v>89256</v>
      </c>
      <c r="B1018" s="81" t="s">
        <v>525</v>
      </c>
      <c r="C1018" s="81" t="s">
        <v>358</v>
      </c>
      <c r="D1018" s="82">
        <v>84.59</v>
      </c>
    </row>
    <row r="1019" spans="1:4" ht="15" x14ac:dyDescent="0.25">
      <c r="A1019" s="81">
        <v>89259</v>
      </c>
      <c r="B1019" s="81" t="s">
        <v>526</v>
      </c>
      <c r="C1019" s="81" t="s">
        <v>358</v>
      </c>
      <c r="D1019" s="82">
        <v>27.32</v>
      </c>
    </row>
    <row r="1020" spans="1:4" ht="15" x14ac:dyDescent="0.25">
      <c r="A1020" s="81">
        <v>89260</v>
      </c>
      <c r="B1020" s="81" t="s">
        <v>527</v>
      </c>
      <c r="C1020" s="81" t="s">
        <v>358</v>
      </c>
      <c r="D1020" s="82">
        <v>10.029999999999999</v>
      </c>
    </row>
    <row r="1021" spans="1:4" ht="15" x14ac:dyDescent="0.25">
      <c r="A1021" s="81">
        <v>89262</v>
      </c>
      <c r="B1021" s="81" t="s">
        <v>528</v>
      </c>
      <c r="C1021" s="81" t="s">
        <v>358</v>
      </c>
      <c r="D1021" s="82">
        <v>46.24</v>
      </c>
    </row>
    <row r="1022" spans="1:4" ht="15" x14ac:dyDescent="0.25">
      <c r="A1022" s="81">
        <v>89264</v>
      </c>
      <c r="B1022" s="81" t="s">
        <v>529</v>
      </c>
      <c r="C1022" s="81" t="s">
        <v>358</v>
      </c>
      <c r="D1022" s="82">
        <v>21.11</v>
      </c>
    </row>
    <row r="1023" spans="1:4" ht="15" x14ac:dyDescent="0.25">
      <c r="A1023" s="81">
        <v>89265</v>
      </c>
      <c r="B1023" s="81" t="s">
        <v>530</v>
      </c>
      <c r="C1023" s="81" t="s">
        <v>358</v>
      </c>
      <c r="D1023" s="82">
        <v>8.41</v>
      </c>
    </row>
    <row r="1024" spans="1:4" ht="15" x14ac:dyDescent="0.25">
      <c r="A1024" s="81">
        <v>89266</v>
      </c>
      <c r="B1024" s="81" t="s">
        <v>531</v>
      </c>
      <c r="C1024" s="81" t="s">
        <v>358</v>
      </c>
      <c r="D1024" s="82">
        <v>3.39</v>
      </c>
    </row>
    <row r="1025" spans="1:4" ht="15" x14ac:dyDescent="0.25">
      <c r="A1025" s="81">
        <v>89267</v>
      </c>
      <c r="B1025" s="81" t="s">
        <v>532</v>
      </c>
      <c r="C1025" s="81" t="s">
        <v>358</v>
      </c>
      <c r="D1025" s="82">
        <v>52.21</v>
      </c>
    </row>
    <row r="1026" spans="1:4" ht="15" x14ac:dyDescent="0.25">
      <c r="A1026" s="81">
        <v>89268</v>
      </c>
      <c r="B1026" s="81" t="s">
        <v>533</v>
      </c>
      <c r="C1026" s="81" t="s">
        <v>358</v>
      </c>
      <c r="D1026" s="82">
        <v>18.399999999999999</v>
      </c>
    </row>
    <row r="1027" spans="1:4" ht="15" x14ac:dyDescent="0.25">
      <c r="A1027" s="81">
        <v>89269</v>
      </c>
      <c r="B1027" s="81" t="s">
        <v>534</v>
      </c>
      <c r="C1027" s="81" t="s">
        <v>358</v>
      </c>
      <c r="D1027" s="82">
        <v>7.44</v>
      </c>
    </row>
    <row r="1028" spans="1:4" ht="15" x14ac:dyDescent="0.25">
      <c r="A1028" s="81">
        <v>89270</v>
      </c>
      <c r="B1028" s="81" t="s">
        <v>535</v>
      </c>
      <c r="C1028" s="81" t="s">
        <v>358</v>
      </c>
      <c r="D1028" s="82">
        <v>83.94</v>
      </c>
    </row>
    <row r="1029" spans="1:4" ht="15" x14ac:dyDescent="0.25">
      <c r="A1029" s="81">
        <v>89271</v>
      </c>
      <c r="B1029" s="81" t="s">
        <v>536</v>
      </c>
      <c r="C1029" s="81" t="s">
        <v>358</v>
      </c>
      <c r="D1029" s="82">
        <v>28.95</v>
      </c>
    </row>
    <row r="1030" spans="1:4" ht="15" x14ac:dyDescent="0.25">
      <c r="A1030" s="81">
        <v>89274</v>
      </c>
      <c r="B1030" s="81" t="s">
        <v>13932</v>
      </c>
      <c r="C1030" s="81" t="s">
        <v>358</v>
      </c>
      <c r="D1030" s="82">
        <v>1.51</v>
      </c>
    </row>
    <row r="1031" spans="1:4" ht="15" x14ac:dyDescent="0.25">
      <c r="A1031" s="81">
        <v>89275</v>
      </c>
      <c r="B1031" s="81" t="s">
        <v>13933</v>
      </c>
      <c r="C1031" s="81" t="s">
        <v>358</v>
      </c>
      <c r="D1031" s="82">
        <v>0.35</v>
      </c>
    </row>
    <row r="1032" spans="1:4" ht="15" x14ac:dyDescent="0.25">
      <c r="A1032" s="81">
        <v>89276</v>
      </c>
      <c r="B1032" s="81" t="s">
        <v>13934</v>
      </c>
      <c r="C1032" s="81" t="s">
        <v>358</v>
      </c>
      <c r="D1032" s="82">
        <v>1.89</v>
      </c>
    </row>
    <row r="1033" spans="1:4" ht="15" x14ac:dyDescent="0.25">
      <c r="A1033" s="81">
        <v>89277</v>
      </c>
      <c r="B1033" s="81" t="s">
        <v>13935</v>
      </c>
      <c r="C1033" s="81" t="s">
        <v>358</v>
      </c>
      <c r="D1033" s="82">
        <v>8.35</v>
      </c>
    </row>
    <row r="1034" spans="1:4" ht="15" x14ac:dyDescent="0.25">
      <c r="A1034" s="81">
        <v>89280</v>
      </c>
      <c r="B1034" s="81" t="s">
        <v>537</v>
      </c>
      <c r="C1034" s="81" t="s">
        <v>358</v>
      </c>
      <c r="D1034" s="82">
        <v>39.36</v>
      </c>
    </row>
    <row r="1035" spans="1:4" ht="15" x14ac:dyDescent="0.25">
      <c r="A1035" s="81">
        <v>89281</v>
      </c>
      <c r="B1035" s="81" t="s">
        <v>538</v>
      </c>
      <c r="C1035" s="81" t="s">
        <v>358</v>
      </c>
      <c r="D1035" s="82">
        <v>10.56</v>
      </c>
    </row>
    <row r="1036" spans="1:4" ht="15" x14ac:dyDescent="0.25">
      <c r="A1036" s="81">
        <v>89870</v>
      </c>
      <c r="B1036" s="81" t="s">
        <v>539</v>
      </c>
      <c r="C1036" s="81" t="s">
        <v>358</v>
      </c>
      <c r="D1036" s="82">
        <v>40.32</v>
      </c>
    </row>
    <row r="1037" spans="1:4" ht="15" x14ac:dyDescent="0.25">
      <c r="A1037" s="81">
        <v>89871</v>
      </c>
      <c r="B1037" s="81" t="s">
        <v>540</v>
      </c>
      <c r="C1037" s="81" t="s">
        <v>358</v>
      </c>
      <c r="D1037" s="82">
        <v>14.18</v>
      </c>
    </row>
    <row r="1038" spans="1:4" ht="15" x14ac:dyDescent="0.25">
      <c r="A1038" s="81">
        <v>89872</v>
      </c>
      <c r="B1038" s="81" t="s">
        <v>541</v>
      </c>
      <c r="C1038" s="81" t="s">
        <v>358</v>
      </c>
      <c r="D1038" s="82">
        <v>5.73</v>
      </c>
    </row>
    <row r="1039" spans="1:4" ht="15" x14ac:dyDescent="0.25">
      <c r="A1039" s="81">
        <v>89873</v>
      </c>
      <c r="B1039" s="81" t="s">
        <v>542</v>
      </c>
      <c r="C1039" s="81" t="s">
        <v>358</v>
      </c>
      <c r="D1039" s="82">
        <v>68.97</v>
      </c>
    </row>
    <row r="1040" spans="1:4" ht="15" x14ac:dyDescent="0.25">
      <c r="A1040" s="81">
        <v>89874</v>
      </c>
      <c r="B1040" s="81" t="s">
        <v>543</v>
      </c>
      <c r="C1040" s="81" t="s">
        <v>358</v>
      </c>
      <c r="D1040" s="82">
        <v>175.93</v>
      </c>
    </row>
    <row r="1041" spans="1:4" ht="15" x14ac:dyDescent="0.25">
      <c r="A1041" s="81">
        <v>89878</v>
      </c>
      <c r="B1041" s="81" t="s">
        <v>544</v>
      </c>
      <c r="C1041" s="81" t="s">
        <v>358</v>
      </c>
      <c r="D1041" s="82">
        <v>43.16</v>
      </c>
    </row>
    <row r="1042" spans="1:4" ht="15" x14ac:dyDescent="0.25">
      <c r="A1042" s="81">
        <v>89879</v>
      </c>
      <c r="B1042" s="81" t="s">
        <v>545</v>
      </c>
      <c r="C1042" s="81" t="s">
        <v>358</v>
      </c>
      <c r="D1042" s="82">
        <v>14.92</v>
      </c>
    </row>
    <row r="1043" spans="1:4" ht="15" x14ac:dyDescent="0.25">
      <c r="A1043" s="81">
        <v>89880</v>
      </c>
      <c r="B1043" s="81" t="s">
        <v>546</v>
      </c>
      <c r="C1043" s="81" t="s">
        <v>358</v>
      </c>
      <c r="D1043" s="82">
        <v>6.02</v>
      </c>
    </row>
    <row r="1044" spans="1:4" ht="15" x14ac:dyDescent="0.25">
      <c r="A1044" s="81">
        <v>89881</v>
      </c>
      <c r="B1044" s="81" t="s">
        <v>547</v>
      </c>
      <c r="C1044" s="81" t="s">
        <v>358</v>
      </c>
      <c r="D1044" s="82">
        <v>73.11</v>
      </c>
    </row>
    <row r="1045" spans="1:4" ht="15" x14ac:dyDescent="0.25">
      <c r="A1045" s="81">
        <v>89882</v>
      </c>
      <c r="B1045" s="81" t="s">
        <v>548</v>
      </c>
      <c r="C1045" s="81" t="s">
        <v>358</v>
      </c>
      <c r="D1045" s="82">
        <v>202.98</v>
      </c>
    </row>
    <row r="1046" spans="1:4" ht="15" x14ac:dyDescent="0.25">
      <c r="A1046" s="81">
        <v>90582</v>
      </c>
      <c r="B1046" s="81" t="s">
        <v>549</v>
      </c>
      <c r="C1046" s="81" t="s">
        <v>358</v>
      </c>
      <c r="D1046" s="82">
        <v>0.43</v>
      </c>
    </row>
    <row r="1047" spans="1:4" ht="15" x14ac:dyDescent="0.25">
      <c r="A1047" s="81">
        <v>90583</v>
      </c>
      <c r="B1047" s="81" t="s">
        <v>550</v>
      </c>
      <c r="C1047" s="81" t="s">
        <v>358</v>
      </c>
      <c r="D1047" s="82">
        <v>0.1</v>
      </c>
    </row>
    <row r="1048" spans="1:4" ht="15" x14ac:dyDescent="0.25">
      <c r="A1048" s="81">
        <v>90584</v>
      </c>
      <c r="B1048" s="81" t="s">
        <v>551</v>
      </c>
      <c r="C1048" s="81" t="s">
        <v>358</v>
      </c>
      <c r="D1048" s="82">
        <v>0.33</v>
      </c>
    </row>
    <row r="1049" spans="1:4" ht="15" x14ac:dyDescent="0.25">
      <c r="A1049" s="81">
        <v>90585</v>
      </c>
      <c r="B1049" s="81" t="s">
        <v>552</v>
      </c>
      <c r="C1049" s="81" t="s">
        <v>358</v>
      </c>
      <c r="D1049" s="82">
        <v>0.4</v>
      </c>
    </row>
    <row r="1050" spans="1:4" ht="15" x14ac:dyDescent="0.25">
      <c r="A1050" s="81">
        <v>90621</v>
      </c>
      <c r="B1050" s="81" t="s">
        <v>553</v>
      </c>
      <c r="C1050" s="81" t="s">
        <v>358</v>
      </c>
      <c r="D1050" s="82">
        <v>2.34</v>
      </c>
    </row>
    <row r="1051" spans="1:4" ht="15" x14ac:dyDescent="0.25">
      <c r="A1051" s="81">
        <v>90622</v>
      </c>
      <c r="B1051" s="81" t="s">
        <v>554</v>
      </c>
      <c r="C1051" s="81" t="s">
        <v>358</v>
      </c>
      <c r="D1051" s="82">
        <v>0.54</v>
      </c>
    </row>
    <row r="1052" spans="1:4" ht="15" x14ac:dyDescent="0.25">
      <c r="A1052" s="81">
        <v>90623</v>
      </c>
      <c r="B1052" s="81" t="s">
        <v>555</v>
      </c>
      <c r="C1052" s="81" t="s">
        <v>358</v>
      </c>
      <c r="D1052" s="82">
        <v>2.92</v>
      </c>
    </row>
    <row r="1053" spans="1:4" ht="15" x14ac:dyDescent="0.25">
      <c r="A1053" s="81">
        <v>90624</v>
      </c>
      <c r="B1053" s="81" t="s">
        <v>556</v>
      </c>
      <c r="C1053" s="81" t="s">
        <v>358</v>
      </c>
      <c r="D1053" s="82">
        <v>2.41</v>
      </c>
    </row>
    <row r="1054" spans="1:4" ht="15" x14ac:dyDescent="0.25">
      <c r="A1054" s="81">
        <v>90627</v>
      </c>
      <c r="B1054" s="81" t="s">
        <v>557</v>
      </c>
      <c r="C1054" s="81" t="s">
        <v>358</v>
      </c>
      <c r="D1054" s="82">
        <v>52.86</v>
      </c>
    </row>
    <row r="1055" spans="1:4" ht="15" x14ac:dyDescent="0.25">
      <c r="A1055" s="81">
        <v>90628</v>
      </c>
      <c r="B1055" s="81" t="s">
        <v>558</v>
      </c>
      <c r="C1055" s="81" t="s">
        <v>358</v>
      </c>
      <c r="D1055" s="82">
        <v>14.18</v>
      </c>
    </row>
    <row r="1056" spans="1:4" ht="15" x14ac:dyDescent="0.25">
      <c r="A1056" s="81">
        <v>90629</v>
      </c>
      <c r="B1056" s="81" t="s">
        <v>559</v>
      </c>
      <c r="C1056" s="81" t="s">
        <v>358</v>
      </c>
      <c r="D1056" s="82">
        <v>66.150000000000006</v>
      </c>
    </row>
    <row r="1057" spans="1:4" ht="15" x14ac:dyDescent="0.25">
      <c r="A1057" s="81">
        <v>90630</v>
      </c>
      <c r="B1057" s="81" t="s">
        <v>560</v>
      </c>
      <c r="C1057" s="81" t="s">
        <v>358</v>
      </c>
      <c r="D1057" s="82">
        <v>1.1399999999999999</v>
      </c>
    </row>
    <row r="1058" spans="1:4" ht="15" x14ac:dyDescent="0.25">
      <c r="A1058" s="81">
        <v>90633</v>
      </c>
      <c r="B1058" s="81" t="s">
        <v>561</v>
      </c>
      <c r="C1058" s="81" t="s">
        <v>358</v>
      </c>
      <c r="D1058" s="82">
        <v>3.85</v>
      </c>
    </row>
    <row r="1059" spans="1:4" ht="15" x14ac:dyDescent="0.25">
      <c r="A1059" s="81">
        <v>90634</v>
      </c>
      <c r="B1059" s="81" t="s">
        <v>562</v>
      </c>
      <c r="C1059" s="81" t="s">
        <v>358</v>
      </c>
      <c r="D1059" s="82">
        <v>0.89</v>
      </c>
    </row>
    <row r="1060" spans="1:4" ht="15" x14ac:dyDescent="0.25">
      <c r="A1060" s="81">
        <v>90635</v>
      </c>
      <c r="B1060" s="81" t="s">
        <v>563</v>
      </c>
      <c r="C1060" s="81" t="s">
        <v>358</v>
      </c>
      <c r="D1060" s="82">
        <v>4.21</v>
      </c>
    </row>
    <row r="1061" spans="1:4" ht="15" x14ac:dyDescent="0.25">
      <c r="A1061" s="81">
        <v>90636</v>
      </c>
      <c r="B1061" s="81" t="s">
        <v>564</v>
      </c>
      <c r="C1061" s="81" t="s">
        <v>358</v>
      </c>
      <c r="D1061" s="82">
        <v>4.82</v>
      </c>
    </row>
    <row r="1062" spans="1:4" ht="15" x14ac:dyDescent="0.25">
      <c r="A1062" s="81">
        <v>90639</v>
      </c>
      <c r="B1062" s="81" t="s">
        <v>565</v>
      </c>
      <c r="C1062" s="81" t="s">
        <v>358</v>
      </c>
      <c r="D1062" s="82">
        <v>5.75</v>
      </c>
    </row>
    <row r="1063" spans="1:4" ht="15" x14ac:dyDescent="0.25">
      <c r="A1063" s="81">
        <v>90640</v>
      </c>
      <c r="B1063" s="81" t="s">
        <v>566</v>
      </c>
      <c r="C1063" s="81" t="s">
        <v>358</v>
      </c>
      <c r="D1063" s="82">
        <v>1.33</v>
      </c>
    </row>
    <row r="1064" spans="1:4" ht="15" x14ac:dyDescent="0.25">
      <c r="A1064" s="81">
        <v>90641</v>
      </c>
      <c r="B1064" s="81" t="s">
        <v>567</v>
      </c>
      <c r="C1064" s="81" t="s">
        <v>358</v>
      </c>
      <c r="D1064" s="82">
        <v>6.29</v>
      </c>
    </row>
    <row r="1065" spans="1:4" ht="15" x14ac:dyDescent="0.25">
      <c r="A1065" s="81">
        <v>90642</v>
      </c>
      <c r="B1065" s="81" t="s">
        <v>568</v>
      </c>
      <c r="C1065" s="81" t="s">
        <v>358</v>
      </c>
      <c r="D1065" s="82">
        <v>12.53</v>
      </c>
    </row>
    <row r="1066" spans="1:4" ht="15" x14ac:dyDescent="0.25">
      <c r="A1066" s="81">
        <v>90646</v>
      </c>
      <c r="B1066" s="81" t="s">
        <v>569</v>
      </c>
      <c r="C1066" s="81" t="s">
        <v>358</v>
      </c>
      <c r="D1066" s="82">
        <v>0.88</v>
      </c>
    </row>
    <row r="1067" spans="1:4" ht="15" x14ac:dyDescent="0.25">
      <c r="A1067" s="81">
        <v>90647</v>
      </c>
      <c r="B1067" s="81" t="s">
        <v>570</v>
      </c>
      <c r="C1067" s="81" t="s">
        <v>358</v>
      </c>
      <c r="D1067" s="82">
        <v>0.2</v>
      </c>
    </row>
    <row r="1068" spans="1:4" ht="15" x14ac:dyDescent="0.25">
      <c r="A1068" s="81">
        <v>90648</v>
      </c>
      <c r="B1068" s="81" t="s">
        <v>571</v>
      </c>
      <c r="C1068" s="81" t="s">
        <v>358</v>
      </c>
      <c r="D1068" s="82">
        <v>0.96</v>
      </c>
    </row>
    <row r="1069" spans="1:4" ht="15" x14ac:dyDescent="0.25">
      <c r="A1069" s="81">
        <v>90649</v>
      </c>
      <c r="B1069" s="81" t="s">
        <v>572</v>
      </c>
      <c r="C1069" s="81" t="s">
        <v>358</v>
      </c>
      <c r="D1069" s="82">
        <v>7.51</v>
      </c>
    </row>
    <row r="1070" spans="1:4" ht="15" x14ac:dyDescent="0.25">
      <c r="A1070" s="81">
        <v>90652</v>
      </c>
      <c r="B1070" s="81" t="s">
        <v>573</v>
      </c>
      <c r="C1070" s="81" t="s">
        <v>358</v>
      </c>
      <c r="D1070" s="82">
        <v>3.74</v>
      </c>
    </row>
    <row r="1071" spans="1:4" ht="15" x14ac:dyDescent="0.25">
      <c r="A1071" s="81">
        <v>90653</v>
      </c>
      <c r="B1071" s="81" t="s">
        <v>574</v>
      </c>
      <c r="C1071" s="81" t="s">
        <v>358</v>
      </c>
      <c r="D1071" s="82">
        <v>0.86</v>
      </c>
    </row>
    <row r="1072" spans="1:4" ht="15" x14ac:dyDescent="0.25">
      <c r="A1072" s="81">
        <v>90654</v>
      </c>
      <c r="B1072" s="81" t="s">
        <v>575</v>
      </c>
      <c r="C1072" s="81" t="s">
        <v>358</v>
      </c>
      <c r="D1072" s="82">
        <v>4.09</v>
      </c>
    </row>
    <row r="1073" spans="1:4" ht="15" x14ac:dyDescent="0.25">
      <c r="A1073" s="81">
        <v>90655</v>
      </c>
      <c r="B1073" s="81" t="s">
        <v>576</v>
      </c>
      <c r="C1073" s="81" t="s">
        <v>358</v>
      </c>
      <c r="D1073" s="82">
        <v>4.9400000000000004</v>
      </c>
    </row>
    <row r="1074" spans="1:4" ht="15" x14ac:dyDescent="0.25">
      <c r="A1074" s="81">
        <v>90658</v>
      </c>
      <c r="B1074" s="81" t="s">
        <v>577</v>
      </c>
      <c r="C1074" s="81" t="s">
        <v>358</v>
      </c>
      <c r="D1074" s="82">
        <v>4.01</v>
      </c>
    </row>
    <row r="1075" spans="1:4" ht="15" x14ac:dyDescent="0.25">
      <c r="A1075" s="81">
        <v>90659</v>
      </c>
      <c r="B1075" s="81" t="s">
        <v>578</v>
      </c>
      <c r="C1075" s="81" t="s">
        <v>358</v>
      </c>
      <c r="D1075" s="82">
        <v>0.92</v>
      </c>
    </row>
    <row r="1076" spans="1:4" ht="15" x14ac:dyDescent="0.25">
      <c r="A1076" s="81">
        <v>90660</v>
      </c>
      <c r="B1076" s="81" t="s">
        <v>579</v>
      </c>
      <c r="C1076" s="81" t="s">
        <v>358</v>
      </c>
      <c r="D1076" s="82">
        <v>4.38</v>
      </c>
    </row>
    <row r="1077" spans="1:4" ht="15" x14ac:dyDescent="0.25">
      <c r="A1077" s="81">
        <v>90661</v>
      </c>
      <c r="B1077" s="81" t="s">
        <v>580</v>
      </c>
      <c r="C1077" s="81" t="s">
        <v>358</v>
      </c>
      <c r="D1077" s="82">
        <v>4.9400000000000004</v>
      </c>
    </row>
    <row r="1078" spans="1:4" ht="15" x14ac:dyDescent="0.25">
      <c r="A1078" s="81">
        <v>90664</v>
      </c>
      <c r="B1078" s="81" t="s">
        <v>13936</v>
      </c>
      <c r="C1078" s="81" t="s">
        <v>358</v>
      </c>
      <c r="D1078" s="82">
        <v>7.14</v>
      </c>
    </row>
    <row r="1079" spans="1:4" ht="15" x14ac:dyDescent="0.25">
      <c r="A1079" s="81">
        <v>90665</v>
      </c>
      <c r="B1079" s="81" t="s">
        <v>13937</v>
      </c>
      <c r="C1079" s="81" t="s">
        <v>358</v>
      </c>
      <c r="D1079" s="82">
        <v>1.9</v>
      </c>
    </row>
    <row r="1080" spans="1:4" ht="15" x14ac:dyDescent="0.25">
      <c r="A1080" s="81">
        <v>90666</v>
      </c>
      <c r="B1080" s="81" t="s">
        <v>13938</v>
      </c>
      <c r="C1080" s="81" t="s">
        <v>358</v>
      </c>
      <c r="D1080" s="82">
        <v>8.93</v>
      </c>
    </row>
    <row r="1081" spans="1:4" ht="15" x14ac:dyDescent="0.25">
      <c r="A1081" s="81">
        <v>90667</v>
      </c>
      <c r="B1081" s="81" t="s">
        <v>13939</v>
      </c>
      <c r="C1081" s="81" t="s">
        <v>358</v>
      </c>
      <c r="D1081" s="82">
        <v>14.92</v>
      </c>
    </row>
    <row r="1082" spans="1:4" ht="15" x14ac:dyDescent="0.25">
      <c r="A1082" s="81">
        <v>90670</v>
      </c>
      <c r="B1082" s="81" t="s">
        <v>581</v>
      </c>
      <c r="C1082" s="81" t="s">
        <v>358</v>
      </c>
      <c r="D1082" s="82">
        <v>238.49</v>
      </c>
    </row>
    <row r="1083" spans="1:4" ht="15" x14ac:dyDescent="0.25">
      <c r="A1083" s="81">
        <v>90671</v>
      </c>
      <c r="B1083" s="81" t="s">
        <v>582</v>
      </c>
      <c r="C1083" s="81" t="s">
        <v>358</v>
      </c>
      <c r="D1083" s="82">
        <v>63.98</v>
      </c>
    </row>
    <row r="1084" spans="1:4" ht="15" x14ac:dyDescent="0.25">
      <c r="A1084" s="81">
        <v>90672</v>
      </c>
      <c r="B1084" s="81" t="s">
        <v>583</v>
      </c>
      <c r="C1084" s="81" t="s">
        <v>358</v>
      </c>
      <c r="D1084" s="82">
        <v>298.45</v>
      </c>
    </row>
    <row r="1085" spans="1:4" ht="15" x14ac:dyDescent="0.25">
      <c r="A1085" s="81">
        <v>90673</v>
      </c>
      <c r="B1085" s="81" t="s">
        <v>584</v>
      </c>
      <c r="C1085" s="81" t="s">
        <v>358</v>
      </c>
      <c r="D1085" s="82">
        <v>119.34</v>
      </c>
    </row>
    <row r="1086" spans="1:4" ht="15" x14ac:dyDescent="0.25">
      <c r="A1086" s="81">
        <v>90676</v>
      </c>
      <c r="B1086" s="81" t="s">
        <v>585</v>
      </c>
      <c r="C1086" s="81" t="s">
        <v>358</v>
      </c>
      <c r="D1086" s="82">
        <v>97.51</v>
      </c>
    </row>
    <row r="1087" spans="1:4" ht="15" x14ac:dyDescent="0.25">
      <c r="A1087" s="81">
        <v>90677</v>
      </c>
      <c r="B1087" s="81" t="s">
        <v>586</v>
      </c>
      <c r="C1087" s="81" t="s">
        <v>358</v>
      </c>
      <c r="D1087" s="82">
        <v>29.47</v>
      </c>
    </row>
    <row r="1088" spans="1:4" ht="15" x14ac:dyDescent="0.25">
      <c r="A1088" s="81">
        <v>90678</v>
      </c>
      <c r="B1088" s="81" t="s">
        <v>587</v>
      </c>
      <c r="C1088" s="81" t="s">
        <v>358</v>
      </c>
      <c r="D1088" s="82">
        <v>136.44999999999999</v>
      </c>
    </row>
    <row r="1089" spans="1:4" ht="15" x14ac:dyDescent="0.25">
      <c r="A1089" s="81">
        <v>90679</v>
      </c>
      <c r="B1089" s="81" t="s">
        <v>588</v>
      </c>
      <c r="C1089" s="81" t="s">
        <v>358</v>
      </c>
      <c r="D1089" s="82">
        <v>91.52</v>
      </c>
    </row>
    <row r="1090" spans="1:4" ht="15" x14ac:dyDescent="0.25">
      <c r="A1090" s="81">
        <v>90682</v>
      </c>
      <c r="B1090" s="81" t="s">
        <v>13940</v>
      </c>
      <c r="C1090" s="81" t="s">
        <v>358</v>
      </c>
      <c r="D1090" s="82">
        <v>39.46</v>
      </c>
    </row>
    <row r="1091" spans="1:4" ht="15" x14ac:dyDescent="0.25">
      <c r="A1091" s="81">
        <v>90683</v>
      </c>
      <c r="B1091" s="81" t="s">
        <v>13941</v>
      </c>
      <c r="C1091" s="81" t="s">
        <v>358</v>
      </c>
      <c r="D1091" s="82">
        <v>9.1199999999999992</v>
      </c>
    </row>
    <row r="1092" spans="1:4" ht="15" x14ac:dyDescent="0.25">
      <c r="A1092" s="81">
        <v>90684</v>
      </c>
      <c r="B1092" s="81" t="s">
        <v>13942</v>
      </c>
      <c r="C1092" s="81" t="s">
        <v>358</v>
      </c>
      <c r="D1092" s="82">
        <v>43.16</v>
      </c>
    </row>
    <row r="1093" spans="1:4" ht="15" x14ac:dyDescent="0.25">
      <c r="A1093" s="81">
        <v>90685</v>
      </c>
      <c r="B1093" s="81" t="s">
        <v>13943</v>
      </c>
      <c r="C1093" s="81" t="s">
        <v>358</v>
      </c>
      <c r="D1093" s="82">
        <v>56.77</v>
      </c>
    </row>
    <row r="1094" spans="1:4" ht="15" x14ac:dyDescent="0.25">
      <c r="A1094" s="81">
        <v>90688</v>
      </c>
      <c r="B1094" s="81" t="s">
        <v>589</v>
      </c>
      <c r="C1094" s="81" t="s">
        <v>358</v>
      </c>
      <c r="D1094" s="82">
        <v>28.8</v>
      </c>
    </row>
    <row r="1095" spans="1:4" ht="15" x14ac:dyDescent="0.25">
      <c r="A1095" s="81">
        <v>90689</v>
      </c>
      <c r="B1095" s="81" t="s">
        <v>590</v>
      </c>
      <c r="C1095" s="81" t="s">
        <v>358</v>
      </c>
      <c r="D1095" s="82">
        <v>5.68</v>
      </c>
    </row>
    <row r="1096" spans="1:4" ht="15" x14ac:dyDescent="0.25">
      <c r="A1096" s="81">
        <v>90690</v>
      </c>
      <c r="B1096" s="81" t="s">
        <v>591</v>
      </c>
      <c r="C1096" s="81" t="s">
        <v>358</v>
      </c>
      <c r="D1096" s="82">
        <v>36</v>
      </c>
    </row>
    <row r="1097" spans="1:4" ht="15" x14ac:dyDescent="0.25">
      <c r="A1097" s="81">
        <v>90691</v>
      </c>
      <c r="B1097" s="81" t="s">
        <v>592</v>
      </c>
      <c r="C1097" s="81" t="s">
        <v>358</v>
      </c>
      <c r="D1097" s="82">
        <v>39.76</v>
      </c>
    </row>
    <row r="1098" spans="1:4" ht="15" x14ac:dyDescent="0.25">
      <c r="A1098" s="81">
        <v>90957</v>
      </c>
      <c r="B1098" s="81" t="s">
        <v>593</v>
      </c>
      <c r="C1098" s="81" t="s">
        <v>358</v>
      </c>
      <c r="D1098" s="82">
        <v>5.32</v>
      </c>
    </row>
    <row r="1099" spans="1:4" ht="15" x14ac:dyDescent="0.25">
      <c r="A1099" s="81">
        <v>90958</v>
      </c>
      <c r="B1099" s="81" t="s">
        <v>594</v>
      </c>
      <c r="C1099" s="81" t="s">
        <v>358</v>
      </c>
      <c r="D1099" s="82">
        <v>1.42</v>
      </c>
    </row>
    <row r="1100" spans="1:4" ht="15" x14ac:dyDescent="0.25">
      <c r="A1100" s="81">
        <v>90960</v>
      </c>
      <c r="B1100" s="81" t="s">
        <v>595</v>
      </c>
      <c r="C1100" s="81" t="s">
        <v>358</v>
      </c>
      <c r="D1100" s="82">
        <v>7.1</v>
      </c>
    </row>
    <row r="1101" spans="1:4" ht="15" x14ac:dyDescent="0.25">
      <c r="A1101" s="81">
        <v>90961</v>
      </c>
      <c r="B1101" s="81" t="s">
        <v>596</v>
      </c>
      <c r="C1101" s="81" t="s">
        <v>358</v>
      </c>
      <c r="D1101" s="82">
        <v>1.9</v>
      </c>
    </row>
    <row r="1102" spans="1:4" ht="15" x14ac:dyDescent="0.25">
      <c r="A1102" s="81">
        <v>90962</v>
      </c>
      <c r="B1102" s="81" t="s">
        <v>597</v>
      </c>
      <c r="C1102" s="81" t="s">
        <v>358</v>
      </c>
      <c r="D1102" s="82">
        <v>8.89</v>
      </c>
    </row>
    <row r="1103" spans="1:4" ht="15" x14ac:dyDescent="0.25">
      <c r="A1103" s="81">
        <v>90963</v>
      </c>
      <c r="B1103" s="81" t="s">
        <v>598</v>
      </c>
      <c r="C1103" s="81" t="s">
        <v>358</v>
      </c>
      <c r="D1103" s="82">
        <v>14.92</v>
      </c>
    </row>
    <row r="1104" spans="1:4" ht="15" x14ac:dyDescent="0.25">
      <c r="A1104" s="81">
        <v>90968</v>
      </c>
      <c r="B1104" s="81" t="s">
        <v>599</v>
      </c>
      <c r="C1104" s="81" t="s">
        <v>358</v>
      </c>
      <c r="D1104" s="82">
        <v>7.12</v>
      </c>
    </row>
    <row r="1105" spans="1:4" ht="15" x14ac:dyDescent="0.25">
      <c r="A1105" s="81">
        <v>90969</v>
      </c>
      <c r="B1105" s="81" t="s">
        <v>600</v>
      </c>
      <c r="C1105" s="81" t="s">
        <v>358</v>
      </c>
      <c r="D1105" s="82">
        <v>1.91</v>
      </c>
    </row>
    <row r="1106" spans="1:4" ht="15" x14ac:dyDescent="0.25">
      <c r="A1106" s="81">
        <v>90970</v>
      </c>
      <c r="B1106" s="81" t="s">
        <v>601</v>
      </c>
      <c r="C1106" s="81" t="s">
        <v>358</v>
      </c>
      <c r="D1106" s="82">
        <v>8.91</v>
      </c>
    </row>
    <row r="1107" spans="1:4" ht="15" x14ac:dyDescent="0.25">
      <c r="A1107" s="81">
        <v>90971</v>
      </c>
      <c r="B1107" s="81" t="s">
        <v>602</v>
      </c>
      <c r="C1107" s="81" t="s">
        <v>358</v>
      </c>
      <c r="D1107" s="82">
        <v>60.47</v>
      </c>
    </row>
    <row r="1108" spans="1:4" ht="15" x14ac:dyDescent="0.25">
      <c r="A1108" s="81">
        <v>90975</v>
      </c>
      <c r="B1108" s="81" t="s">
        <v>603</v>
      </c>
      <c r="C1108" s="81" t="s">
        <v>358</v>
      </c>
      <c r="D1108" s="82">
        <v>18.09</v>
      </c>
    </row>
    <row r="1109" spans="1:4" ht="15" x14ac:dyDescent="0.25">
      <c r="A1109" s="81">
        <v>90976</v>
      </c>
      <c r="B1109" s="81" t="s">
        <v>604</v>
      </c>
      <c r="C1109" s="81" t="s">
        <v>358</v>
      </c>
      <c r="D1109" s="82">
        <v>4.8499999999999996</v>
      </c>
    </row>
    <row r="1110" spans="1:4" ht="15" x14ac:dyDescent="0.25">
      <c r="A1110" s="81">
        <v>90977</v>
      </c>
      <c r="B1110" s="81" t="s">
        <v>605</v>
      </c>
      <c r="C1110" s="81" t="s">
        <v>358</v>
      </c>
      <c r="D1110" s="82">
        <v>22.63</v>
      </c>
    </row>
    <row r="1111" spans="1:4" ht="15" x14ac:dyDescent="0.25">
      <c r="A1111" s="81">
        <v>90978</v>
      </c>
      <c r="B1111" s="81" t="s">
        <v>606</v>
      </c>
      <c r="C1111" s="81" t="s">
        <v>358</v>
      </c>
      <c r="D1111" s="82">
        <v>156.88999999999999</v>
      </c>
    </row>
    <row r="1112" spans="1:4" ht="15" x14ac:dyDescent="0.25">
      <c r="A1112" s="81">
        <v>90992</v>
      </c>
      <c r="B1112" s="81" t="s">
        <v>607</v>
      </c>
      <c r="C1112" s="81" t="s">
        <v>358</v>
      </c>
      <c r="D1112" s="82">
        <v>8.4499999999999993</v>
      </c>
    </row>
    <row r="1113" spans="1:4" ht="15" x14ac:dyDescent="0.25">
      <c r="A1113" s="81">
        <v>90993</v>
      </c>
      <c r="B1113" s="81" t="s">
        <v>608</v>
      </c>
      <c r="C1113" s="81" t="s">
        <v>358</v>
      </c>
      <c r="D1113" s="82">
        <v>2.2599999999999998</v>
      </c>
    </row>
    <row r="1114" spans="1:4" ht="15" x14ac:dyDescent="0.25">
      <c r="A1114" s="81">
        <v>90994</v>
      </c>
      <c r="B1114" s="81" t="s">
        <v>609</v>
      </c>
      <c r="C1114" s="81" t="s">
        <v>358</v>
      </c>
      <c r="D1114" s="82">
        <v>10.57</v>
      </c>
    </row>
    <row r="1115" spans="1:4" ht="15" x14ac:dyDescent="0.25">
      <c r="A1115" s="81">
        <v>90995</v>
      </c>
      <c r="B1115" s="81" t="s">
        <v>610</v>
      </c>
      <c r="C1115" s="81" t="s">
        <v>358</v>
      </c>
      <c r="D1115" s="82">
        <v>82.14</v>
      </c>
    </row>
    <row r="1116" spans="1:4" ht="15" x14ac:dyDescent="0.25">
      <c r="A1116" s="81">
        <v>91021</v>
      </c>
      <c r="B1116" s="81" t="s">
        <v>611</v>
      </c>
      <c r="C1116" s="81" t="s">
        <v>358</v>
      </c>
      <c r="D1116" s="82">
        <v>11.94</v>
      </c>
    </row>
    <row r="1117" spans="1:4" ht="15" x14ac:dyDescent="0.25">
      <c r="A1117" s="81">
        <v>91026</v>
      </c>
      <c r="B1117" s="81" t="s">
        <v>612</v>
      </c>
      <c r="C1117" s="81" t="s">
        <v>358</v>
      </c>
      <c r="D1117" s="82">
        <v>24.77</v>
      </c>
    </row>
    <row r="1118" spans="1:4" ht="15" x14ac:dyDescent="0.25">
      <c r="A1118" s="81">
        <v>91027</v>
      </c>
      <c r="B1118" s="81" t="s">
        <v>613</v>
      </c>
      <c r="C1118" s="81" t="s">
        <v>358</v>
      </c>
      <c r="D1118" s="82">
        <v>9.93</v>
      </c>
    </row>
    <row r="1119" spans="1:4" ht="15" x14ac:dyDescent="0.25">
      <c r="A1119" s="81">
        <v>91028</v>
      </c>
      <c r="B1119" s="81" t="s">
        <v>614</v>
      </c>
      <c r="C1119" s="81" t="s">
        <v>358</v>
      </c>
      <c r="D1119" s="82">
        <v>4.01</v>
      </c>
    </row>
    <row r="1120" spans="1:4" ht="15" x14ac:dyDescent="0.25">
      <c r="A1120" s="81">
        <v>91029</v>
      </c>
      <c r="B1120" s="81" t="s">
        <v>615</v>
      </c>
      <c r="C1120" s="81" t="s">
        <v>358</v>
      </c>
      <c r="D1120" s="82">
        <v>45.41</v>
      </c>
    </row>
    <row r="1121" spans="1:4" ht="15" x14ac:dyDescent="0.25">
      <c r="A1121" s="81">
        <v>91030</v>
      </c>
      <c r="B1121" s="81" t="s">
        <v>616</v>
      </c>
      <c r="C1121" s="81" t="s">
        <v>358</v>
      </c>
      <c r="D1121" s="82">
        <v>146.38</v>
      </c>
    </row>
    <row r="1122" spans="1:4" ht="15" x14ac:dyDescent="0.25">
      <c r="A1122" s="81">
        <v>91273</v>
      </c>
      <c r="B1122" s="81" t="s">
        <v>617</v>
      </c>
      <c r="C1122" s="81" t="s">
        <v>358</v>
      </c>
      <c r="D1122" s="82">
        <v>0.6</v>
      </c>
    </row>
    <row r="1123" spans="1:4" ht="15" x14ac:dyDescent="0.25">
      <c r="A1123" s="81">
        <v>91274</v>
      </c>
      <c r="B1123" s="81" t="s">
        <v>618</v>
      </c>
      <c r="C1123" s="81" t="s">
        <v>358</v>
      </c>
      <c r="D1123" s="82">
        <v>0.16</v>
      </c>
    </row>
    <row r="1124" spans="1:4" ht="15" x14ac:dyDescent="0.25">
      <c r="A1124" s="81">
        <v>91275</v>
      </c>
      <c r="B1124" s="81" t="s">
        <v>619</v>
      </c>
      <c r="C1124" s="81" t="s">
        <v>358</v>
      </c>
      <c r="D1124" s="82">
        <v>0.75</v>
      </c>
    </row>
    <row r="1125" spans="1:4" ht="15" x14ac:dyDescent="0.25">
      <c r="A1125" s="81">
        <v>91276</v>
      </c>
      <c r="B1125" s="81" t="s">
        <v>620</v>
      </c>
      <c r="C1125" s="81" t="s">
        <v>358</v>
      </c>
      <c r="D1125" s="82">
        <v>8.58</v>
      </c>
    </row>
    <row r="1126" spans="1:4" ht="15" x14ac:dyDescent="0.25">
      <c r="A1126" s="81">
        <v>91279</v>
      </c>
      <c r="B1126" s="81" t="s">
        <v>621</v>
      </c>
      <c r="C1126" s="81" t="s">
        <v>358</v>
      </c>
      <c r="D1126" s="82">
        <v>0.79</v>
      </c>
    </row>
    <row r="1127" spans="1:4" ht="15" x14ac:dyDescent="0.25">
      <c r="A1127" s="81">
        <v>91280</v>
      </c>
      <c r="B1127" s="81" t="s">
        <v>622</v>
      </c>
      <c r="C1127" s="81" t="s">
        <v>358</v>
      </c>
      <c r="D1127" s="82">
        <v>0.17</v>
      </c>
    </row>
    <row r="1128" spans="1:4" ht="15" x14ac:dyDescent="0.25">
      <c r="A1128" s="81">
        <v>91281</v>
      </c>
      <c r="B1128" s="81" t="s">
        <v>623</v>
      </c>
      <c r="C1128" s="81" t="s">
        <v>358</v>
      </c>
      <c r="D1128" s="82">
        <v>0.99</v>
      </c>
    </row>
    <row r="1129" spans="1:4" ht="15" x14ac:dyDescent="0.25">
      <c r="A1129" s="81">
        <v>91282</v>
      </c>
      <c r="B1129" s="81" t="s">
        <v>624</v>
      </c>
      <c r="C1129" s="81" t="s">
        <v>358</v>
      </c>
      <c r="D1129" s="82">
        <v>8.64</v>
      </c>
    </row>
    <row r="1130" spans="1:4" ht="15" x14ac:dyDescent="0.25">
      <c r="A1130" s="81">
        <v>91354</v>
      </c>
      <c r="B1130" s="81" t="s">
        <v>625</v>
      </c>
      <c r="C1130" s="81" t="s">
        <v>358</v>
      </c>
      <c r="D1130" s="82">
        <v>17.61</v>
      </c>
    </row>
    <row r="1131" spans="1:4" ht="15" x14ac:dyDescent="0.25">
      <c r="A1131" s="81">
        <v>91355</v>
      </c>
      <c r="B1131" s="81" t="s">
        <v>626</v>
      </c>
      <c r="C1131" s="81" t="s">
        <v>358</v>
      </c>
      <c r="D1131" s="82">
        <v>7.24</v>
      </c>
    </row>
    <row r="1132" spans="1:4" ht="15" x14ac:dyDescent="0.25">
      <c r="A1132" s="81">
        <v>91356</v>
      </c>
      <c r="B1132" s="81" t="s">
        <v>627</v>
      </c>
      <c r="C1132" s="81" t="s">
        <v>358</v>
      </c>
      <c r="D1132" s="82">
        <v>2.92</v>
      </c>
    </row>
    <row r="1133" spans="1:4" ht="15" x14ac:dyDescent="0.25">
      <c r="A1133" s="81">
        <v>91359</v>
      </c>
      <c r="B1133" s="81" t="s">
        <v>628</v>
      </c>
      <c r="C1133" s="81" t="s">
        <v>358</v>
      </c>
      <c r="D1133" s="82">
        <v>20.99</v>
      </c>
    </row>
    <row r="1134" spans="1:4" ht="15" x14ac:dyDescent="0.25">
      <c r="A1134" s="81">
        <v>91360</v>
      </c>
      <c r="B1134" s="81" t="s">
        <v>629</v>
      </c>
      <c r="C1134" s="81" t="s">
        <v>358</v>
      </c>
      <c r="D1134" s="82">
        <v>8.0299999999999994</v>
      </c>
    </row>
    <row r="1135" spans="1:4" ht="15" x14ac:dyDescent="0.25">
      <c r="A1135" s="81">
        <v>91361</v>
      </c>
      <c r="B1135" s="81" t="s">
        <v>630</v>
      </c>
      <c r="C1135" s="81" t="s">
        <v>358</v>
      </c>
      <c r="D1135" s="82">
        <v>3.24</v>
      </c>
    </row>
    <row r="1136" spans="1:4" ht="15" x14ac:dyDescent="0.25">
      <c r="A1136" s="81">
        <v>91367</v>
      </c>
      <c r="B1136" s="81" t="s">
        <v>631</v>
      </c>
      <c r="C1136" s="81" t="s">
        <v>358</v>
      </c>
      <c r="D1136" s="82">
        <v>22.21</v>
      </c>
    </row>
    <row r="1137" spans="1:4" ht="15" x14ac:dyDescent="0.25">
      <c r="A1137" s="81">
        <v>91368</v>
      </c>
      <c r="B1137" s="81" t="s">
        <v>632</v>
      </c>
      <c r="C1137" s="81" t="s">
        <v>358</v>
      </c>
      <c r="D1137" s="82">
        <v>8.52</v>
      </c>
    </row>
    <row r="1138" spans="1:4" ht="15" x14ac:dyDescent="0.25">
      <c r="A1138" s="81">
        <v>91369</v>
      </c>
      <c r="B1138" s="81" t="s">
        <v>633</v>
      </c>
      <c r="C1138" s="81" t="s">
        <v>358</v>
      </c>
      <c r="D1138" s="82">
        <v>3.44</v>
      </c>
    </row>
    <row r="1139" spans="1:4" ht="15" x14ac:dyDescent="0.25">
      <c r="A1139" s="81">
        <v>91375</v>
      </c>
      <c r="B1139" s="81" t="s">
        <v>634</v>
      </c>
      <c r="C1139" s="81" t="s">
        <v>358</v>
      </c>
      <c r="D1139" s="82">
        <v>19.34</v>
      </c>
    </row>
    <row r="1140" spans="1:4" ht="15" x14ac:dyDescent="0.25">
      <c r="A1140" s="81">
        <v>91376</v>
      </c>
      <c r="B1140" s="81" t="s">
        <v>635</v>
      </c>
      <c r="C1140" s="81" t="s">
        <v>358</v>
      </c>
      <c r="D1140" s="82">
        <v>7.95</v>
      </c>
    </row>
    <row r="1141" spans="1:4" ht="15" x14ac:dyDescent="0.25">
      <c r="A1141" s="81">
        <v>91377</v>
      </c>
      <c r="B1141" s="81" t="s">
        <v>636</v>
      </c>
      <c r="C1141" s="81" t="s">
        <v>358</v>
      </c>
      <c r="D1141" s="82">
        <v>3.21</v>
      </c>
    </row>
    <row r="1142" spans="1:4" ht="15" x14ac:dyDescent="0.25">
      <c r="A1142" s="81">
        <v>91380</v>
      </c>
      <c r="B1142" s="81" t="s">
        <v>637</v>
      </c>
      <c r="C1142" s="81" t="s">
        <v>358</v>
      </c>
      <c r="D1142" s="82">
        <v>29.22</v>
      </c>
    </row>
    <row r="1143" spans="1:4" ht="15" x14ac:dyDescent="0.25">
      <c r="A1143" s="81">
        <v>91381</v>
      </c>
      <c r="B1143" s="81" t="s">
        <v>638</v>
      </c>
      <c r="C1143" s="81" t="s">
        <v>358</v>
      </c>
      <c r="D1143" s="82">
        <v>11.21</v>
      </c>
    </row>
    <row r="1144" spans="1:4" ht="15" x14ac:dyDescent="0.25">
      <c r="A1144" s="81">
        <v>91382</v>
      </c>
      <c r="B1144" s="81" t="s">
        <v>639</v>
      </c>
      <c r="C1144" s="81" t="s">
        <v>358</v>
      </c>
      <c r="D1144" s="82">
        <v>4.53</v>
      </c>
    </row>
    <row r="1145" spans="1:4" ht="15" x14ac:dyDescent="0.25">
      <c r="A1145" s="81">
        <v>91383</v>
      </c>
      <c r="B1145" s="81" t="s">
        <v>640</v>
      </c>
      <c r="C1145" s="81" t="s">
        <v>358</v>
      </c>
      <c r="D1145" s="82">
        <v>52.56</v>
      </c>
    </row>
    <row r="1146" spans="1:4" ht="15" x14ac:dyDescent="0.25">
      <c r="A1146" s="81">
        <v>91384</v>
      </c>
      <c r="B1146" s="81" t="s">
        <v>641</v>
      </c>
      <c r="C1146" s="81" t="s">
        <v>358</v>
      </c>
      <c r="D1146" s="82">
        <v>141.47999999999999</v>
      </c>
    </row>
    <row r="1147" spans="1:4" ht="15" x14ac:dyDescent="0.25">
      <c r="A1147" s="81">
        <v>91390</v>
      </c>
      <c r="B1147" s="81" t="s">
        <v>642</v>
      </c>
      <c r="C1147" s="81" t="s">
        <v>358</v>
      </c>
      <c r="D1147" s="82">
        <v>19.260000000000002</v>
      </c>
    </row>
    <row r="1148" spans="1:4" ht="15" x14ac:dyDescent="0.25">
      <c r="A1148" s="81">
        <v>91391</v>
      </c>
      <c r="B1148" s="81" t="s">
        <v>643</v>
      </c>
      <c r="C1148" s="81" t="s">
        <v>358</v>
      </c>
      <c r="D1148" s="82">
        <v>7.67</v>
      </c>
    </row>
    <row r="1149" spans="1:4" ht="15" x14ac:dyDescent="0.25">
      <c r="A1149" s="81">
        <v>91392</v>
      </c>
      <c r="B1149" s="81" t="s">
        <v>644</v>
      </c>
      <c r="C1149" s="81" t="s">
        <v>358</v>
      </c>
      <c r="D1149" s="82">
        <v>3.09</v>
      </c>
    </row>
    <row r="1150" spans="1:4" ht="15" x14ac:dyDescent="0.25">
      <c r="A1150" s="81">
        <v>91396</v>
      </c>
      <c r="B1150" s="81" t="s">
        <v>645</v>
      </c>
      <c r="C1150" s="81" t="s">
        <v>358</v>
      </c>
      <c r="D1150" s="82">
        <v>29.11</v>
      </c>
    </row>
    <row r="1151" spans="1:4" ht="15" x14ac:dyDescent="0.25">
      <c r="A1151" s="81">
        <v>91397</v>
      </c>
      <c r="B1151" s="81" t="s">
        <v>646</v>
      </c>
      <c r="C1151" s="81" t="s">
        <v>358</v>
      </c>
      <c r="D1151" s="82">
        <v>11.25</v>
      </c>
    </row>
    <row r="1152" spans="1:4" ht="15" x14ac:dyDescent="0.25">
      <c r="A1152" s="81">
        <v>91398</v>
      </c>
      <c r="B1152" s="81" t="s">
        <v>647</v>
      </c>
      <c r="C1152" s="81" t="s">
        <v>358</v>
      </c>
      <c r="D1152" s="82">
        <v>4.54</v>
      </c>
    </row>
    <row r="1153" spans="1:4" ht="15" x14ac:dyDescent="0.25">
      <c r="A1153" s="81">
        <v>91402</v>
      </c>
      <c r="B1153" s="81" t="s">
        <v>648</v>
      </c>
      <c r="C1153" s="81" t="s">
        <v>358</v>
      </c>
      <c r="D1153" s="82">
        <v>3.57</v>
      </c>
    </row>
    <row r="1154" spans="1:4" ht="15" x14ac:dyDescent="0.25">
      <c r="A1154" s="81">
        <v>91466</v>
      </c>
      <c r="B1154" s="81" t="s">
        <v>649</v>
      </c>
      <c r="C1154" s="81" t="s">
        <v>358</v>
      </c>
      <c r="D1154" s="82">
        <v>4.05</v>
      </c>
    </row>
    <row r="1155" spans="1:4" ht="15" x14ac:dyDescent="0.25">
      <c r="A1155" s="81">
        <v>91467</v>
      </c>
      <c r="B1155" s="81" t="s">
        <v>650</v>
      </c>
      <c r="C1155" s="81" t="s">
        <v>358</v>
      </c>
      <c r="D1155" s="82">
        <v>157.78</v>
      </c>
    </row>
    <row r="1156" spans="1:4" ht="15" x14ac:dyDescent="0.25">
      <c r="A1156" s="81">
        <v>91468</v>
      </c>
      <c r="B1156" s="81" t="s">
        <v>13944</v>
      </c>
      <c r="C1156" s="81" t="s">
        <v>358</v>
      </c>
      <c r="D1156" s="82">
        <v>25.48</v>
      </c>
    </row>
    <row r="1157" spans="1:4" ht="15" x14ac:dyDescent="0.25">
      <c r="A1157" s="81">
        <v>91469</v>
      </c>
      <c r="B1157" s="81" t="s">
        <v>13945</v>
      </c>
      <c r="C1157" s="81" t="s">
        <v>358</v>
      </c>
      <c r="D1157" s="82">
        <v>9.9700000000000006</v>
      </c>
    </row>
    <row r="1158" spans="1:4" ht="15" x14ac:dyDescent="0.25">
      <c r="A1158" s="81">
        <v>91484</v>
      </c>
      <c r="B1158" s="81" t="s">
        <v>13946</v>
      </c>
      <c r="C1158" s="81" t="s">
        <v>358</v>
      </c>
      <c r="D1158" s="82">
        <v>4.0199999999999996</v>
      </c>
    </row>
    <row r="1159" spans="1:4" ht="15" x14ac:dyDescent="0.25">
      <c r="A1159" s="81">
        <v>91485</v>
      </c>
      <c r="B1159" s="81" t="s">
        <v>13947</v>
      </c>
      <c r="C1159" s="81" t="s">
        <v>358</v>
      </c>
      <c r="D1159" s="82">
        <v>154.44</v>
      </c>
    </row>
    <row r="1160" spans="1:4" ht="15" x14ac:dyDescent="0.25">
      <c r="A1160" s="81">
        <v>91529</v>
      </c>
      <c r="B1160" s="81" t="s">
        <v>651</v>
      </c>
      <c r="C1160" s="81" t="s">
        <v>358</v>
      </c>
      <c r="D1160" s="82">
        <v>0.88</v>
      </c>
    </row>
    <row r="1161" spans="1:4" ht="15" x14ac:dyDescent="0.25">
      <c r="A1161" s="81">
        <v>91530</v>
      </c>
      <c r="B1161" s="81" t="s">
        <v>652</v>
      </c>
      <c r="C1161" s="81" t="s">
        <v>358</v>
      </c>
      <c r="D1161" s="82">
        <v>0.23</v>
      </c>
    </row>
    <row r="1162" spans="1:4" ht="15" x14ac:dyDescent="0.25">
      <c r="A1162" s="81">
        <v>91531</v>
      </c>
      <c r="B1162" s="81" t="s">
        <v>653</v>
      </c>
      <c r="C1162" s="81" t="s">
        <v>358</v>
      </c>
      <c r="D1162" s="82">
        <v>1.1100000000000001</v>
      </c>
    </row>
    <row r="1163" spans="1:4" ht="15" x14ac:dyDescent="0.25">
      <c r="A1163" s="81">
        <v>91532</v>
      </c>
      <c r="B1163" s="81" t="s">
        <v>654</v>
      </c>
      <c r="C1163" s="81" t="s">
        <v>358</v>
      </c>
      <c r="D1163" s="82">
        <v>6.13</v>
      </c>
    </row>
    <row r="1164" spans="1:4" ht="15" x14ac:dyDescent="0.25">
      <c r="A1164" s="81">
        <v>91629</v>
      </c>
      <c r="B1164" s="81" t="s">
        <v>655</v>
      </c>
      <c r="C1164" s="81" t="s">
        <v>358</v>
      </c>
      <c r="D1164" s="82">
        <v>21.63</v>
      </c>
    </row>
    <row r="1165" spans="1:4" ht="15" x14ac:dyDescent="0.25">
      <c r="A1165" s="81">
        <v>91630</v>
      </c>
      <c r="B1165" s="81" t="s">
        <v>656</v>
      </c>
      <c r="C1165" s="81" t="s">
        <v>358</v>
      </c>
      <c r="D1165" s="82">
        <v>8.0399999999999991</v>
      </c>
    </row>
    <row r="1166" spans="1:4" ht="15" x14ac:dyDescent="0.25">
      <c r="A1166" s="81">
        <v>91631</v>
      </c>
      <c r="B1166" s="81" t="s">
        <v>657</v>
      </c>
      <c r="C1166" s="81" t="s">
        <v>358</v>
      </c>
      <c r="D1166" s="82">
        <v>3.24</v>
      </c>
    </row>
    <row r="1167" spans="1:4" ht="15" x14ac:dyDescent="0.25">
      <c r="A1167" s="81">
        <v>91632</v>
      </c>
      <c r="B1167" s="81" t="s">
        <v>658</v>
      </c>
      <c r="C1167" s="81" t="s">
        <v>358</v>
      </c>
      <c r="D1167" s="82">
        <v>37.020000000000003</v>
      </c>
    </row>
    <row r="1168" spans="1:4" ht="15" x14ac:dyDescent="0.25">
      <c r="A1168" s="81">
        <v>91633</v>
      </c>
      <c r="B1168" s="81" t="s">
        <v>659</v>
      </c>
      <c r="C1168" s="81" t="s">
        <v>358</v>
      </c>
      <c r="D1168" s="82">
        <v>133.54</v>
      </c>
    </row>
    <row r="1169" spans="1:4" ht="15" x14ac:dyDescent="0.25">
      <c r="A1169" s="81">
        <v>91640</v>
      </c>
      <c r="B1169" s="81" t="s">
        <v>660</v>
      </c>
      <c r="C1169" s="81" t="s">
        <v>358</v>
      </c>
      <c r="D1169" s="82">
        <v>41.47</v>
      </c>
    </row>
    <row r="1170" spans="1:4" ht="15" x14ac:dyDescent="0.25">
      <c r="A1170" s="81">
        <v>91641</v>
      </c>
      <c r="B1170" s="81" t="s">
        <v>661</v>
      </c>
      <c r="C1170" s="81" t="s">
        <v>358</v>
      </c>
      <c r="D1170" s="82">
        <v>16.739999999999998</v>
      </c>
    </row>
    <row r="1171" spans="1:4" ht="15" x14ac:dyDescent="0.25">
      <c r="A1171" s="81">
        <v>91642</v>
      </c>
      <c r="B1171" s="81" t="s">
        <v>662</v>
      </c>
      <c r="C1171" s="81" t="s">
        <v>358</v>
      </c>
      <c r="D1171" s="82">
        <v>6.77</v>
      </c>
    </row>
    <row r="1172" spans="1:4" ht="15" x14ac:dyDescent="0.25">
      <c r="A1172" s="81">
        <v>91643</v>
      </c>
      <c r="B1172" s="81" t="s">
        <v>663</v>
      </c>
      <c r="C1172" s="81" t="s">
        <v>358</v>
      </c>
      <c r="D1172" s="82">
        <v>74.81</v>
      </c>
    </row>
    <row r="1173" spans="1:4" ht="15" x14ac:dyDescent="0.25">
      <c r="A1173" s="81">
        <v>91644</v>
      </c>
      <c r="B1173" s="81" t="s">
        <v>664</v>
      </c>
      <c r="C1173" s="81" t="s">
        <v>358</v>
      </c>
      <c r="D1173" s="82">
        <v>300.52</v>
      </c>
    </row>
    <row r="1174" spans="1:4" ht="15" x14ac:dyDescent="0.25">
      <c r="A1174" s="81">
        <v>91688</v>
      </c>
      <c r="B1174" s="81" t="s">
        <v>665</v>
      </c>
      <c r="C1174" s="81" t="s">
        <v>358</v>
      </c>
      <c r="D1174" s="82">
        <v>0.09</v>
      </c>
    </row>
    <row r="1175" spans="1:4" ht="15" x14ac:dyDescent="0.25">
      <c r="A1175" s="81">
        <v>91689</v>
      </c>
      <c r="B1175" s="81" t="s">
        <v>666</v>
      </c>
      <c r="C1175" s="81" t="s">
        <v>358</v>
      </c>
      <c r="D1175" s="82">
        <v>0.01</v>
      </c>
    </row>
    <row r="1176" spans="1:4" ht="15" x14ac:dyDescent="0.25">
      <c r="A1176" s="81">
        <v>91690</v>
      </c>
      <c r="B1176" s="81" t="s">
        <v>667</v>
      </c>
      <c r="C1176" s="81" t="s">
        <v>358</v>
      </c>
      <c r="D1176" s="82">
        <v>0.06</v>
      </c>
    </row>
    <row r="1177" spans="1:4" ht="15" x14ac:dyDescent="0.25">
      <c r="A1177" s="81">
        <v>91691</v>
      </c>
      <c r="B1177" s="81" t="s">
        <v>668</v>
      </c>
      <c r="C1177" s="81" t="s">
        <v>358</v>
      </c>
      <c r="D1177" s="82">
        <v>1.04</v>
      </c>
    </row>
    <row r="1178" spans="1:4" ht="15" x14ac:dyDescent="0.25">
      <c r="A1178" s="81">
        <v>92040</v>
      </c>
      <c r="B1178" s="81" t="s">
        <v>669</v>
      </c>
      <c r="C1178" s="81" t="s">
        <v>358</v>
      </c>
      <c r="D1178" s="82">
        <v>6.47</v>
      </c>
    </row>
    <row r="1179" spans="1:4" ht="15" x14ac:dyDescent="0.25">
      <c r="A1179" s="81">
        <v>92041</v>
      </c>
      <c r="B1179" s="81" t="s">
        <v>670</v>
      </c>
      <c r="C1179" s="81" t="s">
        <v>358</v>
      </c>
      <c r="D1179" s="82">
        <v>1.33</v>
      </c>
    </row>
    <row r="1180" spans="1:4" ht="15" x14ac:dyDescent="0.25">
      <c r="A1180" s="81">
        <v>92042</v>
      </c>
      <c r="B1180" s="81" t="s">
        <v>671</v>
      </c>
      <c r="C1180" s="81" t="s">
        <v>358</v>
      </c>
      <c r="D1180" s="82">
        <v>5.39</v>
      </c>
    </row>
    <row r="1181" spans="1:4" ht="15" x14ac:dyDescent="0.25">
      <c r="A1181" s="81">
        <v>92101</v>
      </c>
      <c r="B1181" s="81" t="s">
        <v>13948</v>
      </c>
      <c r="C1181" s="81" t="s">
        <v>358</v>
      </c>
      <c r="D1181" s="82">
        <v>44.82</v>
      </c>
    </row>
    <row r="1182" spans="1:4" ht="15" x14ac:dyDescent="0.25">
      <c r="A1182" s="81">
        <v>92102</v>
      </c>
      <c r="B1182" s="81" t="s">
        <v>13949</v>
      </c>
      <c r="C1182" s="81" t="s">
        <v>358</v>
      </c>
      <c r="D1182" s="82">
        <v>14.05</v>
      </c>
    </row>
    <row r="1183" spans="1:4" ht="15" x14ac:dyDescent="0.25">
      <c r="A1183" s="81">
        <v>92103</v>
      </c>
      <c r="B1183" s="81" t="s">
        <v>13950</v>
      </c>
      <c r="C1183" s="81" t="s">
        <v>358</v>
      </c>
      <c r="D1183" s="82">
        <v>5.68</v>
      </c>
    </row>
    <row r="1184" spans="1:4" ht="15" x14ac:dyDescent="0.25">
      <c r="A1184" s="81">
        <v>92104</v>
      </c>
      <c r="B1184" s="81" t="s">
        <v>13951</v>
      </c>
      <c r="C1184" s="81" t="s">
        <v>358</v>
      </c>
      <c r="D1184" s="82">
        <v>70.75</v>
      </c>
    </row>
    <row r="1185" spans="1:4" ht="15" x14ac:dyDescent="0.25">
      <c r="A1185" s="81">
        <v>92105</v>
      </c>
      <c r="B1185" s="81" t="s">
        <v>13952</v>
      </c>
      <c r="C1185" s="81" t="s">
        <v>358</v>
      </c>
      <c r="D1185" s="82">
        <v>191.99</v>
      </c>
    </row>
    <row r="1186" spans="1:4" ht="15" x14ac:dyDescent="0.25">
      <c r="A1186" s="81">
        <v>92108</v>
      </c>
      <c r="B1186" s="81" t="s">
        <v>13953</v>
      </c>
      <c r="C1186" s="81" t="s">
        <v>358</v>
      </c>
      <c r="D1186" s="82">
        <v>0.9</v>
      </c>
    </row>
    <row r="1187" spans="1:4" ht="15" x14ac:dyDescent="0.25">
      <c r="A1187" s="81">
        <v>92109</v>
      </c>
      <c r="B1187" s="81" t="s">
        <v>13954</v>
      </c>
      <c r="C1187" s="81" t="s">
        <v>358</v>
      </c>
      <c r="D1187" s="82">
        <v>0.2</v>
      </c>
    </row>
    <row r="1188" spans="1:4" ht="15" x14ac:dyDescent="0.25">
      <c r="A1188" s="81">
        <v>92110</v>
      </c>
      <c r="B1188" s="81" t="s">
        <v>13955</v>
      </c>
      <c r="C1188" s="81" t="s">
        <v>358</v>
      </c>
      <c r="D1188" s="82">
        <v>1.1200000000000001</v>
      </c>
    </row>
    <row r="1189" spans="1:4" ht="15" x14ac:dyDescent="0.25">
      <c r="A1189" s="81">
        <v>92111</v>
      </c>
      <c r="B1189" s="81" t="s">
        <v>13956</v>
      </c>
      <c r="C1189" s="81" t="s">
        <v>358</v>
      </c>
      <c r="D1189" s="82">
        <v>0.96</v>
      </c>
    </row>
    <row r="1190" spans="1:4" ht="15" x14ac:dyDescent="0.25">
      <c r="A1190" s="81">
        <v>92114</v>
      </c>
      <c r="B1190" s="81" t="s">
        <v>13957</v>
      </c>
      <c r="C1190" s="81" t="s">
        <v>358</v>
      </c>
      <c r="D1190" s="82">
        <v>0.22</v>
      </c>
    </row>
    <row r="1191" spans="1:4" ht="15" x14ac:dyDescent="0.25">
      <c r="A1191" s="81">
        <v>92115</v>
      </c>
      <c r="B1191" s="81" t="s">
        <v>13958</v>
      </c>
      <c r="C1191" s="81" t="s">
        <v>358</v>
      </c>
      <c r="D1191" s="82">
        <v>0.04</v>
      </c>
    </row>
    <row r="1192" spans="1:4" ht="15" x14ac:dyDescent="0.25">
      <c r="A1192" s="81">
        <v>92116</v>
      </c>
      <c r="B1192" s="81" t="s">
        <v>13959</v>
      </c>
      <c r="C1192" s="81" t="s">
        <v>358</v>
      </c>
      <c r="D1192" s="82">
        <v>0.15</v>
      </c>
    </row>
    <row r="1193" spans="1:4" ht="15" x14ac:dyDescent="0.25">
      <c r="A1193" s="81">
        <v>92133</v>
      </c>
      <c r="B1193" s="81" t="s">
        <v>672</v>
      </c>
      <c r="C1193" s="81" t="s">
        <v>358</v>
      </c>
      <c r="D1193" s="82">
        <v>12.74</v>
      </c>
    </row>
    <row r="1194" spans="1:4" ht="15" x14ac:dyDescent="0.25">
      <c r="A1194" s="81">
        <v>92134</v>
      </c>
      <c r="B1194" s="81" t="s">
        <v>673</v>
      </c>
      <c r="C1194" s="81" t="s">
        <v>358</v>
      </c>
      <c r="D1194" s="82">
        <v>3.93</v>
      </c>
    </row>
    <row r="1195" spans="1:4" ht="15" x14ac:dyDescent="0.25">
      <c r="A1195" s="81">
        <v>92135</v>
      </c>
      <c r="B1195" s="81" t="s">
        <v>674</v>
      </c>
      <c r="C1195" s="81" t="s">
        <v>358</v>
      </c>
      <c r="D1195" s="82">
        <v>1.59</v>
      </c>
    </row>
    <row r="1196" spans="1:4" ht="15" x14ac:dyDescent="0.25">
      <c r="A1196" s="81">
        <v>92136</v>
      </c>
      <c r="B1196" s="81" t="s">
        <v>675</v>
      </c>
      <c r="C1196" s="81" t="s">
        <v>358</v>
      </c>
      <c r="D1196" s="82">
        <v>15.93</v>
      </c>
    </row>
    <row r="1197" spans="1:4" ht="15" x14ac:dyDescent="0.25">
      <c r="A1197" s="81">
        <v>92137</v>
      </c>
      <c r="B1197" s="81" t="s">
        <v>676</v>
      </c>
      <c r="C1197" s="81" t="s">
        <v>358</v>
      </c>
      <c r="D1197" s="82">
        <v>35.159999999999997</v>
      </c>
    </row>
    <row r="1198" spans="1:4" ht="15" x14ac:dyDescent="0.25">
      <c r="A1198" s="81">
        <v>92140</v>
      </c>
      <c r="B1198" s="81" t="s">
        <v>677</v>
      </c>
      <c r="C1198" s="81" t="s">
        <v>358</v>
      </c>
      <c r="D1198" s="82">
        <v>4.67</v>
      </c>
    </row>
    <row r="1199" spans="1:4" ht="15" x14ac:dyDescent="0.25">
      <c r="A1199" s="81">
        <v>92141</v>
      </c>
      <c r="B1199" s="81" t="s">
        <v>678</v>
      </c>
      <c r="C1199" s="81" t="s">
        <v>358</v>
      </c>
      <c r="D1199" s="82">
        <v>1.44</v>
      </c>
    </row>
    <row r="1200" spans="1:4" ht="15" x14ac:dyDescent="0.25">
      <c r="A1200" s="81">
        <v>92142</v>
      </c>
      <c r="B1200" s="81" t="s">
        <v>679</v>
      </c>
      <c r="C1200" s="81" t="s">
        <v>358</v>
      </c>
      <c r="D1200" s="82">
        <v>0.57999999999999996</v>
      </c>
    </row>
    <row r="1201" spans="1:4" ht="15" x14ac:dyDescent="0.25">
      <c r="A1201" s="81">
        <v>92143</v>
      </c>
      <c r="B1201" s="81" t="s">
        <v>680</v>
      </c>
      <c r="C1201" s="81" t="s">
        <v>358</v>
      </c>
      <c r="D1201" s="82">
        <v>5.83</v>
      </c>
    </row>
    <row r="1202" spans="1:4" ht="15" x14ac:dyDescent="0.25">
      <c r="A1202" s="81">
        <v>92144</v>
      </c>
      <c r="B1202" s="81" t="s">
        <v>681</v>
      </c>
      <c r="C1202" s="81" t="s">
        <v>358</v>
      </c>
      <c r="D1202" s="82">
        <v>39.869999999999997</v>
      </c>
    </row>
    <row r="1203" spans="1:4" ht="15" x14ac:dyDescent="0.25">
      <c r="A1203" s="81">
        <v>92237</v>
      </c>
      <c r="B1203" s="81" t="s">
        <v>682</v>
      </c>
      <c r="C1203" s="81" t="s">
        <v>358</v>
      </c>
      <c r="D1203" s="82">
        <v>30.19</v>
      </c>
    </row>
    <row r="1204" spans="1:4" ht="15" x14ac:dyDescent="0.25">
      <c r="A1204" s="81">
        <v>92238</v>
      </c>
      <c r="B1204" s="81" t="s">
        <v>683</v>
      </c>
      <c r="C1204" s="81" t="s">
        <v>358</v>
      </c>
      <c r="D1204" s="82">
        <v>12.16</v>
      </c>
    </row>
    <row r="1205" spans="1:4" ht="15" x14ac:dyDescent="0.25">
      <c r="A1205" s="81">
        <v>92239</v>
      </c>
      <c r="B1205" s="81" t="s">
        <v>684</v>
      </c>
      <c r="C1205" s="81" t="s">
        <v>358</v>
      </c>
      <c r="D1205" s="82">
        <v>4.91</v>
      </c>
    </row>
    <row r="1206" spans="1:4" ht="15" x14ac:dyDescent="0.25">
      <c r="A1206" s="81">
        <v>92240</v>
      </c>
      <c r="B1206" s="81" t="s">
        <v>685</v>
      </c>
      <c r="C1206" s="81" t="s">
        <v>358</v>
      </c>
      <c r="D1206" s="82">
        <v>54.23</v>
      </c>
    </row>
    <row r="1207" spans="1:4" ht="15" x14ac:dyDescent="0.25">
      <c r="A1207" s="81">
        <v>92241</v>
      </c>
      <c r="B1207" s="81" t="s">
        <v>686</v>
      </c>
      <c r="C1207" s="81" t="s">
        <v>358</v>
      </c>
      <c r="D1207" s="82">
        <v>275.51</v>
      </c>
    </row>
    <row r="1208" spans="1:4" ht="15" x14ac:dyDescent="0.25">
      <c r="A1208" s="81">
        <v>92712</v>
      </c>
      <c r="B1208" s="81" t="s">
        <v>13960</v>
      </c>
      <c r="C1208" s="81" t="s">
        <v>358</v>
      </c>
      <c r="D1208" s="82">
        <v>0.14000000000000001</v>
      </c>
    </row>
    <row r="1209" spans="1:4" ht="15" x14ac:dyDescent="0.25">
      <c r="A1209" s="81">
        <v>92713</v>
      </c>
      <c r="B1209" s="81" t="s">
        <v>13961</v>
      </c>
      <c r="C1209" s="81" t="s">
        <v>358</v>
      </c>
      <c r="D1209" s="82">
        <v>0.03</v>
      </c>
    </row>
    <row r="1210" spans="1:4" ht="15" x14ac:dyDescent="0.25">
      <c r="A1210" s="81">
        <v>92714</v>
      </c>
      <c r="B1210" s="81" t="s">
        <v>13962</v>
      </c>
      <c r="C1210" s="81" t="s">
        <v>358</v>
      </c>
      <c r="D1210" s="82">
        <v>0.17</v>
      </c>
    </row>
    <row r="1211" spans="1:4" ht="15" x14ac:dyDescent="0.25">
      <c r="A1211" s="81">
        <v>92715</v>
      </c>
      <c r="B1211" s="81" t="s">
        <v>13963</v>
      </c>
      <c r="C1211" s="81" t="s">
        <v>358</v>
      </c>
      <c r="D1211" s="82">
        <v>99.09</v>
      </c>
    </row>
    <row r="1212" spans="1:4" ht="15" x14ac:dyDescent="0.25">
      <c r="A1212" s="81">
        <v>92956</v>
      </c>
      <c r="B1212" s="81" t="s">
        <v>687</v>
      </c>
      <c r="C1212" s="81" t="s">
        <v>358</v>
      </c>
      <c r="D1212" s="82">
        <v>4.3</v>
      </c>
    </row>
    <row r="1213" spans="1:4" ht="15" x14ac:dyDescent="0.25">
      <c r="A1213" s="81">
        <v>92957</v>
      </c>
      <c r="B1213" s="81" t="s">
        <v>688</v>
      </c>
      <c r="C1213" s="81" t="s">
        <v>358</v>
      </c>
      <c r="D1213" s="82">
        <v>0.99</v>
      </c>
    </row>
    <row r="1214" spans="1:4" ht="15" x14ac:dyDescent="0.25">
      <c r="A1214" s="81">
        <v>92958</v>
      </c>
      <c r="B1214" s="81" t="s">
        <v>689</v>
      </c>
      <c r="C1214" s="81" t="s">
        <v>358</v>
      </c>
      <c r="D1214" s="82">
        <v>4.7</v>
      </c>
    </row>
    <row r="1215" spans="1:4" ht="15" x14ac:dyDescent="0.25">
      <c r="A1215" s="81">
        <v>92959</v>
      </c>
      <c r="B1215" s="81" t="s">
        <v>690</v>
      </c>
      <c r="C1215" s="81" t="s">
        <v>358</v>
      </c>
      <c r="D1215" s="82">
        <v>9.25</v>
      </c>
    </row>
    <row r="1216" spans="1:4" ht="15" x14ac:dyDescent="0.25">
      <c r="A1216" s="81">
        <v>92963</v>
      </c>
      <c r="B1216" s="81" t="s">
        <v>691</v>
      </c>
      <c r="C1216" s="81" t="s">
        <v>358</v>
      </c>
      <c r="D1216" s="82">
        <v>1.8</v>
      </c>
    </row>
    <row r="1217" spans="1:4" ht="15" x14ac:dyDescent="0.25">
      <c r="A1217" s="81">
        <v>92964</v>
      </c>
      <c r="B1217" s="81" t="s">
        <v>692</v>
      </c>
      <c r="C1217" s="81" t="s">
        <v>358</v>
      </c>
      <c r="D1217" s="82">
        <v>0.41</v>
      </c>
    </row>
    <row r="1218" spans="1:4" ht="15" x14ac:dyDescent="0.25">
      <c r="A1218" s="81">
        <v>92965</v>
      </c>
      <c r="B1218" s="81" t="s">
        <v>693</v>
      </c>
      <c r="C1218" s="81" t="s">
        <v>358</v>
      </c>
      <c r="D1218" s="82">
        <v>2.2599999999999998</v>
      </c>
    </row>
    <row r="1219" spans="1:4" ht="15" x14ac:dyDescent="0.25">
      <c r="A1219" s="81">
        <v>93220</v>
      </c>
      <c r="B1219" s="81" t="s">
        <v>694</v>
      </c>
      <c r="C1219" s="81" t="s">
        <v>358</v>
      </c>
      <c r="D1219" s="82">
        <v>365.69</v>
      </c>
    </row>
    <row r="1220" spans="1:4" ht="15" x14ac:dyDescent="0.25">
      <c r="A1220" s="81">
        <v>93221</v>
      </c>
      <c r="B1220" s="81" t="s">
        <v>695</v>
      </c>
      <c r="C1220" s="81" t="s">
        <v>358</v>
      </c>
      <c r="D1220" s="82">
        <v>98.11</v>
      </c>
    </row>
    <row r="1221" spans="1:4" ht="15" x14ac:dyDescent="0.25">
      <c r="A1221" s="81">
        <v>93222</v>
      </c>
      <c r="B1221" s="81" t="s">
        <v>696</v>
      </c>
      <c r="C1221" s="81" t="s">
        <v>358</v>
      </c>
      <c r="D1221" s="82">
        <v>457.62</v>
      </c>
    </row>
    <row r="1222" spans="1:4" ht="15" x14ac:dyDescent="0.25">
      <c r="A1222" s="81">
        <v>93223</v>
      </c>
      <c r="B1222" s="81" t="s">
        <v>13964</v>
      </c>
      <c r="C1222" s="81" t="s">
        <v>358</v>
      </c>
      <c r="D1222" s="82">
        <v>155.87</v>
      </c>
    </row>
    <row r="1223" spans="1:4" ht="15" x14ac:dyDescent="0.25">
      <c r="A1223" s="81">
        <v>93229</v>
      </c>
      <c r="B1223" s="81" t="s">
        <v>11557</v>
      </c>
      <c r="C1223" s="81" t="s">
        <v>358</v>
      </c>
      <c r="D1223" s="82">
        <v>0.38</v>
      </c>
    </row>
    <row r="1224" spans="1:4" ht="15" x14ac:dyDescent="0.25">
      <c r="A1224" s="81">
        <v>93230</v>
      </c>
      <c r="B1224" s="81" t="s">
        <v>11558</v>
      </c>
      <c r="C1224" s="81" t="s">
        <v>358</v>
      </c>
      <c r="D1224" s="82">
        <v>0.08</v>
      </c>
    </row>
    <row r="1225" spans="1:4" ht="15" x14ac:dyDescent="0.25">
      <c r="A1225" s="81">
        <v>93231</v>
      </c>
      <c r="B1225" s="81" t="s">
        <v>11559</v>
      </c>
      <c r="C1225" s="81" t="s">
        <v>358</v>
      </c>
      <c r="D1225" s="82">
        <v>0.48</v>
      </c>
    </row>
    <row r="1226" spans="1:4" ht="15" x14ac:dyDescent="0.25">
      <c r="A1226" s="81">
        <v>93232</v>
      </c>
      <c r="B1226" s="81" t="s">
        <v>11560</v>
      </c>
      <c r="C1226" s="81" t="s">
        <v>358</v>
      </c>
      <c r="D1226" s="82">
        <v>4.58</v>
      </c>
    </row>
    <row r="1227" spans="1:4" ht="15" x14ac:dyDescent="0.25">
      <c r="A1227" s="81">
        <v>93235</v>
      </c>
      <c r="B1227" s="81" t="s">
        <v>697</v>
      </c>
      <c r="C1227" s="81" t="s">
        <v>358</v>
      </c>
      <c r="D1227" s="82">
        <v>2.52</v>
      </c>
    </row>
    <row r="1228" spans="1:4" ht="15" x14ac:dyDescent="0.25">
      <c r="A1228" s="81">
        <v>93238</v>
      </c>
      <c r="B1228" s="81" t="s">
        <v>698</v>
      </c>
      <c r="C1228" s="81" t="s">
        <v>358</v>
      </c>
      <c r="D1228" s="82">
        <v>2.59</v>
      </c>
    </row>
    <row r="1229" spans="1:4" ht="15" x14ac:dyDescent="0.25">
      <c r="A1229" s="81">
        <v>93239</v>
      </c>
      <c r="B1229" s="81" t="s">
        <v>699</v>
      </c>
      <c r="C1229" s="81" t="s">
        <v>358</v>
      </c>
      <c r="D1229" s="82">
        <v>11.75</v>
      </c>
    </row>
    <row r="1230" spans="1:4" ht="15" x14ac:dyDescent="0.25">
      <c r="A1230" s="81">
        <v>93240</v>
      </c>
      <c r="B1230" s="81" t="s">
        <v>700</v>
      </c>
      <c r="C1230" s="81" t="s">
        <v>358</v>
      </c>
      <c r="D1230" s="82">
        <v>11.94</v>
      </c>
    </row>
    <row r="1231" spans="1:4" ht="15" x14ac:dyDescent="0.25">
      <c r="A1231" s="81">
        <v>93267</v>
      </c>
      <c r="B1231" s="81" t="s">
        <v>13965</v>
      </c>
      <c r="C1231" s="81" t="s">
        <v>358</v>
      </c>
      <c r="D1231" s="82">
        <v>26.87</v>
      </c>
    </row>
    <row r="1232" spans="1:4" ht="15" x14ac:dyDescent="0.25">
      <c r="A1232" s="81">
        <v>93269</v>
      </c>
      <c r="B1232" s="81" t="s">
        <v>13966</v>
      </c>
      <c r="C1232" s="81" t="s">
        <v>358</v>
      </c>
      <c r="D1232" s="82">
        <v>10.07</v>
      </c>
    </row>
    <row r="1233" spans="1:4" ht="15" x14ac:dyDescent="0.25">
      <c r="A1233" s="81">
        <v>93270</v>
      </c>
      <c r="B1233" s="81" t="s">
        <v>13967</v>
      </c>
      <c r="C1233" s="81" t="s">
        <v>358</v>
      </c>
      <c r="D1233" s="82">
        <v>26.12</v>
      </c>
    </row>
    <row r="1234" spans="1:4" ht="15" x14ac:dyDescent="0.25">
      <c r="A1234" s="81">
        <v>93271</v>
      </c>
      <c r="B1234" s="81" t="s">
        <v>13968</v>
      </c>
      <c r="C1234" s="81" t="s">
        <v>358</v>
      </c>
      <c r="D1234" s="82">
        <v>7.19</v>
      </c>
    </row>
    <row r="1235" spans="1:4" ht="15" x14ac:dyDescent="0.25">
      <c r="A1235" s="81">
        <v>93277</v>
      </c>
      <c r="B1235" s="81" t="s">
        <v>701</v>
      </c>
      <c r="C1235" s="81" t="s">
        <v>358</v>
      </c>
      <c r="D1235" s="82">
        <v>0.28000000000000003</v>
      </c>
    </row>
    <row r="1236" spans="1:4" ht="15" x14ac:dyDescent="0.25">
      <c r="A1236" s="81">
        <v>93278</v>
      </c>
      <c r="B1236" s="81" t="s">
        <v>702</v>
      </c>
      <c r="C1236" s="81" t="s">
        <v>358</v>
      </c>
      <c r="D1236" s="82">
        <v>0.06</v>
      </c>
    </row>
    <row r="1237" spans="1:4" ht="15" x14ac:dyDescent="0.25">
      <c r="A1237" s="81">
        <v>93279</v>
      </c>
      <c r="B1237" s="81" t="s">
        <v>703</v>
      </c>
      <c r="C1237" s="81" t="s">
        <v>358</v>
      </c>
      <c r="D1237" s="82">
        <v>0.26</v>
      </c>
    </row>
    <row r="1238" spans="1:4" ht="15" x14ac:dyDescent="0.25">
      <c r="A1238" s="81">
        <v>93280</v>
      </c>
      <c r="B1238" s="81" t="s">
        <v>704</v>
      </c>
      <c r="C1238" s="81" t="s">
        <v>358</v>
      </c>
      <c r="D1238" s="82">
        <v>0.6</v>
      </c>
    </row>
    <row r="1239" spans="1:4" ht="15" x14ac:dyDescent="0.25">
      <c r="A1239" s="81">
        <v>93283</v>
      </c>
      <c r="B1239" s="81" t="s">
        <v>705</v>
      </c>
      <c r="C1239" s="81" t="s">
        <v>358</v>
      </c>
      <c r="D1239" s="82">
        <v>100.42</v>
      </c>
    </row>
    <row r="1240" spans="1:4" ht="15" x14ac:dyDescent="0.25">
      <c r="A1240" s="81">
        <v>93284</v>
      </c>
      <c r="B1240" s="81" t="s">
        <v>706</v>
      </c>
      <c r="C1240" s="81" t="s">
        <v>358</v>
      </c>
      <c r="D1240" s="82">
        <v>35.39</v>
      </c>
    </row>
    <row r="1241" spans="1:4" ht="15" x14ac:dyDescent="0.25">
      <c r="A1241" s="81">
        <v>93285</v>
      </c>
      <c r="B1241" s="81" t="s">
        <v>707</v>
      </c>
      <c r="C1241" s="81" t="s">
        <v>358</v>
      </c>
      <c r="D1241" s="82">
        <v>161.41999999999999</v>
      </c>
    </row>
    <row r="1242" spans="1:4" ht="15" x14ac:dyDescent="0.25">
      <c r="A1242" s="81">
        <v>93286</v>
      </c>
      <c r="B1242" s="81" t="s">
        <v>708</v>
      </c>
      <c r="C1242" s="81" t="s">
        <v>358</v>
      </c>
      <c r="D1242" s="82">
        <v>10.01</v>
      </c>
    </row>
    <row r="1243" spans="1:4" ht="15" x14ac:dyDescent="0.25">
      <c r="A1243" s="81">
        <v>93296</v>
      </c>
      <c r="B1243" s="81" t="s">
        <v>709</v>
      </c>
      <c r="C1243" s="81" t="s">
        <v>358</v>
      </c>
      <c r="D1243" s="82">
        <v>14.3</v>
      </c>
    </row>
    <row r="1244" spans="1:4" ht="15" x14ac:dyDescent="0.25">
      <c r="A1244" s="81">
        <v>93397</v>
      </c>
      <c r="B1244" s="81" t="s">
        <v>710</v>
      </c>
      <c r="C1244" s="81" t="s">
        <v>358</v>
      </c>
      <c r="D1244" s="82">
        <v>25.01</v>
      </c>
    </row>
    <row r="1245" spans="1:4" ht="15" x14ac:dyDescent="0.25">
      <c r="A1245" s="81">
        <v>93398</v>
      </c>
      <c r="B1245" s="81" t="s">
        <v>711</v>
      </c>
      <c r="C1245" s="81" t="s">
        <v>358</v>
      </c>
      <c r="D1245" s="82">
        <v>9.43</v>
      </c>
    </row>
    <row r="1246" spans="1:4" ht="15" x14ac:dyDescent="0.25">
      <c r="A1246" s="81">
        <v>93399</v>
      </c>
      <c r="B1246" s="81" t="s">
        <v>13969</v>
      </c>
      <c r="C1246" s="81" t="s">
        <v>358</v>
      </c>
      <c r="D1246" s="82">
        <v>3.8</v>
      </c>
    </row>
    <row r="1247" spans="1:4" ht="15" x14ac:dyDescent="0.25">
      <c r="A1247" s="81">
        <v>93400</v>
      </c>
      <c r="B1247" s="81" t="s">
        <v>712</v>
      </c>
      <c r="C1247" s="81" t="s">
        <v>358</v>
      </c>
      <c r="D1247" s="82">
        <v>43.35</v>
      </c>
    </row>
    <row r="1248" spans="1:4" ht="15" x14ac:dyDescent="0.25">
      <c r="A1248" s="81">
        <v>93401</v>
      </c>
      <c r="B1248" s="81" t="s">
        <v>713</v>
      </c>
      <c r="C1248" s="81" t="s">
        <v>358</v>
      </c>
      <c r="D1248" s="82">
        <v>157.78</v>
      </c>
    </row>
    <row r="1249" spans="1:4" ht="15" x14ac:dyDescent="0.25">
      <c r="A1249" s="81">
        <v>93404</v>
      </c>
      <c r="B1249" s="81" t="s">
        <v>13970</v>
      </c>
      <c r="C1249" s="81" t="s">
        <v>358</v>
      </c>
      <c r="D1249" s="82">
        <v>7.84</v>
      </c>
    </row>
    <row r="1250" spans="1:4" ht="15" x14ac:dyDescent="0.25">
      <c r="A1250" s="81">
        <v>93405</v>
      </c>
      <c r="B1250" s="81" t="s">
        <v>13971</v>
      </c>
      <c r="C1250" s="81" t="s">
        <v>358</v>
      </c>
      <c r="D1250" s="82">
        <v>2</v>
      </c>
    </row>
    <row r="1251" spans="1:4" ht="15" x14ac:dyDescent="0.25">
      <c r="A1251" s="81">
        <v>93406</v>
      </c>
      <c r="B1251" s="81" t="s">
        <v>13972</v>
      </c>
      <c r="C1251" s="81" t="s">
        <v>358</v>
      </c>
      <c r="D1251" s="82">
        <v>9.41</v>
      </c>
    </row>
    <row r="1252" spans="1:4" ht="15" x14ac:dyDescent="0.25">
      <c r="A1252" s="81">
        <v>93407</v>
      </c>
      <c r="B1252" s="81" t="s">
        <v>13973</v>
      </c>
      <c r="C1252" s="81" t="s">
        <v>358</v>
      </c>
      <c r="D1252" s="82">
        <v>47.04</v>
      </c>
    </row>
    <row r="1253" spans="1:4" ht="15" x14ac:dyDescent="0.25">
      <c r="A1253" s="81">
        <v>93411</v>
      </c>
      <c r="B1253" s="81" t="s">
        <v>714</v>
      </c>
      <c r="C1253" s="81" t="s">
        <v>358</v>
      </c>
      <c r="D1253" s="82">
        <v>0.34</v>
      </c>
    </row>
    <row r="1254" spans="1:4" ht="15" x14ac:dyDescent="0.25">
      <c r="A1254" s="81">
        <v>93412</v>
      </c>
      <c r="B1254" s="81" t="s">
        <v>715</v>
      </c>
      <c r="C1254" s="81" t="s">
        <v>358</v>
      </c>
      <c r="D1254" s="82">
        <v>0.12</v>
      </c>
    </row>
    <row r="1255" spans="1:4" ht="15" x14ac:dyDescent="0.25">
      <c r="A1255" s="81">
        <v>93413</v>
      </c>
      <c r="B1255" s="81" t="s">
        <v>716</v>
      </c>
      <c r="C1255" s="81" t="s">
        <v>358</v>
      </c>
      <c r="D1255" s="82">
        <v>0.3</v>
      </c>
    </row>
    <row r="1256" spans="1:4" ht="15" x14ac:dyDescent="0.25">
      <c r="A1256" s="81">
        <v>93414</v>
      </c>
      <c r="B1256" s="81" t="s">
        <v>717</v>
      </c>
      <c r="C1256" s="81" t="s">
        <v>358</v>
      </c>
      <c r="D1256" s="82">
        <v>10.84</v>
      </c>
    </row>
    <row r="1257" spans="1:4" ht="15" x14ac:dyDescent="0.25">
      <c r="A1257" s="81">
        <v>93417</v>
      </c>
      <c r="B1257" s="81" t="s">
        <v>718</v>
      </c>
      <c r="C1257" s="81" t="s">
        <v>358</v>
      </c>
      <c r="D1257" s="82">
        <v>4.49</v>
      </c>
    </row>
    <row r="1258" spans="1:4" ht="15" x14ac:dyDescent="0.25">
      <c r="A1258" s="81">
        <v>93418</v>
      </c>
      <c r="B1258" s="81" t="s">
        <v>719</v>
      </c>
      <c r="C1258" s="81" t="s">
        <v>358</v>
      </c>
      <c r="D1258" s="82">
        <v>1.58</v>
      </c>
    </row>
    <row r="1259" spans="1:4" ht="15" x14ac:dyDescent="0.25">
      <c r="A1259" s="81">
        <v>93419</v>
      </c>
      <c r="B1259" s="81" t="s">
        <v>720</v>
      </c>
      <c r="C1259" s="81" t="s">
        <v>358</v>
      </c>
      <c r="D1259" s="82">
        <v>4.01</v>
      </c>
    </row>
    <row r="1260" spans="1:4" ht="15" x14ac:dyDescent="0.25">
      <c r="A1260" s="81">
        <v>93420</v>
      </c>
      <c r="B1260" s="81" t="s">
        <v>721</v>
      </c>
      <c r="C1260" s="81" t="s">
        <v>358</v>
      </c>
      <c r="D1260" s="82">
        <v>66.92</v>
      </c>
    </row>
    <row r="1261" spans="1:4" ht="15" x14ac:dyDescent="0.25">
      <c r="A1261" s="81">
        <v>93423</v>
      </c>
      <c r="B1261" s="81" t="s">
        <v>722</v>
      </c>
      <c r="C1261" s="81" t="s">
        <v>358</v>
      </c>
      <c r="D1261" s="82">
        <v>6.36</v>
      </c>
    </row>
    <row r="1262" spans="1:4" ht="15" x14ac:dyDescent="0.25">
      <c r="A1262" s="81">
        <v>93424</v>
      </c>
      <c r="B1262" s="81" t="s">
        <v>723</v>
      </c>
      <c r="C1262" s="81" t="s">
        <v>358</v>
      </c>
      <c r="D1262" s="82">
        <v>2.2400000000000002</v>
      </c>
    </row>
    <row r="1263" spans="1:4" ht="15" x14ac:dyDescent="0.25">
      <c r="A1263" s="81">
        <v>93425</v>
      </c>
      <c r="B1263" s="81" t="s">
        <v>724</v>
      </c>
      <c r="C1263" s="81" t="s">
        <v>358</v>
      </c>
      <c r="D1263" s="82">
        <v>5.68</v>
      </c>
    </row>
    <row r="1264" spans="1:4" ht="15" x14ac:dyDescent="0.25">
      <c r="A1264" s="81">
        <v>93426</v>
      </c>
      <c r="B1264" s="81" t="s">
        <v>725</v>
      </c>
      <c r="C1264" s="81" t="s">
        <v>358</v>
      </c>
      <c r="D1264" s="82">
        <v>159.93</v>
      </c>
    </row>
    <row r="1265" spans="1:4" ht="15" x14ac:dyDescent="0.25">
      <c r="A1265" s="81">
        <v>93429</v>
      </c>
      <c r="B1265" s="81" t="s">
        <v>13974</v>
      </c>
      <c r="C1265" s="81" t="s">
        <v>358</v>
      </c>
      <c r="D1265" s="82">
        <v>157.32</v>
      </c>
    </row>
    <row r="1266" spans="1:4" ht="15" x14ac:dyDescent="0.25">
      <c r="A1266" s="81">
        <v>93430</v>
      </c>
      <c r="B1266" s="81" t="s">
        <v>13975</v>
      </c>
      <c r="C1266" s="81" t="s">
        <v>358</v>
      </c>
      <c r="D1266" s="82">
        <v>48.36</v>
      </c>
    </row>
    <row r="1267" spans="1:4" ht="15" x14ac:dyDescent="0.25">
      <c r="A1267" s="81">
        <v>93431</v>
      </c>
      <c r="B1267" s="81" t="s">
        <v>13976</v>
      </c>
      <c r="C1267" s="81" t="s">
        <v>358</v>
      </c>
      <c r="D1267" s="82">
        <v>196.8</v>
      </c>
    </row>
    <row r="1268" spans="1:4" ht="15" x14ac:dyDescent="0.25">
      <c r="A1268" s="81">
        <v>93432</v>
      </c>
      <c r="B1268" s="81" t="s">
        <v>13977</v>
      </c>
      <c r="C1268" s="81" t="s">
        <v>358</v>
      </c>
      <c r="D1268" s="83">
        <v>2149.1999999999998</v>
      </c>
    </row>
    <row r="1269" spans="1:4" ht="15" x14ac:dyDescent="0.25">
      <c r="A1269" s="81">
        <v>93435</v>
      </c>
      <c r="B1269" s="81" t="s">
        <v>13978</v>
      </c>
      <c r="C1269" s="81" t="s">
        <v>358</v>
      </c>
      <c r="D1269" s="82">
        <v>8.83</v>
      </c>
    </row>
    <row r="1270" spans="1:4" ht="15" x14ac:dyDescent="0.25">
      <c r="A1270" s="81">
        <v>93436</v>
      </c>
      <c r="B1270" s="81" t="s">
        <v>13979</v>
      </c>
      <c r="C1270" s="81" t="s">
        <v>358</v>
      </c>
      <c r="D1270" s="82">
        <v>2.72</v>
      </c>
    </row>
    <row r="1271" spans="1:4" ht="15" x14ac:dyDescent="0.25">
      <c r="A1271" s="81">
        <v>93437</v>
      </c>
      <c r="B1271" s="81" t="s">
        <v>13980</v>
      </c>
      <c r="C1271" s="81" t="s">
        <v>358</v>
      </c>
      <c r="D1271" s="82">
        <v>9.66</v>
      </c>
    </row>
    <row r="1272" spans="1:4" ht="15" x14ac:dyDescent="0.25">
      <c r="A1272" s="81">
        <v>93438</v>
      </c>
      <c r="B1272" s="81" t="s">
        <v>13981</v>
      </c>
      <c r="C1272" s="81" t="s">
        <v>358</v>
      </c>
      <c r="D1272" s="82">
        <v>112.05</v>
      </c>
    </row>
    <row r="1273" spans="1:4" ht="15" x14ac:dyDescent="0.25">
      <c r="A1273" s="81">
        <v>95114</v>
      </c>
      <c r="B1273" s="81" t="s">
        <v>726</v>
      </c>
      <c r="C1273" s="81" t="s">
        <v>358</v>
      </c>
      <c r="D1273" s="82">
        <v>1.75</v>
      </c>
    </row>
    <row r="1274" spans="1:4" ht="15" x14ac:dyDescent="0.25">
      <c r="A1274" s="81">
        <v>95115</v>
      </c>
      <c r="B1274" s="81" t="s">
        <v>727</v>
      </c>
      <c r="C1274" s="81" t="s">
        <v>358</v>
      </c>
      <c r="D1274" s="82">
        <v>0.4</v>
      </c>
    </row>
    <row r="1275" spans="1:4" ht="15" x14ac:dyDescent="0.25">
      <c r="A1275" s="81">
        <v>95116</v>
      </c>
      <c r="B1275" s="81" t="s">
        <v>728</v>
      </c>
      <c r="C1275" s="81" t="s">
        <v>358</v>
      </c>
      <c r="D1275" s="82">
        <v>32.549999999999997</v>
      </c>
    </row>
    <row r="1276" spans="1:4" ht="15" x14ac:dyDescent="0.25">
      <c r="A1276" s="81">
        <v>95117</v>
      </c>
      <c r="B1276" s="81" t="s">
        <v>729</v>
      </c>
      <c r="C1276" s="81" t="s">
        <v>358</v>
      </c>
      <c r="D1276" s="82">
        <v>10.039999999999999</v>
      </c>
    </row>
    <row r="1277" spans="1:4" ht="15" x14ac:dyDescent="0.25">
      <c r="A1277" s="81">
        <v>95118</v>
      </c>
      <c r="B1277" s="81" t="s">
        <v>730</v>
      </c>
      <c r="C1277" s="81" t="s">
        <v>358</v>
      </c>
      <c r="D1277" s="82">
        <v>72.150000000000006</v>
      </c>
    </row>
    <row r="1278" spans="1:4" ht="15" x14ac:dyDescent="0.25">
      <c r="A1278" s="81">
        <v>95119</v>
      </c>
      <c r="B1278" s="81" t="s">
        <v>731</v>
      </c>
      <c r="C1278" s="81" t="s">
        <v>358</v>
      </c>
      <c r="D1278" s="82">
        <v>22.26</v>
      </c>
    </row>
    <row r="1279" spans="1:4" ht="15" x14ac:dyDescent="0.25">
      <c r="A1279" s="81">
        <v>95120</v>
      </c>
      <c r="B1279" s="81" t="s">
        <v>732</v>
      </c>
      <c r="C1279" s="81" t="s">
        <v>358</v>
      </c>
      <c r="D1279" s="82">
        <v>49.08</v>
      </c>
    </row>
    <row r="1280" spans="1:4" ht="15" x14ac:dyDescent="0.25">
      <c r="A1280" s="81">
        <v>95123</v>
      </c>
      <c r="B1280" s="81" t="s">
        <v>733</v>
      </c>
      <c r="C1280" s="81" t="s">
        <v>358</v>
      </c>
      <c r="D1280" s="82">
        <v>17.87</v>
      </c>
    </row>
    <row r="1281" spans="1:4" ht="15" x14ac:dyDescent="0.25">
      <c r="A1281" s="81">
        <v>95124</v>
      </c>
      <c r="B1281" s="81" t="s">
        <v>734</v>
      </c>
      <c r="C1281" s="81" t="s">
        <v>358</v>
      </c>
      <c r="D1281" s="82">
        <v>5.51</v>
      </c>
    </row>
    <row r="1282" spans="1:4" ht="15" x14ac:dyDescent="0.25">
      <c r="A1282" s="81">
        <v>95125</v>
      </c>
      <c r="B1282" s="81" t="s">
        <v>735</v>
      </c>
      <c r="C1282" s="81" t="s">
        <v>358</v>
      </c>
      <c r="D1282" s="82">
        <v>19.559999999999999</v>
      </c>
    </row>
    <row r="1283" spans="1:4" ht="15" x14ac:dyDescent="0.25">
      <c r="A1283" s="81">
        <v>95126</v>
      </c>
      <c r="B1283" s="81" t="s">
        <v>13982</v>
      </c>
      <c r="C1283" s="81" t="s">
        <v>358</v>
      </c>
      <c r="D1283" s="82">
        <v>146.91999999999999</v>
      </c>
    </row>
    <row r="1284" spans="1:4" ht="15" x14ac:dyDescent="0.25">
      <c r="A1284" s="81">
        <v>95129</v>
      </c>
      <c r="B1284" s="81" t="s">
        <v>736</v>
      </c>
      <c r="C1284" s="81" t="s">
        <v>358</v>
      </c>
      <c r="D1284" s="82">
        <v>47.9</v>
      </c>
    </row>
    <row r="1285" spans="1:4" ht="15" x14ac:dyDescent="0.25">
      <c r="A1285" s="81">
        <v>95130</v>
      </c>
      <c r="B1285" s="81" t="s">
        <v>737</v>
      </c>
      <c r="C1285" s="81" t="s">
        <v>358</v>
      </c>
      <c r="D1285" s="82">
        <v>17.36</v>
      </c>
    </row>
    <row r="1286" spans="1:4" ht="15" x14ac:dyDescent="0.25">
      <c r="A1286" s="81">
        <v>95131</v>
      </c>
      <c r="B1286" s="81" t="s">
        <v>738</v>
      </c>
      <c r="C1286" s="81" t="s">
        <v>358</v>
      </c>
      <c r="D1286" s="82">
        <v>56.38</v>
      </c>
    </row>
    <row r="1287" spans="1:4" ht="15" x14ac:dyDescent="0.25">
      <c r="A1287" s="81">
        <v>95132</v>
      </c>
      <c r="B1287" s="81" t="s">
        <v>739</v>
      </c>
      <c r="C1287" s="81" t="s">
        <v>358</v>
      </c>
      <c r="D1287" s="82">
        <v>32.17</v>
      </c>
    </row>
    <row r="1288" spans="1:4" ht="15" x14ac:dyDescent="0.25">
      <c r="A1288" s="81">
        <v>95136</v>
      </c>
      <c r="B1288" s="81" t="s">
        <v>740</v>
      </c>
      <c r="C1288" s="81" t="s">
        <v>358</v>
      </c>
      <c r="D1288" s="82">
        <v>0.03</v>
      </c>
    </row>
    <row r="1289" spans="1:4" ht="15" x14ac:dyDescent="0.25">
      <c r="A1289" s="81">
        <v>95137</v>
      </c>
      <c r="B1289" s="81" t="s">
        <v>741</v>
      </c>
      <c r="C1289" s="81" t="s">
        <v>358</v>
      </c>
      <c r="D1289" s="82">
        <v>0.01</v>
      </c>
    </row>
    <row r="1290" spans="1:4" ht="15" x14ac:dyDescent="0.25">
      <c r="A1290" s="81">
        <v>95138</v>
      </c>
      <c r="B1290" s="81" t="s">
        <v>742</v>
      </c>
      <c r="C1290" s="81" t="s">
        <v>358</v>
      </c>
      <c r="D1290" s="82">
        <v>0.02</v>
      </c>
    </row>
    <row r="1291" spans="1:4" ht="15" x14ac:dyDescent="0.25">
      <c r="A1291" s="81">
        <v>95208</v>
      </c>
      <c r="B1291" s="81" t="s">
        <v>13983</v>
      </c>
      <c r="C1291" s="81" t="s">
        <v>358</v>
      </c>
      <c r="D1291" s="82">
        <v>54.13</v>
      </c>
    </row>
    <row r="1292" spans="1:4" ht="15" x14ac:dyDescent="0.25">
      <c r="A1292" s="81">
        <v>95209</v>
      </c>
      <c r="B1292" s="81" t="s">
        <v>13984</v>
      </c>
      <c r="C1292" s="81" t="s">
        <v>358</v>
      </c>
      <c r="D1292" s="82">
        <v>12.51</v>
      </c>
    </row>
    <row r="1293" spans="1:4" ht="15" x14ac:dyDescent="0.25">
      <c r="A1293" s="81">
        <v>95210</v>
      </c>
      <c r="B1293" s="81" t="s">
        <v>13985</v>
      </c>
      <c r="C1293" s="81" t="s">
        <v>358</v>
      </c>
      <c r="D1293" s="82">
        <v>59.2</v>
      </c>
    </row>
    <row r="1294" spans="1:4" ht="15" x14ac:dyDescent="0.25">
      <c r="A1294" s="81">
        <v>95211</v>
      </c>
      <c r="B1294" s="81" t="s">
        <v>13986</v>
      </c>
      <c r="C1294" s="81" t="s">
        <v>358</v>
      </c>
      <c r="D1294" s="82">
        <v>7.19</v>
      </c>
    </row>
    <row r="1295" spans="1:4" ht="15" x14ac:dyDescent="0.25">
      <c r="A1295" s="81">
        <v>95217</v>
      </c>
      <c r="B1295" s="81" t="s">
        <v>13987</v>
      </c>
      <c r="C1295" s="81" t="s">
        <v>358</v>
      </c>
      <c r="D1295" s="82">
        <v>0.48</v>
      </c>
    </row>
    <row r="1296" spans="1:4" ht="15" x14ac:dyDescent="0.25">
      <c r="A1296" s="81">
        <v>95255</v>
      </c>
      <c r="B1296" s="81" t="s">
        <v>743</v>
      </c>
      <c r="C1296" s="81" t="s">
        <v>358</v>
      </c>
      <c r="D1296" s="82">
        <v>1.56</v>
      </c>
    </row>
    <row r="1297" spans="1:4" ht="15" x14ac:dyDescent="0.25">
      <c r="A1297" s="81">
        <v>95256</v>
      </c>
      <c r="B1297" s="81" t="s">
        <v>744</v>
      </c>
      <c r="C1297" s="81" t="s">
        <v>358</v>
      </c>
      <c r="D1297" s="82">
        <v>0.36</v>
      </c>
    </row>
    <row r="1298" spans="1:4" ht="15" x14ac:dyDescent="0.25">
      <c r="A1298" s="81">
        <v>95257</v>
      </c>
      <c r="B1298" s="81" t="s">
        <v>745</v>
      </c>
      <c r="C1298" s="81" t="s">
        <v>358</v>
      </c>
      <c r="D1298" s="82">
        <v>1.95</v>
      </c>
    </row>
    <row r="1299" spans="1:4" ht="15" x14ac:dyDescent="0.25">
      <c r="A1299" s="81">
        <v>95260</v>
      </c>
      <c r="B1299" s="81" t="s">
        <v>746</v>
      </c>
      <c r="C1299" s="81" t="s">
        <v>358</v>
      </c>
      <c r="D1299" s="82">
        <v>0.71</v>
      </c>
    </row>
    <row r="1300" spans="1:4" ht="15" x14ac:dyDescent="0.25">
      <c r="A1300" s="81">
        <v>95261</v>
      </c>
      <c r="B1300" s="81" t="s">
        <v>747</v>
      </c>
      <c r="C1300" s="81" t="s">
        <v>358</v>
      </c>
      <c r="D1300" s="82">
        <v>0.19</v>
      </c>
    </row>
    <row r="1301" spans="1:4" ht="15" x14ac:dyDescent="0.25">
      <c r="A1301" s="81">
        <v>95262</v>
      </c>
      <c r="B1301" s="81" t="s">
        <v>748</v>
      </c>
      <c r="C1301" s="81" t="s">
        <v>358</v>
      </c>
      <c r="D1301" s="82">
        <v>0.89</v>
      </c>
    </row>
    <row r="1302" spans="1:4" ht="15" x14ac:dyDescent="0.25">
      <c r="A1302" s="81">
        <v>95263</v>
      </c>
      <c r="B1302" s="81" t="s">
        <v>749</v>
      </c>
      <c r="C1302" s="81" t="s">
        <v>358</v>
      </c>
      <c r="D1302" s="82">
        <v>4.6399999999999997</v>
      </c>
    </row>
    <row r="1303" spans="1:4" ht="15" x14ac:dyDescent="0.25">
      <c r="A1303" s="81">
        <v>95266</v>
      </c>
      <c r="B1303" s="81" t="s">
        <v>750</v>
      </c>
      <c r="C1303" s="81" t="s">
        <v>358</v>
      </c>
      <c r="D1303" s="82">
        <v>0.5</v>
      </c>
    </row>
    <row r="1304" spans="1:4" ht="15" x14ac:dyDescent="0.25">
      <c r="A1304" s="81">
        <v>95267</v>
      </c>
      <c r="B1304" s="81" t="s">
        <v>751</v>
      </c>
      <c r="C1304" s="81" t="s">
        <v>358</v>
      </c>
      <c r="D1304" s="82">
        <v>0.1</v>
      </c>
    </row>
    <row r="1305" spans="1:4" ht="15" x14ac:dyDescent="0.25">
      <c r="A1305" s="81">
        <v>95268</v>
      </c>
      <c r="B1305" s="81" t="s">
        <v>752</v>
      </c>
      <c r="C1305" s="81" t="s">
        <v>358</v>
      </c>
      <c r="D1305" s="82">
        <v>0.48</v>
      </c>
    </row>
    <row r="1306" spans="1:4" ht="15" x14ac:dyDescent="0.25">
      <c r="A1306" s="81">
        <v>95269</v>
      </c>
      <c r="B1306" s="81" t="s">
        <v>13988</v>
      </c>
      <c r="C1306" s="81" t="s">
        <v>358</v>
      </c>
      <c r="D1306" s="82">
        <v>8.58</v>
      </c>
    </row>
    <row r="1307" spans="1:4" ht="15" x14ac:dyDescent="0.25">
      <c r="A1307" s="81">
        <v>95272</v>
      </c>
      <c r="B1307" s="81" t="s">
        <v>13989</v>
      </c>
      <c r="C1307" s="81" t="s">
        <v>358</v>
      </c>
      <c r="D1307" s="82">
        <v>0.49</v>
      </c>
    </row>
    <row r="1308" spans="1:4" ht="15" x14ac:dyDescent="0.25">
      <c r="A1308" s="81">
        <v>95273</v>
      </c>
      <c r="B1308" s="81" t="s">
        <v>13990</v>
      </c>
      <c r="C1308" s="81" t="s">
        <v>358</v>
      </c>
      <c r="D1308" s="82">
        <v>0.11</v>
      </c>
    </row>
    <row r="1309" spans="1:4" ht="15" x14ac:dyDescent="0.25">
      <c r="A1309" s="81">
        <v>95274</v>
      </c>
      <c r="B1309" s="81" t="s">
        <v>13991</v>
      </c>
      <c r="C1309" s="81" t="s">
        <v>358</v>
      </c>
      <c r="D1309" s="82">
        <v>0.38</v>
      </c>
    </row>
    <row r="1310" spans="1:4" ht="15" x14ac:dyDescent="0.25">
      <c r="A1310" s="81">
        <v>95275</v>
      </c>
      <c r="B1310" s="81" t="s">
        <v>13992</v>
      </c>
      <c r="C1310" s="81" t="s">
        <v>358</v>
      </c>
      <c r="D1310" s="82">
        <v>1.95</v>
      </c>
    </row>
    <row r="1311" spans="1:4" ht="15" x14ac:dyDescent="0.25">
      <c r="A1311" s="81">
        <v>95278</v>
      </c>
      <c r="B1311" s="81" t="s">
        <v>13993</v>
      </c>
      <c r="C1311" s="81" t="s">
        <v>358</v>
      </c>
      <c r="D1311" s="82">
        <v>0.6</v>
      </c>
    </row>
    <row r="1312" spans="1:4" ht="15" x14ac:dyDescent="0.25">
      <c r="A1312" s="81">
        <v>95279</v>
      </c>
      <c r="B1312" s="81" t="s">
        <v>13994</v>
      </c>
      <c r="C1312" s="81" t="s">
        <v>358</v>
      </c>
      <c r="D1312" s="82">
        <v>0.12</v>
      </c>
    </row>
    <row r="1313" spans="1:4" ht="15" x14ac:dyDescent="0.25">
      <c r="A1313" s="81">
        <v>95280</v>
      </c>
      <c r="B1313" s="81" t="s">
        <v>13995</v>
      </c>
      <c r="C1313" s="81" t="s">
        <v>358</v>
      </c>
      <c r="D1313" s="82">
        <v>0.57999999999999996</v>
      </c>
    </row>
    <row r="1314" spans="1:4" ht="15" x14ac:dyDescent="0.25">
      <c r="A1314" s="81">
        <v>95281</v>
      </c>
      <c r="B1314" s="81" t="s">
        <v>13996</v>
      </c>
      <c r="C1314" s="81" t="s">
        <v>358</v>
      </c>
      <c r="D1314" s="82">
        <v>8.58</v>
      </c>
    </row>
    <row r="1315" spans="1:4" ht="15" x14ac:dyDescent="0.25">
      <c r="A1315" s="81">
        <v>95617</v>
      </c>
      <c r="B1315" s="81" t="s">
        <v>753</v>
      </c>
      <c r="C1315" s="81" t="s">
        <v>358</v>
      </c>
      <c r="D1315" s="82">
        <v>1.28</v>
      </c>
    </row>
    <row r="1316" spans="1:4" ht="15" x14ac:dyDescent="0.25">
      <c r="A1316" s="81">
        <v>95618</v>
      </c>
      <c r="B1316" s="81" t="s">
        <v>754</v>
      </c>
      <c r="C1316" s="81" t="s">
        <v>358</v>
      </c>
      <c r="D1316" s="82">
        <v>0.28999999999999998</v>
      </c>
    </row>
    <row r="1317" spans="1:4" ht="15" x14ac:dyDescent="0.25">
      <c r="A1317" s="81">
        <v>95619</v>
      </c>
      <c r="B1317" s="81" t="s">
        <v>755</v>
      </c>
      <c r="C1317" s="81" t="s">
        <v>358</v>
      </c>
      <c r="D1317" s="82">
        <v>1.6</v>
      </c>
    </row>
    <row r="1318" spans="1:4" ht="15" x14ac:dyDescent="0.25">
      <c r="A1318" s="81">
        <v>95627</v>
      </c>
      <c r="B1318" s="81" t="s">
        <v>756</v>
      </c>
      <c r="C1318" s="81" t="s">
        <v>358</v>
      </c>
      <c r="D1318" s="82">
        <v>47.95</v>
      </c>
    </row>
    <row r="1319" spans="1:4" ht="15" x14ac:dyDescent="0.25">
      <c r="A1319" s="81">
        <v>95628</v>
      </c>
      <c r="B1319" s="81" t="s">
        <v>757</v>
      </c>
      <c r="C1319" s="81" t="s">
        <v>358</v>
      </c>
      <c r="D1319" s="82">
        <v>12.86</v>
      </c>
    </row>
    <row r="1320" spans="1:4" ht="15" x14ac:dyDescent="0.25">
      <c r="A1320" s="81">
        <v>95629</v>
      </c>
      <c r="B1320" s="81" t="s">
        <v>758</v>
      </c>
      <c r="C1320" s="81" t="s">
        <v>358</v>
      </c>
      <c r="D1320" s="82">
        <v>60.01</v>
      </c>
    </row>
    <row r="1321" spans="1:4" ht="15" x14ac:dyDescent="0.25">
      <c r="A1321" s="81">
        <v>95630</v>
      </c>
      <c r="B1321" s="81" t="s">
        <v>759</v>
      </c>
      <c r="C1321" s="81" t="s">
        <v>358</v>
      </c>
      <c r="D1321" s="82">
        <v>89.07</v>
      </c>
    </row>
    <row r="1322" spans="1:4" ht="15" x14ac:dyDescent="0.25">
      <c r="A1322" s="81">
        <v>95698</v>
      </c>
      <c r="B1322" s="81" t="s">
        <v>760</v>
      </c>
      <c r="C1322" s="81" t="s">
        <v>358</v>
      </c>
      <c r="D1322" s="82">
        <v>5.19</v>
      </c>
    </row>
    <row r="1323" spans="1:4" ht="15" x14ac:dyDescent="0.25">
      <c r="A1323" s="81">
        <v>95699</v>
      </c>
      <c r="B1323" s="81" t="s">
        <v>761</v>
      </c>
      <c r="C1323" s="81" t="s">
        <v>358</v>
      </c>
      <c r="D1323" s="82">
        <v>1.2</v>
      </c>
    </row>
    <row r="1324" spans="1:4" ht="15" x14ac:dyDescent="0.25">
      <c r="A1324" s="81">
        <v>95700</v>
      </c>
      <c r="B1324" s="81" t="s">
        <v>762</v>
      </c>
      <c r="C1324" s="81" t="s">
        <v>358</v>
      </c>
      <c r="D1324" s="82">
        <v>6.49</v>
      </c>
    </row>
    <row r="1325" spans="1:4" ht="15" x14ac:dyDescent="0.25">
      <c r="A1325" s="81">
        <v>95701</v>
      </c>
      <c r="B1325" s="81" t="s">
        <v>763</v>
      </c>
      <c r="C1325" s="81" t="s">
        <v>358</v>
      </c>
      <c r="D1325" s="82">
        <v>2.41</v>
      </c>
    </row>
    <row r="1326" spans="1:4" ht="15" x14ac:dyDescent="0.25">
      <c r="A1326" s="81">
        <v>95704</v>
      </c>
      <c r="B1326" s="81" t="s">
        <v>13997</v>
      </c>
      <c r="C1326" s="81" t="s">
        <v>358</v>
      </c>
      <c r="D1326" s="82">
        <v>53.38</v>
      </c>
    </row>
    <row r="1327" spans="1:4" ht="15" x14ac:dyDescent="0.25">
      <c r="A1327" s="81">
        <v>95705</v>
      </c>
      <c r="B1327" s="81" t="s">
        <v>13998</v>
      </c>
      <c r="C1327" s="81" t="s">
        <v>358</v>
      </c>
      <c r="D1327" s="82">
        <v>14.32</v>
      </c>
    </row>
    <row r="1328" spans="1:4" ht="15" x14ac:dyDescent="0.25">
      <c r="A1328" s="81">
        <v>95706</v>
      </c>
      <c r="B1328" s="81" t="s">
        <v>13999</v>
      </c>
      <c r="C1328" s="81" t="s">
        <v>358</v>
      </c>
      <c r="D1328" s="82">
        <v>66.8</v>
      </c>
    </row>
    <row r="1329" spans="1:4" ht="15" x14ac:dyDescent="0.25">
      <c r="A1329" s="81">
        <v>95707</v>
      </c>
      <c r="B1329" s="81" t="s">
        <v>14000</v>
      </c>
      <c r="C1329" s="81" t="s">
        <v>358</v>
      </c>
      <c r="D1329" s="82">
        <v>3.15</v>
      </c>
    </row>
    <row r="1330" spans="1:4" ht="15" x14ac:dyDescent="0.25">
      <c r="A1330" s="81">
        <v>95716</v>
      </c>
      <c r="B1330" s="81" t="s">
        <v>764</v>
      </c>
      <c r="C1330" s="81" t="s">
        <v>358</v>
      </c>
      <c r="D1330" s="82">
        <v>64.19</v>
      </c>
    </row>
    <row r="1331" spans="1:4" ht="15" x14ac:dyDescent="0.25">
      <c r="A1331" s="81">
        <v>95717</v>
      </c>
      <c r="B1331" s="81" t="s">
        <v>765</v>
      </c>
      <c r="C1331" s="81" t="s">
        <v>358</v>
      </c>
      <c r="D1331" s="82">
        <v>16.96</v>
      </c>
    </row>
    <row r="1332" spans="1:4" ht="15" x14ac:dyDescent="0.25">
      <c r="A1332" s="81">
        <v>95718</v>
      </c>
      <c r="B1332" s="81" t="s">
        <v>766</v>
      </c>
      <c r="C1332" s="81" t="s">
        <v>358</v>
      </c>
      <c r="D1332" s="82">
        <v>80.239999999999995</v>
      </c>
    </row>
    <row r="1333" spans="1:4" ht="15" x14ac:dyDescent="0.25">
      <c r="A1333" s="81">
        <v>95719</v>
      </c>
      <c r="B1333" s="81" t="s">
        <v>767</v>
      </c>
      <c r="C1333" s="81" t="s">
        <v>358</v>
      </c>
      <c r="D1333" s="82">
        <v>89.72</v>
      </c>
    </row>
    <row r="1334" spans="1:4" ht="15" x14ac:dyDescent="0.25">
      <c r="A1334" s="81">
        <v>95869</v>
      </c>
      <c r="B1334" s="81" t="s">
        <v>768</v>
      </c>
      <c r="C1334" s="81" t="s">
        <v>358</v>
      </c>
      <c r="D1334" s="82">
        <v>3.58</v>
      </c>
    </row>
    <row r="1335" spans="1:4" ht="15" x14ac:dyDescent="0.25">
      <c r="A1335" s="81">
        <v>95870</v>
      </c>
      <c r="B1335" s="81" t="s">
        <v>769</v>
      </c>
      <c r="C1335" s="81" t="s">
        <v>358</v>
      </c>
      <c r="D1335" s="82">
        <v>9.08</v>
      </c>
    </row>
    <row r="1336" spans="1:4" ht="15" x14ac:dyDescent="0.25">
      <c r="A1336" s="81">
        <v>95871</v>
      </c>
      <c r="B1336" s="81" t="s">
        <v>770</v>
      </c>
      <c r="C1336" s="81" t="s">
        <v>358</v>
      </c>
      <c r="D1336" s="82">
        <v>272.47000000000003</v>
      </c>
    </row>
    <row r="1337" spans="1:4" ht="15" x14ac:dyDescent="0.25">
      <c r="A1337" s="81">
        <v>95874</v>
      </c>
      <c r="B1337" s="81" t="s">
        <v>771</v>
      </c>
      <c r="C1337" s="81" t="s">
        <v>358</v>
      </c>
      <c r="D1337" s="82">
        <v>10.17</v>
      </c>
    </row>
    <row r="1338" spans="1:4" ht="15" x14ac:dyDescent="0.25">
      <c r="A1338" s="81">
        <v>96008</v>
      </c>
      <c r="B1338" s="81" t="s">
        <v>772</v>
      </c>
      <c r="C1338" s="81" t="s">
        <v>358</v>
      </c>
      <c r="D1338" s="82">
        <v>23.49</v>
      </c>
    </row>
    <row r="1339" spans="1:4" ht="15" x14ac:dyDescent="0.25">
      <c r="A1339" s="81">
        <v>96009</v>
      </c>
      <c r="B1339" s="81" t="s">
        <v>773</v>
      </c>
      <c r="C1339" s="81" t="s">
        <v>358</v>
      </c>
      <c r="D1339" s="82">
        <v>6.29</v>
      </c>
    </row>
    <row r="1340" spans="1:4" ht="15" x14ac:dyDescent="0.25">
      <c r="A1340" s="81">
        <v>96011</v>
      </c>
      <c r="B1340" s="81" t="s">
        <v>774</v>
      </c>
      <c r="C1340" s="81" t="s">
        <v>358</v>
      </c>
      <c r="D1340" s="82">
        <v>25.7</v>
      </c>
    </row>
    <row r="1341" spans="1:4" ht="15" x14ac:dyDescent="0.25">
      <c r="A1341" s="81">
        <v>96012</v>
      </c>
      <c r="B1341" s="81" t="s">
        <v>775</v>
      </c>
      <c r="C1341" s="81" t="s">
        <v>358</v>
      </c>
      <c r="D1341" s="82">
        <v>96.47</v>
      </c>
    </row>
    <row r="1342" spans="1:4" ht="15" x14ac:dyDescent="0.25">
      <c r="A1342" s="81">
        <v>96015</v>
      </c>
      <c r="B1342" s="81" t="s">
        <v>776</v>
      </c>
      <c r="C1342" s="81" t="s">
        <v>358</v>
      </c>
      <c r="D1342" s="82">
        <v>23.29</v>
      </c>
    </row>
    <row r="1343" spans="1:4" ht="15" x14ac:dyDescent="0.25">
      <c r="A1343" s="81">
        <v>96016</v>
      </c>
      <c r="B1343" s="81" t="s">
        <v>777</v>
      </c>
      <c r="C1343" s="81" t="s">
        <v>358</v>
      </c>
      <c r="D1343" s="82">
        <v>6.24</v>
      </c>
    </row>
    <row r="1344" spans="1:4" ht="15" x14ac:dyDescent="0.25">
      <c r="A1344" s="81">
        <v>96018</v>
      </c>
      <c r="B1344" s="81" t="s">
        <v>778</v>
      </c>
      <c r="C1344" s="81" t="s">
        <v>358</v>
      </c>
      <c r="D1344" s="82">
        <v>25.48</v>
      </c>
    </row>
    <row r="1345" spans="1:4" ht="15" x14ac:dyDescent="0.25">
      <c r="A1345" s="81">
        <v>96019</v>
      </c>
      <c r="B1345" s="81" t="s">
        <v>779</v>
      </c>
      <c r="C1345" s="81" t="s">
        <v>358</v>
      </c>
      <c r="D1345" s="82">
        <v>96.47</v>
      </c>
    </row>
    <row r="1346" spans="1:4" ht="15" x14ac:dyDescent="0.25">
      <c r="A1346" s="81">
        <v>96023</v>
      </c>
      <c r="B1346" s="81" t="s">
        <v>780</v>
      </c>
      <c r="C1346" s="81" t="s">
        <v>358</v>
      </c>
      <c r="D1346" s="82">
        <v>17.96</v>
      </c>
    </row>
    <row r="1347" spans="1:4" ht="15" x14ac:dyDescent="0.25">
      <c r="A1347" s="81">
        <v>96024</v>
      </c>
      <c r="B1347" s="81" t="s">
        <v>781</v>
      </c>
      <c r="C1347" s="81" t="s">
        <v>358</v>
      </c>
      <c r="D1347" s="82">
        <v>4.8099999999999996</v>
      </c>
    </row>
    <row r="1348" spans="1:4" ht="15" x14ac:dyDescent="0.25">
      <c r="A1348" s="81">
        <v>96026</v>
      </c>
      <c r="B1348" s="81" t="s">
        <v>782</v>
      </c>
      <c r="C1348" s="81" t="s">
        <v>358</v>
      </c>
      <c r="D1348" s="82">
        <v>19.649999999999999</v>
      </c>
    </row>
    <row r="1349" spans="1:4" ht="15" x14ac:dyDescent="0.25">
      <c r="A1349" s="81">
        <v>96027</v>
      </c>
      <c r="B1349" s="81" t="s">
        <v>783</v>
      </c>
      <c r="C1349" s="81" t="s">
        <v>358</v>
      </c>
      <c r="D1349" s="82">
        <v>67.22</v>
      </c>
    </row>
    <row r="1350" spans="1:4" ht="15" x14ac:dyDescent="0.25">
      <c r="A1350" s="81">
        <v>96030</v>
      </c>
      <c r="B1350" s="81" t="s">
        <v>784</v>
      </c>
      <c r="C1350" s="81" t="s">
        <v>358</v>
      </c>
      <c r="D1350" s="82">
        <v>35.69</v>
      </c>
    </row>
    <row r="1351" spans="1:4" ht="15" x14ac:dyDescent="0.25">
      <c r="A1351" s="81">
        <v>96031</v>
      </c>
      <c r="B1351" s="81" t="s">
        <v>785</v>
      </c>
      <c r="C1351" s="81" t="s">
        <v>358</v>
      </c>
      <c r="D1351" s="82">
        <v>12.54</v>
      </c>
    </row>
    <row r="1352" spans="1:4" ht="15" x14ac:dyDescent="0.25">
      <c r="A1352" s="81">
        <v>96032</v>
      </c>
      <c r="B1352" s="81" t="s">
        <v>786</v>
      </c>
      <c r="C1352" s="81" t="s">
        <v>358</v>
      </c>
      <c r="D1352" s="82">
        <v>5.04</v>
      </c>
    </row>
    <row r="1353" spans="1:4" ht="15" x14ac:dyDescent="0.25">
      <c r="A1353" s="81">
        <v>96033</v>
      </c>
      <c r="B1353" s="81" t="s">
        <v>787</v>
      </c>
      <c r="C1353" s="81" t="s">
        <v>358</v>
      </c>
      <c r="D1353" s="82">
        <v>57.95</v>
      </c>
    </row>
    <row r="1354" spans="1:4" ht="15" x14ac:dyDescent="0.25">
      <c r="A1354" s="81">
        <v>96034</v>
      </c>
      <c r="B1354" s="81" t="s">
        <v>788</v>
      </c>
      <c r="C1354" s="81" t="s">
        <v>358</v>
      </c>
      <c r="D1354" s="82">
        <v>141.47999999999999</v>
      </c>
    </row>
    <row r="1355" spans="1:4" ht="15" x14ac:dyDescent="0.25">
      <c r="A1355" s="81">
        <v>96053</v>
      </c>
      <c r="B1355" s="81" t="s">
        <v>789</v>
      </c>
      <c r="C1355" s="81" t="s">
        <v>358</v>
      </c>
      <c r="D1355" s="82">
        <v>18.16</v>
      </c>
    </row>
    <row r="1356" spans="1:4" ht="15" x14ac:dyDescent="0.25">
      <c r="A1356" s="81">
        <v>96054</v>
      </c>
      <c r="B1356" s="81" t="s">
        <v>790</v>
      </c>
      <c r="C1356" s="81" t="s">
        <v>358</v>
      </c>
      <c r="D1356" s="82">
        <v>32.51</v>
      </c>
    </row>
    <row r="1357" spans="1:4" ht="15" x14ac:dyDescent="0.25">
      <c r="A1357" s="81">
        <v>96055</v>
      </c>
      <c r="B1357" s="81" t="s">
        <v>791</v>
      </c>
      <c r="C1357" s="81" t="s">
        <v>358</v>
      </c>
      <c r="D1357" s="82">
        <v>4.8600000000000003</v>
      </c>
    </row>
    <row r="1358" spans="1:4" ht="15" x14ac:dyDescent="0.25">
      <c r="A1358" s="81">
        <v>96056</v>
      </c>
      <c r="B1358" s="81" t="s">
        <v>792</v>
      </c>
      <c r="C1358" s="81" t="s">
        <v>358</v>
      </c>
      <c r="D1358" s="82">
        <v>19.87</v>
      </c>
    </row>
    <row r="1359" spans="1:4" ht="15" x14ac:dyDescent="0.25">
      <c r="A1359" s="81">
        <v>96057</v>
      </c>
      <c r="B1359" s="81" t="s">
        <v>793</v>
      </c>
      <c r="C1359" s="81" t="s">
        <v>358</v>
      </c>
      <c r="D1359" s="82">
        <v>67.22</v>
      </c>
    </row>
    <row r="1360" spans="1:4" ht="15" x14ac:dyDescent="0.25">
      <c r="A1360" s="81">
        <v>96060</v>
      </c>
      <c r="B1360" s="81" t="s">
        <v>794</v>
      </c>
      <c r="C1360" s="81" t="s">
        <v>358</v>
      </c>
      <c r="D1360" s="82">
        <v>6.66</v>
      </c>
    </row>
    <row r="1361" spans="1:4" ht="15" x14ac:dyDescent="0.25">
      <c r="A1361" s="81">
        <v>96061</v>
      </c>
      <c r="B1361" s="81" t="s">
        <v>795</v>
      </c>
      <c r="C1361" s="81" t="s">
        <v>358</v>
      </c>
      <c r="D1361" s="82">
        <v>40.64</v>
      </c>
    </row>
    <row r="1362" spans="1:4" ht="15" x14ac:dyDescent="0.25">
      <c r="A1362" s="81">
        <v>96062</v>
      </c>
      <c r="B1362" s="81" t="s">
        <v>796</v>
      </c>
      <c r="C1362" s="81" t="s">
        <v>358</v>
      </c>
      <c r="D1362" s="82">
        <v>39.76</v>
      </c>
    </row>
    <row r="1363" spans="1:4" ht="15" x14ac:dyDescent="0.25">
      <c r="A1363" s="81">
        <v>96241</v>
      </c>
      <c r="B1363" s="81" t="s">
        <v>14001</v>
      </c>
      <c r="C1363" s="81" t="s">
        <v>358</v>
      </c>
      <c r="D1363" s="82">
        <v>30.6</v>
      </c>
    </row>
    <row r="1364" spans="1:4" ht="15" x14ac:dyDescent="0.25">
      <c r="A1364" s="81">
        <v>96242</v>
      </c>
      <c r="B1364" s="81" t="s">
        <v>14002</v>
      </c>
      <c r="C1364" s="81" t="s">
        <v>358</v>
      </c>
      <c r="D1364" s="82">
        <v>8.08</v>
      </c>
    </row>
    <row r="1365" spans="1:4" ht="15" x14ac:dyDescent="0.25">
      <c r="A1365" s="81">
        <v>96243</v>
      </c>
      <c r="B1365" s="81" t="s">
        <v>14003</v>
      </c>
      <c r="C1365" s="81" t="s">
        <v>358</v>
      </c>
      <c r="D1365" s="82">
        <v>38.25</v>
      </c>
    </row>
    <row r="1366" spans="1:4" ht="15" x14ac:dyDescent="0.25">
      <c r="A1366" s="81">
        <v>96244</v>
      </c>
      <c r="B1366" s="81" t="s">
        <v>14004</v>
      </c>
      <c r="C1366" s="81" t="s">
        <v>358</v>
      </c>
      <c r="D1366" s="82">
        <v>17.37</v>
      </c>
    </row>
    <row r="1367" spans="1:4" ht="15" x14ac:dyDescent="0.25">
      <c r="A1367" s="81">
        <v>96301</v>
      </c>
      <c r="B1367" s="81" t="s">
        <v>797</v>
      </c>
      <c r="C1367" s="81" t="s">
        <v>358</v>
      </c>
      <c r="D1367" s="82">
        <v>49.01</v>
      </c>
    </row>
    <row r="1368" spans="1:4" ht="15" x14ac:dyDescent="0.25">
      <c r="A1368" s="81">
        <v>96457</v>
      </c>
      <c r="B1368" s="81" t="s">
        <v>14005</v>
      </c>
      <c r="C1368" s="81" t="s">
        <v>358</v>
      </c>
      <c r="D1368" s="82">
        <v>63.69</v>
      </c>
    </row>
    <row r="1369" spans="1:4" ht="15" x14ac:dyDescent="0.25">
      <c r="A1369" s="81">
        <v>96458</v>
      </c>
      <c r="B1369" s="81" t="s">
        <v>14006</v>
      </c>
      <c r="C1369" s="81" t="s">
        <v>358</v>
      </c>
      <c r="D1369" s="82">
        <v>66.55</v>
      </c>
    </row>
    <row r="1370" spans="1:4" ht="15" x14ac:dyDescent="0.25">
      <c r="A1370" s="81">
        <v>96459</v>
      </c>
      <c r="B1370" s="81" t="s">
        <v>14007</v>
      </c>
      <c r="C1370" s="81" t="s">
        <v>358</v>
      </c>
      <c r="D1370" s="82">
        <v>14.26</v>
      </c>
    </row>
    <row r="1371" spans="1:4" ht="15" x14ac:dyDescent="0.25">
      <c r="A1371" s="81">
        <v>96460</v>
      </c>
      <c r="B1371" s="81" t="s">
        <v>14008</v>
      </c>
      <c r="C1371" s="81" t="s">
        <v>358</v>
      </c>
      <c r="D1371" s="82">
        <v>53.18</v>
      </c>
    </row>
    <row r="1372" spans="1:4" ht="15" x14ac:dyDescent="0.25">
      <c r="A1372" s="81">
        <v>98760</v>
      </c>
      <c r="B1372" s="81" t="s">
        <v>798</v>
      </c>
      <c r="C1372" s="81" t="s">
        <v>358</v>
      </c>
      <c r="D1372" s="82">
        <v>0.05</v>
      </c>
    </row>
    <row r="1373" spans="1:4" ht="15" x14ac:dyDescent="0.25">
      <c r="A1373" s="81">
        <v>98761</v>
      </c>
      <c r="B1373" s="81" t="s">
        <v>799</v>
      </c>
      <c r="C1373" s="81" t="s">
        <v>358</v>
      </c>
      <c r="D1373" s="82">
        <v>0.01</v>
      </c>
    </row>
    <row r="1374" spans="1:4" ht="15" x14ac:dyDescent="0.25">
      <c r="A1374" s="81">
        <v>98762</v>
      </c>
      <c r="B1374" s="81" t="s">
        <v>800</v>
      </c>
      <c r="C1374" s="81" t="s">
        <v>358</v>
      </c>
      <c r="D1374" s="82">
        <v>0.06</v>
      </c>
    </row>
    <row r="1375" spans="1:4" ht="15" x14ac:dyDescent="0.25">
      <c r="A1375" s="81">
        <v>98763</v>
      </c>
      <c r="B1375" s="81" t="s">
        <v>801</v>
      </c>
      <c r="C1375" s="81" t="s">
        <v>358</v>
      </c>
      <c r="D1375" s="82">
        <v>3.53</v>
      </c>
    </row>
    <row r="1376" spans="1:4" ht="15" x14ac:dyDescent="0.25">
      <c r="A1376" s="81">
        <v>99829</v>
      </c>
      <c r="B1376" s="81" t="s">
        <v>14009</v>
      </c>
      <c r="C1376" s="81" t="s">
        <v>358</v>
      </c>
      <c r="D1376" s="82">
        <v>0.23</v>
      </c>
    </row>
    <row r="1377" spans="1:4" ht="15" x14ac:dyDescent="0.25">
      <c r="A1377" s="81">
        <v>99830</v>
      </c>
      <c r="B1377" s="81" t="s">
        <v>14010</v>
      </c>
      <c r="C1377" s="81" t="s">
        <v>358</v>
      </c>
      <c r="D1377" s="82">
        <v>0.04</v>
      </c>
    </row>
    <row r="1378" spans="1:4" ht="15" x14ac:dyDescent="0.25">
      <c r="A1378" s="81">
        <v>99831</v>
      </c>
      <c r="B1378" s="81" t="s">
        <v>14011</v>
      </c>
      <c r="C1378" s="81" t="s">
        <v>358</v>
      </c>
      <c r="D1378" s="82">
        <v>0.16</v>
      </c>
    </row>
    <row r="1379" spans="1:4" ht="15" x14ac:dyDescent="0.25">
      <c r="A1379" s="81">
        <v>99832</v>
      </c>
      <c r="B1379" s="81" t="s">
        <v>14012</v>
      </c>
      <c r="C1379" s="81" t="s">
        <v>358</v>
      </c>
      <c r="D1379" s="82">
        <v>3.4</v>
      </c>
    </row>
    <row r="1380" spans="1:4" ht="15" x14ac:dyDescent="0.25">
      <c r="A1380" s="81">
        <v>100637</v>
      </c>
      <c r="B1380" s="81" t="s">
        <v>802</v>
      </c>
      <c r="C1380" s="81" t="s">
        <v>358</v>
      </c>
      <c r="D1380" s="82">
        <v>193.24</v>
      </c>
    </row>
    <row r="1381" spans="1:4" ht="15" x14ac:dyDescent="0.25">
      <c r="A1381" s="81">
        <v>100638</v>
      </c>
      <c r="B1381" s="81" t="s">
        <v>803</v>
      </c>
      <c r="C1381" s="81" t="s">
        <v>358</v>
      </c>
      <c r="D1381" s="82">
        <v>59.4</v>
      </c>
    </row>
    <row r="1382" spans="1:4" ht="15" x14ac:dyDescent="0.25">
      <c r="A1382" s="81">
        <v>100639</v>
      </c>
      <c r="B1382" s="81" t="s">
        <v>804</v>
      </c>
      <c r="C1382" s="81" t="s">
        <v>358</v>
      </c>
      <c r="D1382" s="82">
        <v>241.74</v>
      </c>
    </row>
    <row r="1383" spans="1:4" ht="15" x14ac:dyDescent="0.25">
      <c r="A1383" s="81">
        <v>100640</v>
      </c>
      <c r="B1383" s="81" t="s">
        <v>805</v>
      </c>
      <c r="C1383" s="81" t="s">
        <v>358</v>
      </c>
      <c r="D1383" s="83">
        <v>4298.3999999999996</v>
      </c>
    </row>
    <row r="1384" spans="1:4" ht="15" x14ac:dyDescent="0.25">
      <c r="A1384" s="81">
        <v>100643</v>
      </c>
      <c r="B1384" s="81" t="s">
        <v>806</v>
      </c>
      <c r="C1384" s="81" t="s">
        <v>358</v>
      </c>
      <c r="D1384" s="82">
        <v>395.96</v>
      </c>
    </row>
    <row r="1385" spans="1:4" ht="15" x14ac:dyDescent="0.25">
      <c r="A1385" s="81">
        <v>100644</v>
      </c>
      <c r="B1385" s="81" t="s">
        <v>807</v>
      </c>
      <c r="C1385" s="81" t="s">
        <v>358</v>
      </c>
      <c r="D1385" s="82">
        <v>139.57</v>
      </c>
    </row>
    <row r="1386" spans="1:4" ht="15" x14ac:dyDescent="0.25">
      <c r="A1386" s="81">
        <v>100645</v>
      </c>
      <c r="B1386" s="81" t="s">
        <v>808</v>
      </c>
      <c r="C1386" s="81" t="s">
        <v>358</v>
      </c>
      <c r="D1386" s="82">
        <v>636.51</v>
      </c>
    </row>
    <row r="1387" spans="1:4" ht="15" x14ac:dyDescent="0.25">
      <c r="A1387" s="81">
        <v>100646</v>
      </c>
      <c r="B1387" s="81" t="s">
        <v>809</v>
      </c>
      <c r="C1387" s="81" t="s">
        <v>358</v>
      </c>
      <c r="D1387" s="83">
        <v>5373</v>
      </c>
    </row>
    <row r="1388" spans="1:4" ht="15" x14ac:dyDescent="0.25">
      <c r="A1388" s="81">
        <v>102270</v>
      </c>
      <c r="B1388" s="81" t="s">
        <v>810</v>
      </c>
      <c r="C1388" s="81" t="s">
        <v>358</v>
      </c>
      <c r="D1388" s="82">
        <v>0.77</v>
      </c>
    </row>
    <row r="1389" spans="1:4" ht="15" x14ac:dyDescent="0.25">
      <c r="A1389" s="81">
        <v>102271</v>
      </c>
      <c r="B1389" s="81" t="s">
        <v>811</v>
      </c>
      <c r="C1389" s="81" t="s">
        <v>358</v>
      </c>
      <c r="D1389" s="82">
        <v>0.17</v>
      </c>
    </row>
    <row r="1390" spans="1:4" ht="15" x14ac:dyDescent="0.25">
      <c r="A1390" s="81">
        <v>102272</v>
      </c>
      <c r="B1390" s="81" t="s">
        <v>812</v>
      </c>
      <c r="C1390" s="81" t="s">
        <v>358</v>
      </c>
      <c r="D1390" s="82">
        <v>0.96</v>
      </c>
    </row>
    <row r="1391" spans="1:4" ht="15" x14ac:dyDescent="0.25">
      <c r="A1391" s="81">
        <v>102273</v>
      </c>
      <c r="B1391" s="81" t="s">
        <v>813</v>
      </c>
      <c r="C1391" s="81" t="s">
        <v>358</v>
      </c>
      <c r="D1391" s="82">
        <v>1.3</v>
      </c>
    </row>
    <row r="1392" spans="1:4" ht="15" x14ac:dyDescent="0.25">
      <c r="A1392" s="81">
        <v>102809</v>
      </c>
      <c r="B1392" s="81" t="s">
        <v>14013</v>
      </c>
      <c r="C1392" s="81" t="s">
        <v>358</v>
      </c>
      <c r="D1392" s="82">
        <v>17.739999999999998</v>
      </c>
    </row>
    <row r="1393" spans="1:4" ht="15" x14ac:dyDescent="0.25">
      <c r="A1393" s="81">
        <v>102815</v>
      </c>
      <c r="B1393" s="81" t="s">
        <v>10821</v>
      </c>
      <c r="C1393" s="81" t="s">
        <v>358</v>
      </c>
      <c r="D1393" s="82">
        <v>2.61</v>
      </c>
    </row>
    <row r="1394" spans="1:4" ht="15" x14ac:dyDescent="0.25">
      <c r="A1394" s="81">
        <v>102826</v>
      </c>
      <c r="B1394" s="81" t="s">
        <v>14014</v>
      </c>
      <c r="C1394" s="81" t="s">
        <v>358</v>
      </c>
      <c r="D1394" s="82">
        <v>4.91</v>
      </c>
    </row>
    <row r="1395" spans="1:4" ht="15" x14ac:dyDescent="0.25">
      <c r="A1395" s="81">
        <v>102832</v>
      </c>
      <c r="B1395" s="81" t="s">
        <v>14015</v>
      </c>
      <c r="C1395" s="81" t="s">
        <v>358</v>
      </c>
      <c r="D1395" s="82">
        <v>6.54</v>
      </c>
    </row>
    <row r="1396" spans="1:4" ht="15" x14ac:dyDescent="0.25">
      <c r="A1396" s="81">
        <v>102843</v>
      </c>
      <c r="B1396" s="81" t="s">
        <v>10822</v>
      </c>
      <c r="C1396" s="81" t="s">
        <v>358</v>
      </c>
      <c r="D1396" s="82">
        <v>134.32</v>
      </c>
    </row>
    <row r="1397" spans="1:4" ht="15" x14ac:dyDescent="0.25">
      <c r="A1397" s="81">
        <v>102849</v>
      </c>
      <c r="B1397" s="81" t="s">
        <v>10823</v>
      </c>
      <c r="C1397" s="81" t="s">
        <v>358</v>
      </c>
      <c r="D1397" s="82">
        <v>65.67</v>
      </c>
    </row>
    <row r="1398" spans="1:4" ht="15" x14ac:dyDescent="0.25">
      <c r="A1398" s="81">
        <v>102855</v>
      </c>
      <c r="B1398" s="81" t="s">
        <v>10824</v>
      </c>
      <c r="C1398" s="81" t="s">
        <v>358</v>
      </c>
      <c r="D1398" s="82">
        <v>65.67</v>
      </c>
    </row>
    <row r="1399" spans="1:4" ht="15" x14ac:dyDescent="0.25">
      <c r="A1399" s="81">
        <v>102861</v>
      </c>
      <c r="B1399" s="81" t="s">
        <v>14016</v>
      </c>
      <c r="C1399" s="81" t="s">
        <v>358</v>
      </c>
      <c r="D1399" s="82">
        <v>0.96</v>
      </c>
    </row>
    <row r="1400" spans="1:4" ht="15" x14ac:dyDescent="0.25">
      <c r="A1400" s="81">
        <v>102867</v>
      </c>
      <c r="B1400" s="81" t="s">
        <v>14017</v>
      </c>
      <c r="C1400" s="81" t="s">
        <v>358</v>
      </c>
      <c r="D1400" s="82">
        <v>0.52</v>
      </c>
    </row>
    <row r="1401" spans="1:4" ht="15" x14ac:dyDescent="0.25">
      <c r="A1401" s="81">
        <v>102870</v>
      </c>
      <c r="B1401" s="81" t="s">
        <v>14018</v>
      </c>
      <c r="C1401" s="81" t="s">
        <v>358</v>
      </c>
      <c r="D1401" s="82">
        <v>347.81</v>
      </c>
    </row>
    <row r="1402" spans="1:4" ht="15" x14ac:dyDescent="0.25">
      <c r="A1402" s="81">
        <v>102871</v>
      </c>
      <c r="B1402" s="81" t="s">
        <v>14019</v>
      </c>
      <c r="C1402" s="81" t="s">
        <v>358</v>
      </c>
      <c r="D1402" s="82">
        <v>93.96</v>
      </c>
    </row>
    <row r="1403" spans="1:4" ht="15" x14ac:dyDescent="0.25">
      <c r="A1403" s="81">
        <v>102872</v>
      </c>
      <c r="B1403" s="81" t="s">
        <v>14020</v>
      </c>
      <c r="C1403" s="81" t="s">
        <v>358</v>
      </c>
      <c r="D1403" s="82">
        <v>435.25</v>
      </c>
    </row>
    <row r="1404" spans="1:4" ht="15" x14ac:dyDescent="0.25">
      <c r="A1404" s="81">
        <v>102873</v>
      </c>
      <c r="B1404" s="81" t="s">
        <v>10825</v>
      </c>
      <c r="C1404" s="81" t="s">
        <v>358</v>
      </c>
      <c r="D1404" s="82">
        <v>119.34</v>
      </c>
    </row>
    <row r="1405" spans="1:4" ht="15" x14ac:dyDescent="0.25">
      <c r="A1405" s="81">
        <v>102876</v>
      </c>
      <c r="B1405" s="81" t="s">
        <v>14021</v>
      </c>
      <c r="C1405" s="81" t="s">
        <v>358</v>
      </c>
      <c r="D1405" s="82">
        <v>483.34</v>
      </c>
    </row>
    <row r="1406" spans="1:4" ht="15" x14ac:dyDescent="0.25">
      <c r="A1406" s="81">
        <v>102877</v>
      </c>
      <c r="B1406" s="81" t="s">
        <v>14022</v>
      </c>
      <c r="C1406" s="81" t="s">
        <v>358</v>
      </c>
      <c r="D1406" s="82">
        <v>130.58000000000001</v>
      </c>
    </row>
    <row r="1407" spans="1:4" ht="15" x14ac:dyDescent="0.25">
      <c r="A1407" s="81">
        <v>102878</v>
      </c>
      <c r="B1407" s="81" t="s">
        <v>14023</v>
      </c>
      <c r="C1407" s="81" t="s">
        <v>358</v>
      </c>
      <c r="D1407" s="82">
        <v>604.86</v>
      </c>
    </row>
    <row r="1408" spans="1:4" ht="15" x14ac:dyDescent="0.25">
      <c r="A1408" s="81">
        <v>102879</v>
      </c>
      <c r="B1408" s="81" t="s">
        <v>10826</v>
      </c>
      <c r="C1408" s="81" t="s">
        <v>358</v>
      </c>
      <c r="D1408" s="82">
        <v>179.1</v>
      </c>
    </row>
    <row r="1409" spans="1:4" ht="15" x14ac:dyDescent="0.25">
      <c r="A1409" s="81">
        <v>102885</v>
      </c>
      <c r="B1409" s="81" t="s">
        <v>10827</v>
      </c>
      <c r="C1409" s="81" t="s">
        <v>358</v>
      </c>
      <c r="D1409" s="82">
        <v>0.98</v>
      </c>
    </row>
    <row r="1410" spans="1:4" ht="15" x14ac:dyDescent="0.25">
      <c r="A1410" s="81">
        <v>102891</v>
      </c>
      <c r="B1410" s="81" t="s">
        <v>10828</v>
      </c>
      <c r="C1410" s="81" t="s">
        <v>358</v>
      </c>
      <c r="D1410" s="82">
        <v>0.98</v>
      </c>
    </row>
    <row r="1411" spans="1:4" ht="15" x14ac:dyDescent="0.25">
      <c r="A1411" s="81">
        <v>102897</v>
      </c>
      <c r="B1411" s="81" t="s">
        <v>10829</v>
      </c>
      <c r="C1411" s="81" t="s">
        <v>358</v>
      </c>
      <c r="D1411" s="82">
        <v>89.72</v>
      </c>
    </row>
    <row r="1412" spans="1:4" ht="15" x14ac:dyDescent="0.25">
      <c r="A1412" s="81">
        <v>102903</v>
      </c>
      <c r="B1412" s="81" t="s">
        <v>14024</v>
      </c>
      <c r="C1412" s="81" t="s">
        <v>358</v>
      </c>
      <c r="D1412" s="82">
        <v>11.64</v>
      </c>
    </row>
    <row r="1413" spans="1:4" ht="15" x14ac:dyDescent="0.25">
      <c r="A1413" s="81">
        <v>102909</v>
      </c>
      <c r="B1413" s="81" t="s">
        <v>14025</v>
      </c>
      <c r="C1413" s="81" t="s">
        <v>358</v>
      </c>
      <c r="D1413" s="82">
        <v>3.14</v>
      </c>
    </row>
    <row r="1414" spans="1:4" ht="15" x14ac:dyDescent="0.25">
      <c r="A1414" s="81">
        <v>102915</v>
      </c>
      <c r="B1414" s="81" t="s">
        <v>14026</v>
      </c>
      <c r="C1414" s="81" t="s">
        <v>358</v>
      </c>
      <c r="D1414" s="82">
        <v>0.48</v>
      </c>
    </row>
    <row r="1415" spans="1:4" ht="15" x14ac:dyDescent="0.25">
      <c r="A1415" s="81">
        <v>102927</v>
      </c>
      <c r="B1415" s="81" t="s">
        <v>14027</v>
      </c>
      <c r="C1415" s="81" t="s">
        <v>358</v>
      </c>
      <c r="D1415" s="82">
        <v>0.72</v>
      </c>
    </row>
    <row r="1416" spans="1:4" ht="15" x14ac:dyDescent="0.25">
      <c r="A1416" s="81">
        <v>102933</v>
      </c>
      <c r="B1416" s="81" t="s">
        <v>10830</v>
      </c>
      <c r="C1416" s="81" t="s">
        <v>358</v>
      </c>
      <c r="D1416" s="82">
        <v>0.72</v>
      </c>
    </row>
    <row r="1417" spans="1:4" ht="15" x14ac:dyDescent="0.25">
      <c r="A1417" s="81">
        <v>102939</v>
      </c>
      <c r="B1417" s="81" t="s">
        <v>14028</v>
      </c>
      <c r="C1417" s="81" t="s">
        <v>358</v>
      </c>
      <c r="D1417" s="82">
        <v>7.19</v>
      </c>
    </row>
    <row r="1418" spans="1:4" ht="15" x14ac:dyDescent="0.25">
      <c r="A1418" s="81">
        <v>102945</v>
      </c>
      <c r="B1418" s="81" t="s">
        <v>14029</v>
      </c>
      <c r="C1418" s="81" t="s">
        <v>358</v>
      </c>
      <c r="D1418" s="82">
        <v>0.01</v>
      </c>
    </row>
    <row r="1419" spans="1:4" ht="15" x14ac:dyDescent="0.25">
      <c r="A1419" s="81">
        <v>102951</v>
      </c>
      <c r="B1419" s="81" t="s">
        <v>14030</v>
      </c>
      <c r="C1419" s="81" t="s">
        <v>358</v>
      </c>
      <c r="D1419" s="82">
        <v>0.48</v>
      </c>
    </row>
    <row r="1420" spans="1:4" ht="15" x14ac:dyDescent="0.25">
      <c r="A1420" s="81">
        <v>102957</v>
      </c>
      <c r="B1420" s="81" t="s">
        <v>10831</v>
      </c>
      <c r="C1420" s="81" t="s">
        <v>358</v>
      </c>
      <c r="D1420" s="82">
        <v>39.22</v>
      </c>
    </row>
    <row r="1421" spans="1:4" ht="15" x14ac:dyDescent="0.25">
      <c r="A1421" s="81">
        <v>102960</v>
      </c>
      <c r="B1421" s="81" t="s">
        <v>14031</v>
      </c>
      <c r="C1421" s="81" t="s">
        <v>358</v>
      </c>
      <c r="D1421" s="82">
        <v>168.8</v>
      </c>
    </row>
    <row r="1422" spans="1:4" ht="15" x14ac:dyDescent="0.25">
      <c r="A1422" s="81">
        <v>102961</v>
      </c>
      <c r="B1422" s="81" t="s">
        <v>14032</v>
      </c>
      <c r="C1422" s="81" t="s">
        <v>358</v>
      </c>
      <c r="D1422" s="82">
        <v>45.6</v>
      </c>
    </row>
    <row r="1423" spans="1:4" ht="15" x14ac:dyDescent="0.25">
      <c r="A1423" s="81">
        <v>102962</v>
      </c>
      <c r="B1423" s="81" t="s">
        <v>14033</v>
      </c>
      <c r="C1423" s="81" t="s">
        <v>358</v>
      </c>
      <c r="D1423" s="82">
        <v>158.35</v>
      </c>
    </row>
    <row r="1424" spans="1:4" ht="15" x14ac:dyDescent="0.25">
      <c r="A1424" s="81">
        <v>102963</v>
      </c>
      <c r="B1424" s="81" t="s">
        <v>10832</v>
      </c>
      <c r="C1424" s="81" t="s">
        <v>358</v>
      </c>
      <c r="D1424" s="82">
        <v>84.59</v>
      </c>
    </row>
    <row r="1425" spans="1:4" ht="15" x14ac:dyDescent="0.25">
      <c r="A1425" s="81">
        <v>102969</v>
      </c>
      <c r="B1425" s="81" t="s">
        <v>14034</v>
      </c>
      <c r="C1425" s="81" t="s">
        <v>358</v>
      </c>
      <c r="D1425" s="82">
        <v>0.11</v>
      </c>
    </row>
    <row r="1426" spans="1:4" ht="15" x14ac:dyDescent="0.25">
      <c r="A1426" s="81">
        <v>102972</v>
      </c>
      <c r="B1426" s="81" t="s">
        <v>14035</v>
      </c>
      <c r="C1426" s="81" t="s">
        <v>358</v>
      </c>
      <c r="D1426" s="82">
        <v>90.09</v>
      </c>
    </row>
    <row r="1427" spans="1:4" ht="15" x14ac:dyDescent="0.25">
      <c r="A1427" s="81">
        <v>102973</v>
      </c>
      <c r="B1427" s="81" t="s">
        <v>14036</v>
      </c>
      <c r="C1427" s="81" t="s">
        <v>358</v>
      </c>
      <c r="D1427" s="82">
        <v>25.01</v>
      </c>
    </row>
    <row r="1428" spans="1:4" ht="15" x14ac:dyDescent="0.25">
      <c r="A1428" s="81">
        <v>102974</v>
      </c>
      <c r="B1428" s="81" t="s">
        <v>14037</v>
      </c>
      <c r="C1428" s="81" t="s">
        <v>358</v>
      </c>
      <c r="D1428" s="82">
        <v>84.51</v>
      </c>
    </row>
    <row r="1429" spans="1:4" ht="15" x14ac:dyDescent="0.25">
      <c r="A1429" s="81">
        <v>102985</v>
      </c>
      <c r="B1429" s="81" t="s">
        <v>10833</v>
      </c>
      <c r="C1429" s="81" t="s">
        <v>358</v>
      </c>
      <c r="D1429" s="82">
        <v>14.92</v>
      </c>
    </row>
    <row r="1430" spans="1:4" ht="15" x14ac:dyDescent="0.25">
      <c r="A1430" s="81">
        <v>103156</v>
      </c>
      <c r="B1430" s="81" t="s">
        <v>14038</v>
      </c>
      <c r="C1430" s="81" t="s">
        <v>358</v>
      </c>
      <c r="D1430" s="82">
        <v>1.83</v>
      </c>
    </row>
    <row r="1431" spans="1:4" ht="15" x14ac:dyDescent="0.25">
      <c r="A1431" s="81">
        <v>103162</v>
      </c>
      <c r="B1431" s="81" t="s">
        <v>14039</v>
      </c>
      <c r="C1431" s="81" t="s">
        <v>358</v>
      </c>
      <c r="D1431" s="82">
        <v>0.51</v>
      </c>
    </row>
    <row r="1432" spans="1:4" ht="15" x14ac:dyDescent="0.25">
      <c r="A1432" s="81">
        <v>103168</v>
      </c>
      <c r="B1432" s="81" t="s">
        <v>14040</v>
      </c>
      <c r="C1432" s="81" t="s">
        <v>358</v>
      </c>
      <c r="D1432" s="82">
        <v>0.57999999999999996</v>
      </c>
    </row>
    <row r="1433" spans="1:4" ht="15" x14ac:dyDescent="0.25">
      <c r="A1433" s="81">
        <v>103174</v>
      </c>
      <c r="B1433" s="81" t="s">
        <v>14041</v>
      </c>
      <c r="C1433" s="81" t="s">
        <v>358</v>
      </c>
      <c r="D1433" s="82">
        <v>1.46</v>
      </c>
    </row>
    <row r="1434" spans="1:4" ht="15" x14ac:dyDescent="0.25">
      <c r="A1434" s="81">
        <v>103180</v>
      </c>
      <c r="B1434" s="81" t="s">
        <v>14042</v>
      </c>
      <c r="C1434" s="81" t="s">
        <v>358</v>
      </c>
      <c r="D1434" s="82">
        <v>3.36</v>
      </c>
    </row>
    <row r="1435" spans="1:4" ht="15" x14ac:dyDescent="0.25">
      <c r="A1435" s="81">
        <v>103220</v>
      </c>
      <c r="B1435" s="81" t="s">
        <v>14043</v>
      </c>
      <c r="C1435" s="81" t="s">
        <v>358</v>
      </c>
      <c r="D1435" s="82">
        <v>147.81</v>
      </c>
    </row>
    <row r="1436" spans="1:4" ht="15" x14ac:dyDescent="0.25">
      <c r="A1436" s="81">
        <v>103221</v>
      </c>
      <c r="B1436" s="81" t="s">
        <v>14044</v>
      </c>
      <c r="C1436" s="81" t="s">
        <v>358</v>
      </c>
      <c r="D1436" s="82">
        <v>39.93</v>
      </c>
    </row>
    <row r="1437" spans="1:4" ht="15" x14ac:dyDescent="0.25">
      <c r="A1437" s="81">
        <v>103222</v>
      </c>
      <c r="B1437" s="81" t="s">
        <v>14045</v>
      </c>
      <c r="C1437" s="81" t="s">
        <v>358</v>
      </c>
      <c r="D1437" s="82">
        <v>184.98</v>
      </c>
    </row>
    <row r="1438" spans="1:4" ht="15" x14ac:dyDescent="0.25">
      <c r="A1438" s="81">
        <v>103223</v>
      </c>
      <c r="B1438" s="81" t="s">
        <v>14046</v>
      </c>
      <c r="C1438" s="81" t="s">
        <v>358</v>
      </c>
      <c r="D1438" s="82">
        <v>34.979999999999997</v>
      </c>
    </row>
    <row r="1439" spans="1:4" ht="15" x14ac:dyDescent="0.25">
      <c r="A1439" s="81">
        <v>103226</v>
      </c>
      <c r="B1439" s="81" t="s">
        <v>14047</v>
      </c>
      <c r="C1439" s="81" t="s">
        <v>358</v>
      </c>
      <c r="D1439" s="82">
        <v>339.12</v>
      </c>
    </row>
    <row r="1440" spans="1:4" ht="15" x14ac:dyDescent="0.25">
      <c r="A1440" s="81">
        <v>103227</v>
      </c>
      <c r="B1440" s="81" t="s">
        <v>14048</v>
      </c>
      <c r="C1440" s="81" t="s">
        <v>358</v>
      </c>
      <c r="D1440" s="82">
        <v>91.62</v>
      </c>
    </row>
    <row r="1441" spans="1:4" ht="15" x14ac:dyDescent="0.25">
      <c r="A1441" s="81">
        <v>103228</v>
      </c>
      <c r="B1441" s="81" t="s">
        <v>14049</v>
      </c>
      <c r="C1441" s="81" t="s">
        <v>358</v>
      </c>
      <c r="D1441" s="82">
        <v>424.38</v>
      </c>
    </row>
    <row r="1442" spans="1:4" ht="15" x14ac:dyDescent="0.25">
      <c r="A1442" s="81">
        <v>103229</v>
      </c>
      <c r="B1442" s="81" t="s">
        <v>14050</v>
      </c>
      <c r="C1442" s="81" t="s">
        <v>358</v>
      </c>
      <c r="D1442" s="82">
        <v>86.86</v>
      </c>
    </row>
    <row r="1443" spans="1:4" ht="15" x14ac:dyDescent="0.25">
      <c r="A1443" s="81">
        <v>103232</v>
      </c>
      <c r="B1443" s="81" t="s">
        <v>14051</v>
      </c>
      <c r="C1443" s="81" t="s">
        <v>358</v>
      </c>
      <c r="D1443" s="82">
        <v>463.76</v>
      </c>
    </row>
    <row r="1444" spans="1:4" ht="15" x14ac:dyDescent="0.25">
      <c r="A1444" s="81">
        <v>103233</v>
      </c>
      <c r="B1444" s="81" t="s">
        <v>14052</v>
      </c>
      <c r="C1444" s="81" t="s">
        <v>358</v>
      </c>
      <c r="D1444" s="82">
        <v>125.29</v>
      </c>
    </row>
    <row r="1445" spans="1:4" ht="15" x14ac:dyDescent="0.25">
      <c r="A1445" s="81">
        <v>103234</v>
      </c>
      <c r="B1445" s="81" t="s">
        <v>14053</v>
      </c>
      <c r="C1445" s="81" t="s">
        <v>358</v>
      </c>
      <c r="D1445" s="82">
        <v>609.05999999999995</v>
      </c>
    </row>
    <row r="1446" spans="1:4" ht="15" x14ac:dyDescent="0.25">
      <c r="A1446" s="81">
        <v>103235</v>
      </c>
      <c r="B1446" s="81" t="s">
        <v>14054</v>
      </c>
      <c r="C1446" s="81" t="s">
        <v>358</v>
      </c>
      <c r="D1446" s="82">
        <v>102.43</v>
      </c>
    </row>
    <row r="1447" spans="1:4" ht="15" x14ac:dyDescent="0.25">
      <c r="A1447" s="81">
        <v>103241</v>
      </c>
      <c r="B1447" s="81" t="s">
        <v>14055</v>
      </c>
      <c r="C1447" s="81" t="s">
        <v>358</v>
      </c>
      <c r="D1447" s="82">
        <v>9.0299999999999994</v>
      </c>
    </row>
    <row r="1448" spans="1:4" ht="15" x14ac:dyDescent="0.25">
      <c r="A1448" s="81">
        <v>103660</v>
      </c>
      <c r="B1448" s="81" t="s">
        <v>14056</v>
      </c>
      <c r="C1448" s="81" t="s">
        <v>358</v>
      </c>
      <c r="D1448" s="82">
        <v>11.56</v>
      </c>
    </row>
    <row r="1449" spans="1:4" ht="15" x14ac:dyDescent="0.25">
      <c r="A1449" s="81">
        <v>103666</v>
      </c>
      <c r="B1449" s="81" t="s">
        <v>14057</v>
      </c>
      <c r="C1449" s="81" t="s">
        <v>358</v>
      </c>
      <c r="D1449" s="82">
        <v>135.38999999999999</v>
      </c>
    </row>
    <row r="1450" spans="1:4" ht="15" x14ac:dyDescent="0.25">
      <c r="A1450" s="81">
        <v>103792</v>
      </c>
      <c r="B1450" s="81" t="s">
        <v>14058</v>
      </c>
      <c r="C1450" s="81" t="s">
        <v>358</v>
      </c>
      <c r="D1450" s="82">
        <v>3.6</v>
      </c>
    </row>
    <row r="1451" spans="1:4" ht="15" x14ac:dyDescent="0.25">
      <c r="A1451" s="81">
        <v>103937</v>
      </c>
      <c r="B1451" s="81" t="s">
        <v>11871</v>
      </c>
      <c r="C1451" s="81" t="s">
        <v>358</v>
      </c>
      <c r="D1451" s="82">
        <v>1.17</v>
      </c>
    </row>
    <row r="1452" spans="1:4" ht="15" x14ac:dyDescent="0.25">
      <c r="A1452" s="81">
        <v>103943</v>
      </c>
      <c r="B1452" s="81" t="s">
        <v>11872</v>
      </c>
      <c r="C1452" s="81" t="s">
        <v>358</v>
      </c>
      <c r="D1452" s="82">
        <v>1.17</v>
      </c>
    </row>
    <row r="1453" spans="1:4" ht="15" x14ac:dyDescent="0.25">
      <c r="A1453" s="81">
        <v>104087</v>
      </c>
      <c r="B1453" s="81" t="s">
        <v>11873</v>
      </c>
      <c r="C1453" s="81" t="s">
        <v>358</v>
      </c>
      <c r="D1453" s="82">
        <v>0.06</v>
      </c>
    </row>
    <row r="1454" spans="1:4" ht="15" x14ac:dyDescent="0.25">
      <c r="A1454" s="81">
        <v>104088</v>
      </c>
      <c r="B1454" s="81" t="s">
        <v>11874</v>
      </c>
      <c r="C1454" s="81" t="s">
        <v>358</v>
      </c>
      <c r="D1454" s="82">
        <v>0.01</v>
      </c>
    </row>
    <row r="1455" spans="1:4" ht="15" x14ac:dyDescent="0.25">
      <c r="A1455" s="81">
        <v>104089</v>
      </c>
      <c r="B1455" s="81" t="s">
        <v>11875</v>
      </c>
      <c r="C1455" s="81" t="s">
        <v>358</v>
      </c>
      <c r="D1455" s="82">
        <v>7.0000000000000007E-2</v>
      </c>
    </row>
    <row r="1456" spans="1:4" ht="15" x14ac:dyDescent="0.25">
      <c r="A1456" s="81">
        <v>104090</v>
      </c>
      <c r="B1456" s="81" t="s">
        <v>11876</v>
      </c>
      <c r="C1456" s="81" t="s">
        <v>358</v>
      </c>
      <c r="D1456" s="82">
        <v>0.52</v>
      </c>
    </row>
    <row r="1457" spans="1:4" ht="15" x14ac:dyDescent="0.25">
      <c r="A1457" s="81">
        <v>104093</v>
      </c>
      <c r="B1457" s="81" t="s">
        <v>11877</v>
      </c>
      <c r="C1457" s="81" t="s">
        <v>358</v>
      </c>
      <c r="D1457" s="82">
        <v>0.08</v>
      </c>
    </row>
    <row r="1458" spans="1:4" ht="15" x14ac:dyDescent="0.25">
      <c r="A1458" s="81">
        <v>104094</v>
      </c>
      <c r="B1458" s="81" t="s">
        <v>11878</v>
      </c>
      <c r="C1458" s="81" t="s">
        <v>358</v>
      </c>
      <c r="D1458" s="82">
        <v>0.01</v>
      </c>
    </row>
    <row r="1459" spans="1:4" ht="15" x14ac:dyDescent="0.25">
      <c r="A1459" s="81">
        <v>104095</v>
      </c>
      <c r="B1459" s="81" t="s">
        <v>11879</v>
      </c>
      <c r="C1459" s="81" t="s">
        <v>358</v>
      </c>
      <c r="D1459" s="82">
        <v>0.1</v>
      </c>
    </row>
    <row r="1460" spans="1:4" ht="15" x14ac:dyDescent="0.25">
      <c r="A1460" s="81">
        <v>104096</v>
      </c>
      <c r="B1460" s="81" t="s">
        <v>11880</v>
      </c>
      <c r="C1460" s="81" t="s">
        <v>358</v>
      </c>
      <c r="D1460" s="82">
        <v>0.72</v>
      </c>
    </row>
    <row r="1461" spans="1:4" ht="15" x14ac:dyDescent="0.25">
      <c r="A1461" s="81">
        <v>104519</v>
      </c>
      <c r="B1461" s="81" t="s">
        <v>14059</v>
      </c>
      <c r="C1461" s="81" t="s">
        <v>358</v>
      </c>
      <c r="D1461" s="82">
        <v>0.49</v>
      </c>
    </row>
    <row r="1462" spans="1:4" ht="15" x14ac:dyDescent="0.25">
      <c r="A1462" s="81">
        <v>104655</v>
      </c>
      <c r="B1462" s="81" t="s">
        <v>14060</v>
      </c>
      <c r="C1462" s="81" t="s">
        <v>358</v>
      </c>
      <c r="D1462" s="82">
        <v>0.52</v>
      </c>
    </row>
    <row r="1463" spans="1:4" ht="15" x14ac:dyDescent="0.25">
      <c r="A1463" s="81">
        <v>104687</v>
      </c>
      <c r="B1463" s="81" t="s">
        <v>14061</v>
      </c>
      <c r="C1463" s="81" t="s">
        <v>358</v>
      </c>
      <c r="D1463" s="82">
        <v>448.46</v>
      </c>
    </row>
    <row r="1464" spans="1:4" ht="15" x14ac:dyDescent="0.25">
      <c r="A1464" s="81">
        <v>104691</v>
      </c>
      <c r="B1464" s="81" t="s">
        <v>14062</v>
      </c>
      <c r="C1464" s="81" t="s">
        <v>358</v>
      </c>
      <c r="D1464" s="82">
        <v>0.95</v>
      </c>
    </row>
    <row r="1465" spans="1:4" ht="15" x14ac:dyDescent="0.25">
      <c r="A1465" s="81">
        <v>104692</v>
      </c>
      <c r="B1465" s="81" t="s">
        <v>14063</v>
      </c>
      <c r="C1465" s="81" t="s">
        <v>358</v>
      </c>
      <c r="D1465" s="82">
        <v>0.21</v>
      </c>
    </row>
    <row r="1466" spans="1:4" ht="15" x14ac:dyDescent="0.25">
      <c r="A1466" s="81">
        <v>104693</v>
      </c>
      <c r="B1466" s="81" t="s">
        <v>14064</v>
      </c>
      <c r="C1466" s="81" t="s">
        <v>358</v>
      </c>
      <c r="D1466" s="82">
        <v>1.18</v>
      </c>
    </row>
    <row r="1467" spans="1:4" ht="15" x14ac:dyDescent="0.25">
      <c r="A1467" s="81">
        <v>104694</v>
      </c>
      <c r="B1467" s="81" t="s">
        <v>14065</v>
      </c>
      <c r="C1467" s="81" t="s">
        <v>358</v>
      </c>
      <c r="D1467" s="82">
        <v>1.64</v>
      </c>
    </row>
    <row r="1468" spans="1:4" ht="15" x14ac:dyDescent="0.25">
      <c r="A1468" s="81">
        <v>104703</v>
      </c>
      <c r="B1468" s="81" t="s">
        <v>14066</v>
      </c>
      <c r="C1468" s="81" t="s">
        <v>358</v>
      </c>
      <c r="D1468" s="82">
        <v>92.29</v>
      </c>
    </row>
    <row r="1469" spans="1:4" ht="15" x14ac:dyDescent="0.25">
      <c r="A1469" s="81">
        <v>104709</v>
      </c>
      <c r="B1469" s="81" t="s">
        <v>14067</v>
      </c>
      <c r="C1469" s="81" t="s">
        <v>358</v>
      </c>
      <c r="D1469" s="83">
        <v>1167.1300000000001</v>
      </c>
    </row>
    <row r="1470" spans="1:4" ht="15" x14ac:dyDescent="0.25">
      <c r="A1470" s="81">
        <v>104712</v>
      </c>
      <c r="B1470" s="81" t="s">
        <v>14068</v>
      </c>
      <c r="C1470" s="81" t="s">
        <v>358</v>
      </c>
      <c r="D1470" s="82">
        <v>60.33</v>
      </c>
    </row>
    <row r="1471" spans="1:4" ht="15" x14ac:dyDescent="0.25">
      <c r="A1471" s="81">
        <v>104713</v>
      </c>
      <c r="B1471" s="81" t="s">
        <v>14069</v>
      </c>
      <c r="C1471" s="81" t="s">
        <v>358</v>
      </c>
      <c r="D1471" s="82">
        <v>15.94</v>
      </c>
    </row>
    <row r="1472" spans="1:4" ht="15" x14ac:dyDescent="0.25">
      <c r="A1472" s="81">
        <v>104714</v>
      </c>
      <c r="B1472" s="81" t="s">
        <v>14070</v>
      </c>
      <c r="C1472" s="81" t="s">
        <v>358</v>
      </c>
      <c r="D1472" s="82">
        <v>75.41</v>
      </c>
    </row>
    <row r="1473" spans="1:4" ht="15" x14ac:dyDescent="0.25">
      <c r="A1473" s="81">
        <v>104715</v>
      </c>
      <c r="B1473" s="81" t="s">
        <v>14071</v>
      </c>
      <c r="C1473" s="81" t="s">
        <v>358</v>
      </c>
      <c r="D1473" s="82">
        <v>89.72</v>
      </c>
    </row>
    <row r="1474" spans="1:4" ht="15" x14ac:dyDescent="0.25">
      <c r="A1474" s="81">
        <v>104906</v>
      </c>
      <c r="B1474" s="81" t="s">
        <v>14072</v>
      </c>
      <c r="C1474" s="81" t="s">
        <v>358</v>
      </c>
      <c r="D1474" s="82">
        <v>98.5</v>
      </c>
    </row>
    <row r="1475" spans="1:4" ht="15" x14ac:dyDescent="0.25">
      <c r="A1475" s="81">
        <v>104912</v>
      </c>
      <c r="B1475" s="81" t="s">
        <v>14073</v>
      </c>
      <c r="C1475" s="81" t="s">
        <v>358</v>
      </c>
      <c r="D1475" s="82">
        <v>29.45</v>
      </c>
    </row>
    <row r="1476" spans="1:4" ht="15" x14ac:dyDescent="0.25">
      <c r="A1476" s="81">
        <v>92259</v>
      </c>
      <c r="B1476" s="81" t="s">
        <v>814</v>
      </c>
      <c r="C1476" s="81" t="s">
        <v>23</v>
      </c>
      <c r="D1476" s="82">
        <v>530.41</v>
      </c>
    </row>
    <row r="1477" spans="1:4" ht="15" x14ac:dyDescent="0.25">
      <c r="A1477" s="81">
        <v>92260</v>
      </c>
      <c r="B1477" s="81" t="s">
        <v>815</v>
      </c>
      <c r="C1477" s="81" t="s">
        <v>23</v>
      </c>
      <c r="D1477" s="82">
        <v>611.41</v>
      </c>
    </row>
    <row r="1478" spans="1:4" ht="15" x14ac:dyDescent="0.25">
      <c r="A1478" s="81">
        <v>92261</v>
      </c>
      <c r="B1478" s="81" t="s">
        <v>816</v>
      </c>
      <c r="C1478" s="81" t="s">
        <v>23</v>
      </c>
      <c r="D1478" s="82">
        <v>689.96</v>
      </c>
    </row>
    <row r="1479" spans="1:4" ht="15" x14ac:dyDescent="0.25">
      <c r="A1479" s="81">
        <v>92262</v>
      </c>
      <c r="B1479" s="81" t="s">
        <v>817</v>
      </c>
      <c r="C1479" s="81" t="s">
        <v>23</v>
      </c>
      <c r="D1479" s="82">
        <v>816.41</v>
      </c>
    </row>
    <row r="1480" spans="1:4" ht="15" x14ac:dyDescent="0.25">
      <c r="A1480" s="81">
        <v>92539</v>
      </c>
      <c r="B1480" s="81" t="s">
        <v>818</v>
      </c>
      <c r="C1480" s="81" t="s">
        <v>129</v>
      </c>
      <c r="D1480" s="82">
        <v>89.54</v>
      </c>
    </row>
    <row r="1481" spans="1:4" ht="15" x14ac:dyDescent="0.25">
      <c r="A1481" s="81">
        <v>92540</v>
      </c>
      <c r="B1481" s="81" t="s">
        <v>819</v>
      </c>
      <c r="C1481" s="81" t="s">
        <v>129</v>
      </c>
      <c r="D1481" s="82">
        <v>101.62</v>
      </c>
    </row>
    <row r="1482" spans="1:4" ht="15" x14ac:dyDescent="0.25">
      <c r="A1482" s="81">
        <v>92541</v>
      </c>
      <c r="B1482" s="81" t="s">
        <v>820</v>
      </c>
      <c r="C1482" s="81" t="s">
        <v>129</v>
      </c>
      <c r="D1482" s="82">
        <v>96.44</v>
      </c>
    </row>
    <row r="1483" spans="1:4" ht="15" x14ac:dyDescent="0.25">
      <c r="A1483" s="81">
        <v>92542</v>
      </c>
      <c r="B1483" s="81" t="s">
        <v>821</v>
      </c>
      <c r="C1483" s="81" t="s">
        <v>129</v>
      </c>
      <c r="D1483" s="82">
        <v>118.03</v>
      </c>
    </row>
    <row r="1484" spans="1:4" ht="15" x14ac:dyDescent="0.25">
      <c r="A1484" s="81">
        <v>92543</v>
      </c>
      <c r="B1484" s="81" t="s">
        <v>822</v>
      </c>
      <c r="C1484" s="81" t="s">
        <v>129</v>
      </c>
      <c r="D1484" s="82">
        <v>26.74</v>
      </c>
    </row>
    <row r="1485" spans="1:4" ht="15" x14ac:dyDescent="0.25">
      <c r="A1485" s="81">
        <v>92544</v>
      </c>
      <c r="B1485" s="81" t="s">
        <v>823</v>
      </c>
      <c r="C1485" s="81" t="s">
        <v>129</v>
      </c>
      <c r="D1485" s="82">
        <v>21.32</v>
      </c>
    </row>
    <row r="1486" spans="1:4" ht="15" x14ac:dyDescent="0.25">
      <c r="A1486" s="81">
        <v>92545</v>
      </c>
      <c r="B1486" s="81" t="s">
        <v>824</v>
      </c>
      <c r="C1486" s="81" t="s">
        <v>23</v>
      </c>
      <c r="D1486" s="83">
        <v>1178.96</v>
      </c>
    </row>
    <row r="1487" spans="1:4" ht="15" x14ac:dyDescent="0.25">
      <c r="A1487" s="81">
        <v>92546</v>
      </c>
      <c r="B1487" s="81" t="s">
        <v>825</v>
      </c>
      <c r="C1487" s="81" t="s">
        <v>23</v>
      </c>
      <c r="D1487" s="83">
        <v>1457.31</v>
      </c>
    </row>
    <row r="1488" spans="1:4" ht="15" x14ac:dyDescent="0.25">
      <c r="A1488" s="81">
        <v>92547</v>
      </c>
      <c r="B1488" s="81" t="s">
        <v>826</v>
      </c>
      <c r="C1488" s="81" t="s">
        <v>23</v>
      </c>
      <c r="D1488" s="83">
        <v>1536.07</v>
      </c>
    </row>
    <row r="1489" spans="1:4" ht="15" x14ac:dyDescent="0.25">
      <c r="A1489" s="81">
        <v>92548</v>
      </c>
      <c r="B1489" s="81" t="s">
        <v>827</v>
      </c>
      <c r="C1489" s="81" t="s">
        <v>23</v>
      </c>
      <c r="D1489" s="83">
        <v>1711.68</v>
      </c>
    </row>
    <row r="1490" spans="1:4" ht="15" x14ac:dyDescent="0.25">
      <c r="A1490" s="81">
        <v>92549</v>
      </c>
      <c r="B1490" s="81" t="s">
        <v>828</v>
      </c>
      <c r="C1490" s="81" t="s">
        <v>23</v>
      </c>
      <c r="D1490" s="83">
        <v>2161.7399999999998</v>
      </c>
    </row>
    <row r="1491" spans="1:4" ht="15" x14ac:dyDescent="0.25">
      <c r="A1491" s="81">
        <v>92550</v>
      </c>
      <c r="B1491" s="81" t="s">
        <v>829</v>
      </c>
      <c r="C1491" s="81" t="s">
        <v>23</v>
      </c>
      <c r="D1491" s="83">
        <v>2595.98</v>
      </c>
    </row>
    <row r="1492" spans="1:4" ht="15" x14ac:dyDescent="0.25">
      <c r="A1492" s="81">
        <v>92551</v>
      </c>
      <c r="B1492" s="81" t="s">
        <v>830</v>
      </c>
      <c r="C1492" s="81" t="s">
        <v>23</v>
      </c>
      <c r="D1492" s="83">
        <v>2697.7</v>
      </c>
    </row>
    <row r="1493" spans="1:4" ht="15" x14ac:dyDescent="0.25">
      <c r="A1493" s="81">
        <v>92552</v>
      </c>
      <c r="B1493" s="81" t="s">
        <v>831</v>
      </c>
      <c r="C1493" s="81" t="s">
        <v>23</v>
      </c>
      <c r="D1493" s="83">
        <v>2941.74</v>
      </c>
    </row>
    <row r="1494" spans="1:4" ht="15" x14ac:dyDescent="0.25">
      <c r="A1494" s="81">
        <v>92553</v>
      </c>
      <c r="B1494" s="81" t="s">
        <v>832</v>
      </c>
      <c r="C1494" s="81" t="s">
        <v>23</v>
      </c>
      <c r="D1494" s="83">
        <v>3399.96</v>
      </c>
    </row>
    <row r="1495" spans="1:4" ht="15" x14ac:dyDescent="0.25">
      <c r="A1495" s="81">
        <v>92554</v>
      </c>
      <c r="B1495" s="81" t="s">
        <v>833</v>
      </c>
      <c r="C1495" s="81" t="s">
        <v>23</v>
      </c>
      <c r="D1495" s="83">
        <v>3516.76</v>
      </c>
    </row>
    <row r="1496" spans="1:4" ht="15" x14ac:dyDescent="0.25">
      <c r="A1496" s="81">
        <v>92555</v>
      </c>
      <c r="B1496" s="81" t="s">
        <v>834</v>
      </c>
      <c r="C1496" s="81" t="s">
        <v>23</v>
      </c>
      <c r="D1496" s="83">
        <v>1163.0999999999999</v>
      </c>
    </row>
    <row r="1497" spans="1:4" ht="15" x14ac:dyDescent="0.25">
      <c r="A1497" s="81">
        <v>92556</v>
      </c>
      <c r="B1497" s="81" t="s">
        <v>835</v>
      </c>
      <c r="C1497" s="81" t="s">
        <v>23</v>
      </c>
      <c r="D1497" s="83">
        <v>1429.52</v>
      </c>
    </row>
    <row r="1498" spans="1:4" ht="15" x14ac:dyDescent="0.25">
      <c r="A1498" s="81">
        <v>92557</v>
      </c>
      <c r="B1498" s="81" t="s">
        <v>836</v>
      </c>
      <c r="C1498" s="81" t="s">
        <v>23</v>
      </c>
      <c r="D1498" s="83">
        <v>1508.27</v>
      </c>
    </row>
    <row r="1499" spans="1:4" ht="15" x14ac:dyDescent="0.25">
      <c r="A1499" s="81">
        <v>92558</v>
      </c>
      <c r="B1499" s="81" t="s">
        <v>837</v>
      </c>
      <c r="C1499" s="81" t="s">
        <v>23</v>
      </c>
      <c r="D1499" s="83">
        <v>1695.81</v>
      </c>
    </row>
    <row r="1500" spans="1:4" ht="15" x14ac:dyDescent="0.25">
      <c r="A1500" s="81">
        <v>92559</v>
      </c>
      <c r="B1500" s="81" t="s">
        <v>838</v>
      </c>
      <c r="C1500" s="81" t="s">
        <v>23</v>
      </c>
      <c r="D1500" s="83">
        <v>2132.1999999999998</v>
      </c>
    </row>
    <row r="1501" spans="1:4" ht="15" x14ac:dyDescent="0.25">
      <c r="A1501" s="81">
        <v>92560</v>
      </c>
      <c r="B1501" s="81" t="s">
        <v>839</v>
      </c>
      <c r="C1501" s="81" t="s">
        <v>23</v>
      </c>
      <c r="D1501" s="83">
        <v>2555.7399999999998</v>
      </c>
    </row>
    <row r="1502" spans="1:4" ht="15" x14ac:dyDescent="0.25">
      <c r="A1502" s="81">
        <v>92561</v>
      </c>
      <c r="B1502" s="81" t="s">
        <v>840</v>
      </c>
      <c r="C1502" s="81" t="s">
        <v>23</v>
      </c>
      <c r="D1502" s="83">
        <v>2658.55</v>
      </c>
    </row>
    <row r="1503" spans="1:4" ht="15" x14ac:dyDescent="0.25">
      <c r="A1503" s="81">
        <v>92562</v>
      </c>
      <c r="B1503" s="81" t="s">
        <v>841</v>
      </c>
      <c r="C1503" s="81" t="s">
        <v>23</v>
      </c>
      <c r="D1503" s="83">
        <v>2874.8</v>
      </c>
    </row>
    <row r="1504" spans="1:4" ht="15" x14ac:dyDescent="0.25">
      <c r="A1504" s="81">
        <v>92563</v>
      </c>
      <c r="B1504" s="81" t="s">
        <v>842</v>
      </c>
      <c r="C1504" s="81" t="s">
        <v>23</v>
      </c>
      <c r="D1504" s="83">
        <v>3321.68</v>
      </c>
    </row>
    <row r="1505" spans="1:4" ht="15" x14ac:dyDescent="0.25">
      <c r="A1505" s="81">
        <v>92564</v>
      </c>
      <c r="B1505" s="81" t="s">
        <v>843</v>
      </c>
      <c r="C1505" s="81" t="s">
        <v>23</v>
      </c>
      <c r="D1505" s="83">
        <v>3420.88</v>
      </c>
    </row>
    <row r="1506" spans="1:4" ht="15" x14ac:dyDescent="0.25">
      <c r="A1506" s="81">
        <v>100379</v>
      </c>
      <c r="B1506" s="81" t="s">
        <v>844</v>
      </c>
      <c r="C1506" s="81" t="s">
        <v>129</v>
      </c>
      <c r="D1506" s="82">
        <v>42.88</v>
      </c>
    </row>
    <row r="1507" spans="1:4" ht="15" x14ac:dyDescent="0.25">
      <c r="A1507" s="81">
        <v>100380</v>
      </c>
      <c r="B1507" s="81" t="s">
        <v>845</v>
      </c>
      <c r="C1507" s="81" t="s">
        <v>129</v>
      </c>
      <c r="D1507" s="82">
        <v>57.57</v>
      </c>
    </row>
    <row r="1508" spans="1:4" ht="15" x14ac:dyDescent="0.25">
      <c r="A1508" s="81">
        <v>100381</v>
      </c>
      <c r="B1508" s="81" t="s">
        <v>846</v>
      </c>
      <c r="C1508" s="81" t="s">
        <v>129</v>
      </c>
      <c r="D1508" s="82">
        <v>65.510000000000005</v>
      </c>
    </row>
    <row r="1509" spans="1:4" ht="15" x14ac:dyDescent="0.25">
      <c r="A1509" s="81">
        <v>100383</v>
      </c>
      <c r="B1509" s="81" t="s">
        <v>847</v>
      </c>
      <c r="C1509" s="81" t="s">
        <v>129</v>
      </c>
      <c r="D1509" s="82">
        <v>28.5</v>
      </c>
    </row>
    <row r="1510" spans="1:4" ht="15" x14ac:dyDescent="0.25">
      <c r="A1510" s="81">
        <v>100384</v>
      </c>
      <c r="B1510" s="81" t="s">
        <v>848</v>
      </c>
      <c r="C1510" s="81" t="s">
        <v>129</v>
      </c>
      <c r="D1510" s="82">
        <v>30.4</v>
      </c>
    </row>
    <row r="1511" spans="1:4" ht="15" x14ac:dyDescent="0.25">
      <c r="A1511" s="81">
        <v>100385</v>
      </c>
      <c r="B1511" s="81" t="s">
        <v>849</v>
      </c>
      <c r="C1511" s="81" t="s">
        <v>129</v>
      </c>
      <c r="D1511" s="82">
        <v>37.97</v>
      </c>
    </row>
    <row r="1512" spans="1:4" ht="15" x14ac:dyDescent="0.25">
      <c r="A1512" s="81">
        <v>100386</v>
      </c>
      <c r="B1512" s="81" t="s">
        <v>850</v>
      </c>
      <c r="C1512" s="81" t="s">
        <v>129</v>
      </c>
      <c r="D1512" s="82">
        <v>49.33</v>
      </c>
    </row>
    <row r="1513" spans="1:4" ht="15" x14ac:dyDescent="0.25">
      <c r="A1513" s="81">
        <v>100387</v>
      </c>
      <c r="B1513" s="81" t="s">
        <v>851</v>
      </c>
      <c r="C1513" s="81" t="s">
        <v>129</v>
      </c>
      <c r="D1513" s="82">
        <v>61.3</v>
      </c>
    </row>
    <row r="1514" spans="1:4" ht="15" x14ac:dyDescent="0.25">
      <c r="A1514" s="81">
        <v>100388</v>
      </c>
      <c r="B1514" s="81" t="s">
        <v>852</v>
      </c>
      <c r="C1514" s="81" t="s">
        <v>129</v>
      </c>
      <c r="D1514" s="82">
        <v>23.74</v>
      </c>
    </row>
    <row r="1515" spans="1:4" ht="15" x14ac:dyDescent="0.25">
      <c r="A1515" s="81">
        <v>100389</v>
      </c>
      <c r="B1515" s="81" t="s">
        <v>853</v>
      </c>
      <c r="C1515" s="81" t="s">
        <v>129</v>
      </c>
      <c r="D1515" s="82">
        <v>21.06</v>
      </c>
    </row>
    <row r="1516" spans="1:4" ht="15" x14ac:dyDescent="0.25">
      <c r="A1516" s="81">
        <v>100390</v>
      </c>
      <c r="B1516" s="81" t="s">
        <v>854</v>
      </c>
      <c r="C1516" s="81" t="s">
        <v>129</v>
      </c>
      <c r="D1516" s="82">
        <v>28.51</v>
      </c>
    </row>
    <row r="1517" spans="1:4" ht="15" x14ac:dyDescent="0.25">
      <c r="A1517" s="81">
        <v>100391</v>
      </c>
      <c r="B1517" s="81" t="s">
        <v>855</v>
      </c>
      <c r="C1517" s="81" t="s">
        <v>129</v>
      </c>
      <c r="D1517" s="82">
        <v>24.31</v>
      </c>
    </row>
    <row r="1518" spans="1:4" ht="15" x14ac:dyDescent="0.25">
      <c r="A1518" s="81">
        <v>100392</v>
      </c>
      <c r="B1518" s="81" t="s">
        <v>856</v>
      </c>
      <c r="C1518" s="81" t="s">
        <v>129</v>
      </c>
      <c r="D1518" s="82">
        <v>18.61</v>
      </c>
    </row>
    <row r="1519" spans="1:4" ht="15" x14ac:dyDescent="0.25">
      <c r="A1519" s="81">
        <v>100393</v>
      </c>
      <c r="B1519" s="81" t="s">
        <v>857</v>
      </c>
      <c r="C1519" s="81" t="s">
        <v>129</v>
      </c>
      <c r="D1519" s="82">
        <v>24.28</v>
      </c>
    </row>
    <row r="1520" spans="1:4" ht="15" x14ac:dyDescent="0.25">
      <c r="A1520" s="81">
        <v>100394</v>
      </c>
      <c r="B1520" s="81" t="s">
        <v>858</v>
      </c>
      <c r="C1520" s="81" t="s">
        <v>129</v>
      </c>
      <c r="D1520" s="82">
        <v>22.38</v>
      </c>
    </row>
    <row r="1521" spans="1:4" ht="15" x14ac:dyDescent="0.25">
      <c r="A1521" s="81">
        <v>100395</v>
      </c>
      <c r="B1521" s="81" t="s">
        <v>859</v>
      </c>
      <c r="C1521" s="81" t="s">
        <v>129</v>
      </c>
      <c r="D1521" s="82">
        <v>29.1</v>
      </c>
    </row>
    <row r="1522" spans="1:4" ht="15" x14ac:dyDescent="0.25">
      <c r="A1522" s="81">
        <v>94189</v>
      </c>
      <c r="B1522" s="81" t="s">
        <v>860</v>
      </c>
      <c r="C1522" s="81" t="s">
        <v>129</v>
      </c>
      <c r="D1522" s="82">
        <v>42.32</v>
      </c>
    </row>
    <row r="1523" spans="1:4" ht="15" x14ac:dyDescent="0.25">
      <c r="A1523" s="81">
        <v>94192</v>
      </c>
      <c r="B1523" s="81" t="s">
        <v>861</v>
      </c>
      <c r="C1523" s="81" t="s">
        <v>129</v>
      </c>
      <c r="D1523" s="82">
        <v>45.7</v>
      </c>
    </row>
    <row r="1524" spans="1:4" ht="15" x14ac:dyDescent="0.25">
      <c r="A1524" s="81">
        <v>94195</v>
      </c>
      <c r="B1524" s="81" t="s">
        <v>862</v>
      </c>
      <c r="C1524" s="81" t="s">
        <v>129</v>
      </c>
      <c r="D1524" s="82">
        <v>64.17</v>
      </c>
    </row>
    <row r="1525" spans="1:4" ht="15" x14ac:dyDescent="0.25">
      <c r="A1525" s="81">
        <v>94198</v>
      </c>
      <c r="B1525" s="81" t="s">
        <v>863</v>
      </c>
      <c r="C1525" s="81" t="s">
        <v>129</v>
      </c>
      <c r="D1525" s="82">
        <v>68.64</v>
      </c>
    </row>
    <row r="1526" spans="1:4" ht="15" x14ac:dyDescent="0.25">
      <c r="A1526" s="81">
        <v>94201</v>
      </c>
      <c r="B1526" s="81" t="s">
        <v>864</v>
      </c>
      <c r="C1526" s="81" t="s">
        <v>129</v>
      </c>
      <c r="D1526" s="82">
        <v>90.63</v>
      </c>
    </row>
    <row r="1527" spans="1:4" ht="15" x14ac:dyDescent="0.25">
      <c r="A1527" s="81">
        <v>94204</v>
      </c>
      <c r="B1527" s="81" t="s">
        <v>865</v>
      </c>
      <c r="C1527" s="81" t="s">
        <v>129</v>
      </c>
      <c r="D1527" s="82">
        <v>98.23</v>
      </c>
    </row>
    <row r="1528" spans="1:4" ht="15" x14ac:dyDescent="0.25">
      <c r="A1528" s="81">
        <v>94224</v>
      </c>
      <c r="B1528" s="81" t="s">
        <v>866</v>
      </c>
      <c r="C1528" s="81" t="s">
        <v>7</v>
      </c>
      <c r="D1528" s="82">
        <v>31.72</v>
      </c>
    </row>
    <row r="1529" spans="1:4" ht="15" x14ac:dyDescent="0.25">
      <c r="A1529" s="81">
        <v>94226</v>
      </c>
      <c r="B1529" s="81" t="s">
        <v>867</v>
      </c>
      <c r="C1529" s="81" t="s">
        <v>129</v>
      </c>
      <c r="D1529" s="82">
        <v>23.43</v>
      </c>
    </row>
    <row r="1530" spans="1:4" ht="15" x14ac:dyDescent="0.25">
      <c r="A1530" s="81">
        <v>94232</v>
      </c>
      <c r="B1530" s="81" t="s">
        <v>868</v>
      </c>
      <c r="C1530" s="81" t="s">
        <v>23</v>
      </c>
      <c r="D1530" s="82">
        <v>3.54</v>
      </c>
    </row>
    <row r="1531" spans="1:4" ht="15" x14ac:dyDescent="0.25">
      <c r="A1531" s="81">
        <v>94440</v>
      </c>
      <c r="B1531" s="81" t="s">
        <v>869</v>
      </c>
      <c r="C1531" s="81" t="s">
        <v>129</v>
      </c>
      <c r="D1531" s="82">
        <v>64.17</v>
      </c>
    </row>
    <row r="1532" spans="1:4" ht="15" x14ac:dyDescent="0.25">
      <c r="A1532" s="81">
        <v>94441</v>
      </c>
      <c r="B1532" s="81" t="s">
        <v>870</v>
      </c>
      <c r="C1532" s="81" t="s">
        <v>129</v>
      </c>
      <c r="D1532" s="82">
        <v>68.64</v>
      </c>
    </row>
    <row r="1533" spans="1:4" ht="15" x14ac:dyDescent="0.25">
      <c r="A1533" s="81">
        <v>94442</v>
      </c>
      <c r="B1533" s="81" t="s">
        <v>871</v>
      </c>
      <c r="C1533" s="81" t="s">
        <v>129</v>
      </c>
      <c r="D1533" s="82">
        <v>64.17</v>
      </c>
    </row>
    <row r="1534" spans="1:4" ht="15" x14ac:dyDescent="0.25">
      <c r="A1534" s="81">
        <v>94443</v>
      </c>
      <c r="B1534" s="81" t="s">
        <v>872</v>
      </c>
      <c r="C1534" s="81" t="s">
        <v>129</v>
      </c>
      <c r="D1534" s="82">
        <v>68.64</v>
      </c>
    </row>
    <row r="1535" spans="1:4" ht="15" x14ac:dyDescent="0.25">
      <c r="A1535" s="81">
        <v>94445</v>
      </c>
      <c r="B1535" s="81" t="s">
        <v>873</v>
      </c>
      <c r="C1535" s="81" t="s">
        <v>129</v>
      </c>
      <c r="D1535" s="82">
        <v>90.63</v>
      </c>
    </row>
    <row r="1536" spans="1:4" ht="15" x14ac:dyDescent="0.25">
      <c r="A1536" s="81">
        <v>94446</v>
      </c>
      <c r="B1536" s="81" t="s">
        <v>874</v>
      </c>
      <c r="C1536" s="81" t="s">
        <v>129</v>
      </c>
      <c r="D1536" s="82">
        <v>98.23</v>
      </c>
    </row>
    <row r="1537" spans="1:4" ht="15" x14ac:dyDescent="0.25">
      <c r="A1537" s="81">
        <v>94447</v>
      </c>
      <c r="B1537" s="81" t="s">
        <v>875</v>
      </c>
      <c r="C1537" s="81" t="s">
        <v>129</v>
      </c>
      <c r="D1537" s="82">
        <v>90.63</v>
      </c>
    </row>
    <row r="1538" spans="1:4" ht="15" x14ac:dyDescent="0.25">
      <c r="A1538" s="81">
        <v>94448</v>
      </c>
      <c r="B1538" s="81" t="s">
        <v>876</v>
      </c>
      <c r="C1538" s="81" t="s">
        <v>129</v>
      </c>
      <c r="D1538" s="82">
        <v>98.23</v>
      </c>
    </row>
    <row r="1539" spans="1:4" ht="15" x14ac:dyDescent="0.25">
      <c r="A1539" s="81">
        <v>94207</v>
      </c>
      <c r="B1539" s="81" t="s">
        <v>877</v>
      </c>
      <c r="C1539" s="81" t="s">
        <v>129</v>
      </c>
      <c r="D1539" s="82">
        <v>46.13</v>
      </c>
    </row>
    <row r="1540" spans="1:4" ht="15" x14ac:dyDescent="0.25">
      <c r="A1540" s="81">
        <v>94210</v>
      </c>
      <c r="B1540" s="81" t="s">
        <v>878</v>
      </c>
      <c r="C1540" s="81" t="s">
        <v>129</v>
      </c>
      <c r="D1540" s="82">
        <v>49.05</v>
      </c>
    </row>
    <row r="1541" spans="1:4" ht="15" x14ac:dyDescent="0.25">
      <c r="A1541" s="81">
        <v>94218</v>
      </c>
      <c r="B1541" s="81" t="s">
        <v>11881</v>
      </c>
      <c r="C1541" s="81" t="s">
        <v>129</v>
      </c>
      <c r="D1541" s="82">
        <v>114.02</v>
      </c>
    </row>
    <row r="1542" spans="1:4" ht="15" x14ac:dyDescent="0.25">
      <c r="A1542" s="81">
        <v>94213</v>
      </c>
      <c r="B1542" s="81" t="s">
        <v>879</v>
      </c>
      <c r="C1542" s="81" t="s">
        <v>129</v>
      </c>
      <c r="D1542" s="82">
        <v>72.56</v>
      </c>
    </row>
    <row r="1543" spans="1:4" ht="15" x14ac:dyDescent="0.25">
      <c r="A1543" s="81">
        <v>94216</v>
      </c>
      <c r="B1543" s="81" t="s">
        <v>880</v>
      </c>
      <c r="C1543" s="81" t="s">
        <v>129</v>
      </c>
      <c r="D1543" s="82">
        <v>203.95</v>
      </c>
    </row>
    <row r="1544" spans="1:4" ht="15" x14ac:dyDescent="0.25">
      <c r="A1544" s="81">
        <v>94219</v>
      </c>
      <c r="B1544" s="81" t="s">
        <v>881</v>
      </c>
      <c r="C1544" s="81" t="s">
        <v>7</v>
      </c>
      <c r="D1544" s="82">
        <v>46.84</v>
      </c>
    </row>
    <row r="1545" spans="1:4" ht="15" x14ac:dyDescent="0.25">
      <c r="A1545" s="81">
        <v>94220</v>
      </c>
      <c r="B1545" s="81" t="s">
        <v>882</v>
      </c>
      <c r="C1545" s="81" t="s">
        <v>7</v>
      </c>
      <c r="D1545" s="82">
        <v>59.86</v>
      </c>
    </row>
    <row r="1546" spans="1:4" ht="15" x14ac:dyDescent="0.25">
      <c r="A1546" s="81">
        <v>94221</v>
      </c>
      <c r="B1546" s="81" t="s">
        <v>883</v>
      </c>
      <c r="C1546" s="81" t="s">
        <v>7</v>
      </c>
      <c r="D1546" s="82">
        <v>38.01</v>
      </c>
    </row>
    <row r="1547" spans="1:4" ht="15" x14ac:dyDescent="0.25">
      <c r="A1547" s="81">
        <v>94222</v>
      </c>
      <c r="B1547" s="81" t="s">
        <v>884</v>
      </c>
      <c r="C1547" s="81" t="s">
        <v>7</v>
      </c>
      <c r="D1547" s="82">
        <v>51.03</v>
      </c>
    </row>
    <row r="1548" spans="1:4" ht="15" x14ac:dyDescent="0.25">
      <c r="A1548" s="81">
        <v>94223</v>
      </c>
      <c r="B1548" s="81" t="s">
        <v>885</v>
      </c>
      <c r="C1548" s="81" t="s">
        <v>7</v>
      </c>
      <c r="D1548" s="82">
        <v>77.08</v>
      </c>
    </row>
    <row r="1549" spans="1:4" ht="15" x14ac:dyDescent="0.25">
      <c r="A1549" s="81">
        <v>94451</v>
      </c>
      <c r="B1549" s="81" t="s">
        <v>886</v>
      </c>
      <c r="C1549" s="81" t="s">
        <v>7</v>
      </c>
      <c r="D1549" s="82">
        <v>85.64</v>
      </c>
    </row>
    <row r="1550" spans="1:4" ht="15" x14ac:dyDescent="0.25">
      <c r="A1550" s="81">
        <v>100325</v>
      </c>
      <c r="B1550" s="81" t="s">
        <v>887</v>
      </c>
      <c r="C1550" s="81" t="s">
        <v>7</v>
      </c>
      <c r="D1550" s="82">
        <v>82.92</v>
      </c>
    </row>
    <row r="1551" spans="1:4" ht="15" x14ac:dyDescent="0.25">
      <c r="A1551" s="81">
        <v>100327</v>
      </c>
      <c r="B1551" s="81" t="s">
        <v>888</v>
      </c>
      <c r="C1551" s="81" t="s">
        <v>7</v>
      </c>
      <c r="D1551" s="82">
        <v>61.55</v>
      </c>
    </row>
    <row r="1552" spans="1:4" ht="15" x14ac:dyDescent="0.25">
      <c r="A1552" s="81">
        <v>100328</v>
      </c>
      <c r="B1552" s="81" t="s">
        <v>889</v>
      </c>
      <c r="C1552" s="81" t="s">
        <v>129</v>
      </c>
      <c r="D1552" s="82">
        <v>21.61</v>
      </c>
    </row>
    <row r="1553" spans="1:4" ht="15" x14ac:dyDescent="0.25">
      <c r="A1553" s="81">
        <v>100329</v>
      </c>
      <c r="B1553" s="81" t="s">
        <v>890</v>
      </c>
      <c r="C1553" s="81" t="s">
        <v>129</v>
      </c>
      <c r="D1553" s="82">
        <v>26.08</v>
      </c>
    </row>
    <row r="1554" spans="1:4" ht="15" x14ac:dyDescent="0.25">
      <c r="A1554" s="81">
        <v>100330</v>
      </c>
      <c r="B1554" s="81" t="s">
        <v>891</v>
      </c>
      <c r="C1554" s="81" t="s">
        <v>129</v>
      </c>
      <c r="D1554" s="82">
        <v>29.33</v>
      </c>
    </row>
    <row r="1555" spans="1:4" ht="15" x14ac:dyDescent="0.25">
      <c r="A1555" s="81">
        <v>100331</v>
      </c>
      <c r="B1555" s="81" t="s">
        <v>892</v>
      </c>
      <c r="C1555" s="81" t="s">
        <v>129</v>
      </c>
      <c r="D1555" s="82">
        <v>36.97</v>
      </c>
    </row>
    <row r="1556" spans="1:4" ht="15" x14ac:dyDescent="0.25">
      <c r="A1556" s="81">
        <v>100434</v>
      </c>
      <c r="B1556" s="81" t="s">
        <v>893</v>
      </c>
      <c r="C1556" s="81" t="s">
        <v>7</v>
      </c>
      <c r="D1556" s="82">
        <v>178.85</v>
      </c>
    </row>
    <row r="1557" spans="1:4" ht="15" x14ac:dyDescent="0.25">
      <c r="A1557" s="81">
        <v>100435</v>
      </c>
      <c r="B1557" s="81" t="s">
        <v>894</v>
      </c>
      <c r="C1557" s="81" t="s">
        <v>7</v>
      </c>
      <c r="D1557" s="82">
        <v>59.22</v>
      </c>
    </row>
    <row r="1558" spans="1:4" ht="15" x14ac:dyDescent="0.25">
      <c r="A1558" s="81">
        <v>94227</v>
      </c>
      <c r="B1558" s="81" t="s">
        <v>895</v>
      </c>
      <c r="C1558" s="81" t="s">
        <v>7</v>
      </c>
      <c r="D1558" s="82">
        <v>66.52</v>
      </c>
    </row>
    <row r="1559" spans="1:4" ht="15" x14ac:dyDescent="0.25">
      <c r="A1559" s="81">
        <v>94228</v>
      </c>
      <c r="B1559" s="81" t="s">
        <v>896</v>
      </c>
      <c r="C1559" s="81" t="s">
        <v>7</v>
      </c>
      <c r="D1559" s="82">
        <v>91.35</v>
      </c>
    </row>
    <row r="1560" spans="1:4" ht="15" x14ac:dyDescent="0.25">
      <c r="A1560" s="81">
        <v>94229</v>
      </c>
      <c r="B1560" s="81" t="s">
        <v>897</v>
      </c>
      <c r="C1560" s="81" t="s">
        <v>7</v>
      </c>
      <c r="D1560" s="82">
        <v>176.13</v>
      </c>
    </row>
    <row r="1561" spans="1:4" ht="15" x14ac:dyDescent="0.25">
      <c r="A1561" s="81">
        <v>94231</v>
      </c>
      <c r="B1561" s="81" t="s">
        <v>898</v>
      </c>
      <c r="C1561" s="81" t="s">
        <v>7</v>
      </c>
      <c r="D1561" s="82">
        <v>53.68</v>
      </c>
    </row>
    <row r="1562" spans="1:4" ht="15" x14ac:dyDescent="0.25">
      <c r="A1562" s="81">
        <v>94449</v>
      </c>
      <c r="B1562" s="81" t="s">
        <v>899</v>
      </c>
      <c r="C1562" s="81" t="s">
        <v>129</v>
      </c>
      <c r="D1562" s="82">
        <v>66.23</v>
      </c>
    </row>
    <row r="1563" spans="1:4" ht="15" x14ac:dyDescent="0.25">
      <c r="A1563" s="81">
        <v>92255</v>
      </c>
      <c r="B1563" s="81" t="s">
        <v>900</v>
      </c>
      <c r="C1563" s="81" t="s">
        <v>23</v>
      </c>
      <c r="D1563" s="82">
        <v>214.73</v>
      </c>
    </row>
    <row r="1564" spans="1:4" ht="15" x14ac:dyDescent="0.25">
      <c r="A1564" s="81">
        <v>92256</v>
      </c>
      <c r="B1564" s="81" t="s">
        <v>901</v>
      </c>
      <c r="C1564" s="81" t="s">
        <v>23</v>
      </c>
      <c r="D1564" s="82">
        <v>267.77999999999997</v>
      </c>
    </row>
    <row r="1565" spans="1:4" ht="15" x14ac:dyDescent="0.25">
      <c r="A1565" s="81">
        <v>92257</v>
      </c>
      <c r="B1565" s="81" t="s">
        <v>902</v>
      </c>
      <c r="C1565" s="81" t="s">
        <v>23</v>
      </c>
      <c r="D1565" s="82">
        <v>320.39</v>
      </c>
    </row>
    <row r="1566" spans="1:4" ht="15" x14ac:dyDescent="0.25">
      <c r="A1566" s="81">
        <v>92258</v>
      </c>
      <c r="B1566" s="81" t="s">
        <v>903</v>
      </c>
      <c r="C1566" s="81" t="s">
        <v>23</v>
      </c>
      <c r="D1566" s="82">
        <v>404.99</v>
      </c>
    </row>
    <row r="1567" spans="1:4" ht="15" x14ac:dyDescent="0.25">
      <c r="A1567" s="81">
        <v>92568</v>
      </c>
      <c r="B1567" s="81" t="s">
        <v>904</v>
      </c>
      <c r="C1567" s="81" t="s">
        <v>129</v>
      </c>
      <c r="D1567" s="82">
        <v>126.31</v>
      </c>
    </row>
    <row r="1568" spans="1:4" ht="15" x14ac:dyDescent="0.25">
      <c r="A1568" s="81">
        <v>92569</v>
      </c>
      <c r="B1568" s="81" t="s">
        <v>905</v>
      </c>
      <c r="C1568" s="81" t="s">
        <v>129</v>
      </c>
      <c r="D1568" s="82">
        <v>70.099999999999994</v>
      </c>
    </row>
    <row r="1569" spans="1:4" ht="15" x14ac:dyDescent="0.25">
      <c r="A1569" s="81">
        <v>92570</v>
      </c>
      <c r="B1569" s="81" t="s">
        <v>906</v>
      </c>
      <c r="C1569" s="81" t="s">
        <v>129</v>
      </c>
      <c r="D1569" s="82">
        <v>44.32</v>
      </c>
    </row>
    <row r="1570" spans="1:4" ht="15" x14ac:dyDescent="0.25">
      <c r="A1570" s="81">
        <v>92571</v>
      </c>
      <c r="B1570" s="81" t="s">
        <v>907</v>
      </c>
      <c r="C1570" s="81" t="s">
        <v>129</v>
      </c>
      <c r="D1570" s="82">
        <v>136.41999999999999</v>
      </c>
    </row>
    <row r="1571" spans="1:4" ht="15" x14ac:dyDescent="0.25">
      <c r="A1571" s="81">
        <v>92572</v>
      </c>
      <c r="B1571" s="81" t="s">
        <v>908</v>
      </c>
      <c r="C1571" s="81" t="s">
        <v>129</v>
      </c>
      <c r="D1571" s="82">
        <v>81.48</v>
      </c>
    </row>
    <row r="1572" spans="1:4" ht="15" x14ac:dyDescent="0.25">
      <c r="A1572" s="81">
        <v>92573</v>
      </c>
      <c r="B1572" s="81" t="s">
        <v>909</v>
      </c>
      <c r="C1572" s="81" t="s">
        <v>129</v>
      </c>
      <c r="D1572" s="82">
        <v>48.66</v>
      </c>
    </row>
    <row r="1573" spans="1:4" ht="15" x14ac:dyDescent="0.25">
      <c r="A1573" s="81">
        <v>92574</v>
      </c>
      <c r="B1573" s="81" t="s">
        <v>910</v>
      </c>
      <c r="C1573" s="81" t="s">
        <v>129</v>
      </c>
      <c r="D1573" s="82">
        <v>128.69</v>
      </c>
    </row>
    <row r="1574" spans="1:4" ht="15" x14ac:dyDescent="0.25">
      <c r="A1574" s="81">
        <v>92575</v>
      </c>
      <c r="B1574" s="81" t="s">
        <v>911</v>
      </c>
      <c r="C1574" s="81" t="s">
        <v>129</v>
      </c>
      <c r="D1574" s="82">
        <v>64.290000000000006</v>
      </c>
    </row>
    <row r="1575" spans="1:4" ht="15" x14ac:dyDescent="0.25">
      <c r="A1575" s="81">
        <v>92576</v>
      </c>
      <c r="B1575" s="81" t="s">
        <v>912</v>
      </c>
      <c r="C1575" s="81" t="s">
        <v>129</v>
      </c>
      <c r="D1575" s="82">
        <v>35.049999999999997</v>
      </c>
    </row>
    <row r="1576" spans="1:4" ht="15" x14ac:dyDescent="0.25">
      <c r="A1576" s="81">
        <v>92577</v>
      </c>
      <c r="B1576" s="81" t="s">
        <v>913</v>
      </c>
      <c r="C1576" s="81" t="s">
        <v>129</v>
      </c>
      <c r="D1576" s="82">
        <v>139.18</v>
      </c>
    </row>
    <row r="1577" spans="1:4" ht="15" x14ac:dyDescent="0.25">
      <c r="A1577" s="81">
        <v>92578</v>
      </c>
      <c r="B1577" s="81" t="s">
        <v>914</v>
      </c>
      <c r="C1577" s="81" t="s">
        <v>129</v>
      </c>
      <c r="D1577" s="82">
        <v>70.16</v>
      </c>
    </row>
    <row r="1578" spans="1:4" ht="15" x14ac:dyDescent="0.25">
      <c r="A1578" s="81">
        <v>92579</v>
      </c>
      <c r="B1578" s="81" t="s">
        <v>915</v>
      </c>
      <c r="C1578" s="81" t="s">
        <v>129</v>
      </c>
      <c r="D1578" s="82">
        <v>38.520000000000003</v>
      </c>
    </row>
    <row r="1579" spans="1:4" ht="15" x14ac:dyDescent="0.25">
      <c r="A1579" s="81">
        <v>92580</v>
      </c>
      <c r="B1579" s="81" t="s">
        <v>916</v>
      </c>
      <c r="C1579" s="81" t="s">
        <v>129</v>
      </c>
      <c r="D1579" s="82">
        <v>48.61</v>
      </c>
    </row>
    <row r="1580" spans="1:4" ht="15" x14ac:dyDescent="0.25">
      <c r="A1580" s="81">
        <v>92581</v>
      </c>
      <c r="B1580" s="81" t="s">
        <v>917</v>
      </c>
      <c r="C1580" s="81" t="s">
        <v>129</v>
      </c>
      <c r="D1580" s="82">
        <v>50.4</v>
      </c>
    </row>
    <row r="1581" spans="1:4" ht="15" x14ac:dyDescent="0.25">
      <c r="A1581" s="81">
        <v>92582</v>
      </c>
      <c r="B1581" s="81" t="s">
        <v>14074</v>
      </c>
      <c r="C1581" s="81" t="s">
        <v>23</v>
      </c>
      <c r="D1581" s="82">
        <v>728.25</v>
      </c>
    </row>
    <row r="1582" spans="1:4" ht="15" x14ac:dyDescent="0.25">
      <c r="A1582" s="81">
        <v>92584</v>
      </c>
      <c r="B1582" s="81" t="s">
        <v>14075</v>
      </c>
      <c r="C1582" s="81" t="s">
        <v>23</v>
      </c>
      <c r="D1582" s="82">
        <v>844.31</v>
      </c>
    </row>
    <row r="1583" spans="1:4" ht="15" x14ac:dyDescent="0.25">
      <c r="A1583" s="81">
        <v>92586</v>
      </c>
      <c r="B1583" s="81" t="s">
        <v>14076</v>
      </c>
      <c r="C1583" s="81" t="s">
        <v>23</v>
      </c>
      <c r="D1583" s="82">
        <v>960.36</v>
      </c>
    </row>
    <row r="1584" spans="1:4" ht="15" x14ac:dyDescent="0.25">
      <c r="A1584" s="81">
        <v>92588</v>
      </c>
      <c r="B1584" s="81" t="s">
        <v>14077</v>
      </c>
      <c r="C1584" s="81" t="s">
        <v>23</v>
      </c>
      <c r="D1584" s="83">
        <v>1220.8800000000001</v>
      </c>
    </row>
    <row r="1585" spans="1:4" ht="15" x14ac:dyDescent="0.25">
      <c r="A1585" s="81">
        <v>92590</v>
      </c>
      <c r="B1585" s="81" t="s">
        <v>14078</v>
      </c>
      <c r="C1585" s="81" t="s">
        <v>23</v>
      </c>
      <c r="D1585" s="83">
        <v>1336.93</v>
      </c>
    </row>
    <row r="1586" spans="1:4" ht="15" x14ac:dyDescent="0.25">
      <c r="A1586" s="81">
        <v>92592</v>
      </c>
      <c r="B1586" s="81" t="s">
        <v>14079</v>
      </c>
      <c r="C1586" s="81" t="s">
        <v>23</v>
      </c>
      <c r="D1586" s="83">
        <v>1505.6</v>
      </c>
    </row>
    <row r="1587" spans="1:4" ht="15" x14ac:dyDescent="0.25">
      <c r="A1587" s="81">
        <v>92594</v>
      </c>
      <c r="B1587" s="81" t="s">
        <v>14080</v>
      </c>
      <c r="C1587" s="81" t="s">
        <v>23</v>
      </c>
      <c r="D1587" s="83">
        <v>1742.45</v>
      </c>
    </row>
    <row r="1588" spans="1:4" ht="15" x14ac:dyDescent="0.25">
      <c r="A1588" s="81">
        <v>92596</v>
      </c>
      <c r="B1588" s="81" t="s">
        <v>14081</v>
      </c>
      <c r="C1588" s="81" t="s">
        <v>23</v>
      </c>
      <c r="D1588" s="83">
        <v>1948.07</v>
      </c>
    </row>
    <row r="1589" spans="1:4" ht="15" x14ac:dyDescent="0.25">
      <c r="A1589" s="81">
        <v>92598</v>
      </c>
      <c r="B1589" s="81" t="s">
        <v>14082</v>
      </c>
      <c r="C1589" s="81" t="s">
        <v>23</v>
      </c>
      <c r="D1589" s="83">
        <v>2064.12</v>
      </c>
    </row>
    <row r="1590" spans="1:4" ht="15" x14ac:dyDescent="0.25">
      <c r="A1590" s="81">
        <v>92600</v>
      </c>
      <c r="B1590" s="81" t="s">
        <v>14083</v>
      </c>
      <c r="C1590" s="81" t="s">
        <v>23</v>
      </c>
      <c r="D1590" s="83">
        <v>2209.5300000000002</v>
      </c>
    </row>
    <row r="1591" spans="1:4" ht="15" x14ac:dyDescent="0.25">
      <c r="A1591" s="81">
        <v>92602</v>
      </c>
      <c r="B1591" s="81" t="s">
        <v>14084</v>
      </c>
      <c r="C1591" s="81" t="s">
        <v>23</v>
      </c>
      <c r="D1591" s="82">
        <v>728.25</v>
      </c>
    </row>
    <row r="1592" spans="1:4" ht="15" x14ac:dyDescent="0.25">
      <c r="A1592" s="81">
        <v>92604</v>
      </c>
      <c r="B1592" s="81" t="s">
        <v>14085</v>
      </c>
      <c r="C1592" s="81" t="s">
        <v>23</v>
      </c>
      <c r="D1592" s="82">
        <v>814.95</v>
      </c>
    </row>
    <row r="1593" spans="1:4" ht="15" x14ac:dyDescent="0.25">
      <c r="A1593" s="81">
        <v>92606</v>
      </c>
      <c r="B1593" s="81" t="s">
        <v>14086</v>
      </c>
      <c r="C1593" s="81" t="s">
        <v>23</v>
      </c>
      <c r="D1593" s="82">
        <v>931.01</v>
      </c>
    </row>
    <row r="1594" spans="1:4" ht="15" x14ac:dyDescent="0.25">
      <c r="A1594" s="81">
        <v>92608</v>
      </c>
      <c r="B1594" s="81" t="s">
        <v>14087</v>
      </c>
      <c r="C1594" s="81" t="s">
        <v>23</v>
      </c>
      <c r="D1594" s="83">
        <v>1162.17</v>
      </c>
    </row>
    <row r="1595" spans="1:4" ht="15" x14ac:dyDescent="0.25">
      <c r="A1595" s="81">
        <v>92610</v>
      </c>
      <c r="B1595" s="81" t="s">
        <v>14088</v>
      </c>
      <c r="C1595" s="81" t="s">
        <v>23</v>
      </c>
      <c r="D1595" s="83">
        <v>1278.23</v>
      </c>
    </row>
    <row r="1596" spans="1:4" ht="15" x14ac:dyDescent="0.25">
      <c r="A1596" s="81">
        <v>92612</v>
      </c>
      <c r="B1596" s="81" t="s">
        <v>14089</v>
      </c>
      <c r="C1596" s="81" t="s">
        <v>23</v>
      </c>
      <c r="D1596" s="83">
        <v>1446.89</v>
      </c>
    </row>
    <row r="1597" spans="1:4" ht="15" x14ac:dyDescent="0.25">
      <c r="A1597" s="81">
        <v>92614</v>
      </c>
      <c r="B1597" s="81" t="s">
        <v>14090</v>
      </c>
      <c r="C1597" s="81" t="s">
        <v>23</v>
      </c>
      <c r="D1597" s="83">
        <v>1625.04</v>
      </c>
    </row>
    <row r="1598" spans="1:4" ht="15" x14ac:dyDescent="0.25">
      <c r="A1598" s="81">
        <v>92616</v>
      </c>
      <c r="B1598" s="81" t="s">
        <v>14091</v>
      </c>
      <c r="C1598" s="81" t="s">
        <v>23</v>
      </c>
      <c r="D1598" s="83">
        <v>1860.01</v>
      </c>
    </row>
    <row r="1599" spans="1:4" ht="15" x14ac:dyDescent="0.25">
      <c r="A1599" s="81">
        <v>92618</v>
      </c>
      <c r="B1599" s="81" t="s">
        <v>14092</v>
      </c>
      <c r="C1599" s="81" t="s">
        <v>23</v>
      </c>
      <c r="D1599" s="83">
        <v>1976.06</v>
      </c>
    </row>
    <row r="1600" spans="1:4" ht="15" x14ac:dyDescent="0.25">
      <c r="A1600" s="81">
        <v>92620</v>
      </c>
      <c r="B1600" s="81" t="s">
        <v>14093</v>
      </c>
      <c r="C1600" s="81" t="s">
        <v>23</v>
      </c>
      <c r="D1600" s="83">
        <v>2092.11</v>
      </c>
    </row>
    <row r="1601" spans="1:4" ht="15" x14ac:dyDescent="0.25">
      <c r="A1601" s="81">
        <v>100357</v>
      </c>
      <c r="B1601" s="81" t="s">
        <v>919</v>
      </c>
      <c r="C1601" s="81" t="s">
        <v>23</v>
      </c>
      <c r="D1601" s="83">
        <v>1224.8699999999999</v>
      </c>
    </row>
    <row r="1602" spans="1:4" ht="15" x14ac:dyDescent="0.25">
      <c r="A1602" s="81">
        <v>100358</v>
      </c>
      <c r="B1602" s="81" t="s">
        <v>920</v>
      </c>
      <c r="C1602" s="81" t="s">
        <v>23</v>
      </c>
      <c r="D1602" s="83">
        <v>1681.13</v>
      </c>
    </row>
    <row r="1603" spans="1:4" ht="15" x14ac:dyDescent="0.25">
      <c r="A1603" s="81">
        <v>100359</v>
      </c>
      <c r="B1603" s="81" t="s">
        <v>921</v>
      </c>
      <c r="C1603" s="81" t="s">
        <v>23</v>
      </c>
      <c r="D1603" s="83">
        <v>1762.09</v>
      </c>
    </row>
    <row r="1604" spans="1:4" ht="15" x14ac:dyDescent="0.25">
      <c r="A1604" s="81">
        <v>100360</v>
      </c>
      <c r="B1604" s="81" t="s">
        <v>922</v>
      </c>
      <c r="C1604" s="81" t="s">
        <v>23</v>
      </c>
      <c r="D1604" s="83">
        <v>1954.69</v>
      </c>
    </row>
    <row r="1605" spans="1:4" ht="15" x14ac:dyDescent="0.25">
      <c r="A1605" s="81">
        <v>100361</v>
      </c>
      <c r="B1605" s="81" t="s">
        <v>923</v>
      </c>
      <c r="C1605" s="81" t="s">
        <v>23</v>
      </c>
      <c r="D1605" s="83">
        <v>2446.12</v>
      </c>
    </row>
    <row r="1606" spans="1:4" ht="15" x14ac:dyDescent="0.25">
      <c r="A1606" s="81">
        <v>100362</v>
      </c>
      <c r="B1606" s="81" t="s">
        <v>924</v>
      </c>
      <c r="C1606" s="81" t="s">
        <v>23</v>
      </c>
      <c r="D1606" s="83">
        <v>3129.93</v>
      </c>
    </row>
    <row r="1607" spans="1:4" ht="15" x14ac:dyDescent="0.25">
      <c r="A1607" s="81">
        <v>100363</v>
      </c>
      <c r="B1607" s="81" t="s">
        <v>925</v>
      </c>
      <c r="C1607" s="81" t="s">
        <v>23</v>
      </c>
      <c r="D1607" s="83">
        <v>3227.11</v>
      </c>
    </row>
    <row r="1608" spans="1:4" ht="15" x14ac:dyDescent="0.25">
      <c r="A1608" s="81">
        <v>100364</v>
      </c>
      <c r="B1608" s="81" t="s">
        <v>926</v>
      </c>
      <c r="C1608" s="81" t="s">
        <v>23</v>
      </c>
      <c r="D1608" s="83">
        <v>3512.43</v>
      </c>
    </row>
    <row r="1609" spans="1:4" ht="15" x14ac:dyDescent="0.25">
      <c r="A1609" s="81">
        <v>100365</v>
      </c>
      <c r="B1609" s="81" t="s">
        <v>927</v>
      </c>
      <c r="C1609" s="81" t="s">
        <v>23</v>
      </c>
      <c r="D1609" s="83">
        <v>4062.44</v>
      </c>
    </row>
    <row r="1610" spans="1:4" ht="15" x14ac:dyDescent="0.25">
      <c r="A1610" s="81">
        <v>100366</v>
      </c>
      <c r="B1610" s="81" t="s">
        <v>928</v>
      </c>
      <c r="C1610" s="81" t="s">
        <v>23</v>
      </c>
      <c r="D1610" s="83">
        <v>4329.57</v>
      </c>
    </row>
    <row r="1611" spans="1:4" ht="15" x14ac:dyDescent="0.25">
      <c r="A1611" s="81">
        <v>100367</v>
      </c>
      <c r="B1611" s="81" t="s">
        <v>929</v>
      </c>
      <c r="C1611" s="81" t="s">
        <v>23</v>
      </c>
      <c r="D1611" s="83">
        <v>1193.1400000000001</v>
      </c>
    </row>
    <row r="1612" spans="1:4" ht="15" x14ac:dyDescent="0.25">
      <c r="A1612" s="81">
        <v>100368</v>
      </c>
      <c r="B1612" s="81" t="s">
        <v>930</v>
      </c>
      <c r="C1612" s="81" t="s">
        <v>23</v>
      </c>
      <c r="D1612" s="83">
        <v>1641.98</v>
      </c>
    </row>
    <row r="1613" spans="1:4" ht="15" x14ac:dyDescent="0.25">
      <c r="A1613" s="81">
        <v>100369</v>
      </c>
      <c r="B1613" s="81" t="s">
        <v>931</v>
      </c>
      <c r="C1613" s="81" t="s">
        <v>23</v>
      </c>
      <c r="D1613" s="83">
        <v>1722.95</v>
      </c>
    </row>
    <row r="1614" spans="1:4" ht="15" x14ac:dyDescent="0.25">
      <c r="A1614" s="81">
        <v>100370</v>
      </c>
      <c r="B1614" s="81" t="s">
        <v>932</v>
      </c>
      <c r="C1614" s="81" t="s">
        <v>23</v>
      </c>
      <c r="D1614" s="83">
        <v>2036.81</v>
      </c>
    </row>
    <row r="1615" spans="1:4" ht="15" x14ac:dyDescent="0.25">
      <c r="A1615" s="81">
        <v>100371</v>
      </c>
      <c r="B1615" s="81" t="s">
        <v>933</v>
      </c>
      <c r="C1615" s="81" t="s">
        <v>23</v>
      </c>
      <c r="D1615" s="83">
        <v>2341.7399999999998</v>
      </c>
    </row>
    <row r="1616" spans="1:4" ht="15" x14ac:dyDescent="0.25">
      <c r="A1616" s="81">
        <v>100372</v>
      </c>
      <c r="B1616" s="81" t="s">
        <v>934</v>
      </c>
      <c r="C1616" s="81" t="s">
        <v>23</v>
      </c>
      <c r="D1616" s="83">
        <v>2951.09</v>
      </c>
    </row>
    <row r="1617" spans="1:4" ht="15" x14ac:dyDescent="0.25">
      <c r="A1617" s="81">
        <v>100373</v>
      </c>
      <c r="B1617" s="81" t="s">
        <v>935</v>
      </c>
      <c r="C1617" s="81" t="s">
        <v>23</v>
      </c>
      <c r="D1617" s="83">
        <v>3049.36</v>
      </c>
    </row>
    <row r="1618" spans="1:4" ht="15" x14ac:dyDescent="0.25">
      <c r="A1618" s="81">
        <v>100374</v>
      </c>
      <c r="B1618" s="81" t="s">
        <v>936</v>
      </c>
      <c r="C1618" s="81" t="s">
        <v>23</v>
      </c>
      <c r="D1618" s="83">
        <v>3279.76</v>
      </c>
    </row>
    <row r="1619" spans="1:4" ht="15" x14ac:dyDescent="0.25">
      <c r="A1619" s="81">
        <v>100375</v>
      </c>
      <c r="B1619" s="81" t="s">
        <v>937</v>
      </c>
      <c r="C1619" s="81" t="s">
        <v>23</v>
      </c>
      <c r="D1619" s="83">
        <v>3714.1</v>
      </c>
    </row>
    <row r="1620" spans="1:4" ht="15" x14ac:dyDescent="0.25">
      <c r="A1620" s="81">
        <v>100376</v>
      </c>
      <c r="B1620" s="81" t="s">
        <v>938</v>
      </c>
      <c r="C1620" s="81" t="s">
        <v>23</v>
      </c>
      <c r="D1620" s="83">
        <v>3634.88</v>
      </c>
    </row>
    <row r="1621" spans="1:4" ht="15" x14ac:dyDescent="0.25">
      <c r="A1621" s="81">
        <v>100377</v>
      </c>
      <c r="B1621" s="81" t="s">
        <v>939</v>
      </c>
      <c r="C1621" s="81" t="s">
        <v>918</v>
      </c>
      <c r="D1621" s="82">
        <v>11.91</v>
      </c>
    </row>
    <row r="1622" spans="1:4" ht="15" x14ac:dyDescent="0.25">
      <c r="A1622" s="81">
        <v>100378</v>
      </c>
      <c r="B1622" s="81" t="s">
        <v>940</v>
      </c>
      <c r="C1622" s="81" t="s">
        <v>918</v>
      </c>
      <c r="D1622" s="82">
        <v>11.01</v>
      </c>
    </row>
    <row r="1623" spans="1:4" ht="15" x14ac:dyDescent="0.25">
      <c r="A1623" s="81">
        <v>100382</v>
      </c>
      <c r="B1623" s="81" t="s">
        <v>941</v>
      </c>
      <c r="C1623" s="81" t="s">
        <v>129</v>
      </c>
      <c r="D1623" s="82">
        <v>26.36</v>
      </c>
    </row>
    <row r="1624" spans="1:4" ht="15" x14ac:dyDescent="0.25">
      <c r="A1624" s="81">
        <v>104314</v>
      </c>
      <c r="B1624" s="81" t="s">
        <v>11882</v>
      </c>
      <c r="C1624" s="81" t="s">
        <v>918</v>
      </c>
      <c r="D1624" s="82">
        <v>11.2</v>
      </c>
    </row>
    <row r="1625" spans="1:4" ht="15" x14ac:dyDescent="0.25">
      <c r="A1625" s="81">
        <v>94444</v>
      </c>
      <c r="B1625" s="81" t="s">
        <v>942</v>
      </c>
      <c r="C1625" s="81" t="s">
        <v>129</v>
      </c>
      <c r="D1625" s="82">
        <v>650.25</v>
      </c>
    </row>
    <row r="1626" spans="1:4" ht="15" x14ac:dyDescent="0.25">
      <c r="A1626" s="81">
        <v>104482</v>
      </c>
      <c r="B1626" s="81" t="s">
        <v>14094</v>
      </c>
      <c r="C1626" s="81" t="s">
        <v>358</v>
      </c>
      <c r="D1626" s="82">
        <v>44.19</v>
      </c>
    </row>
    <row r="1627" spans="1:4" ht="15" x14ac:dyDescent="0.25">
      <c r="A1627" s="81">
        <v>104184</v>
      </c>
      <c r="B1627" s="81" t="s">
        <v>14095</v>
      </c>
      <c r="C1627" s="81" t="s">
        <v>23</v>
      </c>
      <c r="D1627" s="82">
        <v>42.9</v>
      </c>
    </row>
    <row r="1628" spans="1:4" ht="15" x14ac:dyDescent="0.25">
      <c r="A1628" s="81">
        <v>104185</v>
      </c>
      <c r="B1628" s="81" t="s">
        <v>14096</v>
      </c>
      <c r="C1628" s="81" t="s">
        <v>23</v>
      </c>
      <c r="D1628" s="82">
        <v>37.299999999999997</v>
      </c>
    </row>
    <row r="1629" spans="1:4" ht="15" x14ac:dyDescent="0.25">
      <c r="A1629" s="81">
        <v>104186</v>
      </c>
      <c r="B1629" s="81" t="s">
        <v>14097</v>
      </c>
      <c r="C1629" s="81" t="s">
        <v>7</v>
      </c>
      <c r="D1629" s="82">
        <v>280.94</v>
      </c>
    </row>
    <row r="1630" spans="1:4" ht="15" x14ac:dyDescent="0.25">
      <c r="A1630" s="81">
        <v>104187</v>
      </c>
      <c r="B1630" s="81" t="s">
        <v>14098</v>
      </c>
      <c r="C1630" s="81" t="s">
        <v>7</v>
      </c>
      <c r="D1630" s="83">
        <v>1472.1</v>
      </c>
    </row>
    <row r="1631" spans="1:4" ht="15" x14ac:dyDescent="0.25">
      <c r="A1631" s="81">
        <v>104189</v>
      </c>
      <c r="B1631" s="81" t="s">
        <v>14099</v>
      </c>
      <c r="C1631" s="81" t="s">
        <v>969</v>
      </c>
      <c r="D1631" s="82">
        <v>137.66</v>
      </c>
    </row>
    <row r="1632" spans="1:4" ht="15" x14ac:dyDescent="0.25">
      <c r="A1632" s="81">
        <v>104190</v>
      </c>
      <c r="B1632" s="81" t="s">
        <v>14100</v>
      </c>
      <c r="C1632" s="81" t="s">
        <v>23</v>
      </c>
      <c r="D1632" s="82">
        <v>963.85</v>
      </c>
    </row>
    <row r="1633" spans="1:4" ht="15" x14ac:dyDescent="0.25">
      <c r="A1633" s="81">
        <v>102661</v>
      </c>
      <c r="B1633" s="81" t="s">
        <v>943</v>
      </c>
      <c r="C1633" s="81" t="s">
        <v>7</v>
      </c>
      <c r="D1633" s="82">
        <v>34.33</v>
      </c>
    </row>
    <row r="1634" spans="1:4" ht="15" x14ac:dyDescent="0.25">
      <c r="A1634" s="81">
        <v>102662</v>
      </c>
      <c r="B1634" s="81" t="s">
        <v>11883</v>
      </c>
      <c r="C1634" s="81" t="s">
        <v>7</v>
      </c>
      <c r="D1634" s="82">
        <v>94.35</v>
      </c>
    </row>
    <row r="1635" spans="1:4" ht="15" x14ac:dyDescent="0.25">
      <c r="A1635" s="81">
        <v>102663</v>
      </c>
      <c r="B1635" s="81" t="s">
        <v>944</v>
      </c>
      <c r="C1635" s="81" t="s">
        <v>7</v>
      </c>
      <c r="D1635" s="82">
        <v>65.180000000000007</v>
      </c>
    </row>
    <row r="1636" spans="1:4" ht="15" x14ac:dyDescent="0.25">
      <c r="A1636" s="81">
        <v>102664</v>
      </c>
      <c r="B1636" s="81" t="s">
        <v>945</v>
      </c>
      <c r="C1636" s="81" t="s">
        <v>7</v>
      </c>
      <c r="D1636" s="82">
        <v>46.1</v>
      </c>
    </row>
    <row r="1637" spans="1:4" ht="15" x14ac:dyDescent="0.25">
      <c r="A1637" s="81">
        <v>102665</v>
      </c>
      <c r="B1637" s="81" t="s">
        <v>946</v>
      </c>
      <c r="C1637" s="81" t="s">
        <v>7</v>
      </c>
      <c r="D1637" s="82">
        <v>22.42</v>
      </c>
    </row>
    <row r="1638" spans="1:4" ht="15" x14ac:dyDescent="0.25">
      <c r="A1638" s="81">
        <v>102666</v>
      </c>
      <c r="B1638" s="81" t="s">
        <v>947</v>
      </c>
      <c r="C1638" s="81" t="s">
        <v>7</v>
      </c>
      <c r="D1638" s="82">
        <v>57.89</v>
      </c>
    </row>
    <row r="1639" spans="1:4" ht="15" x14ac:dyDescent="0.25">
      <c r="A1639" s="81">
        <v>102668</v>
      </c>
      <c r="B1639" s="81" t="s">
        <v>11884</v>
      </c>
      <c r="C1639" s="81" t="s">
        <v>7</v>
      </c>
      <c r="D1639" s="82">
        <v>117.89</v>
      </c>
    </row>
    <row r="1640" spans="1:4" ht="15" x14ac:dyDescent="0.25">
      <c r="A1640" s="81">
        <v>102669</v>
      </c>
      <c r="B1640" s="81" t="s">
        <v>948</v>
      </c>
      <c r="C1640" s="81" t="s">
        <v>7</v>
      </c>
      <c r="D1640" s="82">
        <v>88.74</v>
      </c>
    </row>
    <row r="1641" spans="1:4" ht="15" x14ac:dyDescent="0.25">
      <c r="A1641" s="81">
        <v>102670</v>
      </c>
      <c r="B1641" s="81" t="s">
        <v>949</v>
      </c>
      <c r="C1641" s="81" t="s">
        <v>7</v>
      </c>
      <c r="D1641" s="82">
        <v>93.81</v>
      </c>
    </row>
    <row r="1642" spans="1:4" ht="15" x14ac:dyDescent="0.25">
      <c r="A1642" s="81">
        <v>102672</v>
      </c>
      <c r="B1642" s="81" t="s">
        <v>11885</v>
      </c>
      <c r="C1642" s="81" t="s">
        <v>7</v>
      </c>
      <c r="D1642" s="82">
        <v>169.81</v>
      </c>
    </row>
    <row r="1643" spans="1:4" ht="15" x14ac:dyDescent="0.25">
      <c r="A1643" s="81">
        <v>102673</v>
      </c>
      <c r="B1643" s="81" t="s">
        <v>950</v>
      </c>
      <c r="C1643" s="81" t="s">
        <v>7</v>
      </c>
      <c r="D1643" s="82">
        <v>155.75</v>
      </c>
    </row>
    <row r="1644" spans="1:4" ht="15" x14ac:dyDescent="0.25">
      <c r="A1644" s="81">
        <v>102674</v>
      </c>
      <c r="B1644" s="81" t="s">
        <v>951</v>
      </c>
      <c r="C1644" s="81" t="s">
        <v>7</v>
      </c>
      <c r="D1644" s="82">
        <v>101.4</v>
      </c>
    </row>
    <row r="1645" spans="1:4" ht="15" x14ac:dyDescent="0.25">
      <c r="A1645" s="81">
        <v>102676</v>
      </c>
      <c r="B1645" s="81" t="s">
        <v>11886</v>
      </c>
      <c r="C1645" s="81" t="s">
        <v>7</v>
      </c>
      <c r="D1645" s="82">
        <v>165.35</v>
      </c>
    </row>
    <row r="1646" spans="1:4" ht="15" x14ac:dyDescent="0.25">
      <c r="A1646" s="81">
        <v>102677</v>
      </c>
      <c r="B1646" s="81" t="s">
        <v>952</v>
      </c>
      <c r="C1646" s="81" t="s">
        <v>7</v>
      </c>
      <c r="D1646" s="82">
        <v>139.16999999999999</v>
      </c>
    </row>
    <row r="1647" spans="1:4" ht="15" x14ac:dyDescent="0.25">
      <c r="A1647" s="81">
        <v>102678</v>
      </c>
      <c r="B1647" s="81" t="s">
        <v>953</v>
      </c>
      <c r="C1647" s="81" t="s">
        <v>7</v>
      </c>
      <c r="D1647" s="82">
        <v>125.6</v>
      </c>
    </row>
    <row r="1648" spans="1:4" ht="15" x14ac:dyDescent="0.25">
      <c r="A1648" s="81">
        <v>102679</v>
      </c>
      <c r="B1648" s="81" t="s">
        <v>954</v>
      </c>
      <c r="C1648" s="81" t="s">
        <v>7</v>
      </c>
      <c r="D1648" s="82">
        <v>134.97999999999999</v>
      </c>
    </row>
    <row r="1649" spans="1:4" ht="15" x14ac:dyDescent="0.25">
      <c r="A1649" s="81">
        <v>102680</v>
      </c>
      <c r="B1649" s="81" t="s">
        <v>955</v>
      </c>
      <c r="C1649" s="81" t="s">
        <v>7</v>
      </c>
      <c r="D1649" s="82">
        <v>138.84</v>
      </c>
    </row>
    <row r="1650" spans="1:4" ht="15" x14ac:dyDescent="0.25">
      <c r="A1650" s="81">
        <v>102681</v>
      </c>
      <c r="B1650" s="81" t="s">
        <v>11887</v>
      </c>
      <c r="C1650" s="81" t="s">
        <v>7</v>
      </c>
      <c r="D1650" s="82">
        <v>202.81</v>
      </c>
    </row>
    <row r="1651" spans="1:4" ht="15" x14ac:dyDescent="0.25">
      <c r="A1651" s="81">
        <v>102683</v>
      </c>
      <c r="B1651" s="81" t="s">
        <v>956</v>
      </c>
      <c r="C1651" s="81" t="s">
        <v>7</v>
      </c>
      <c r="D1651" s="82">
        <v>181.16</v>
      </c>
    </row>
    <row r="1652" spans="1:4" ht="15" x14ac:dyDescent="0.25">
      <c r="A1652" s="81">
        <v>102684</v>
      </c>
      <c r="B1652" s="81" t="s">
        <v>957</v>
      </c>
      <c r="C1652" s="81" t="s">
        <v>7</v>
      </c>
      <c r="D1652" s="82">
        <v>148.19</v>
      </c>
    </row>
    <row r="1653" spans="1:4" ht="15" x14ac:dyDescent="0.25">
      <c r="A1653" s="81">
        <v>102685</v>
      </c>
      <c r="B1653" s="81" t="s">
        <v>11888</v>
      </c>
      <c r="C1653" s="81" t="s">
        <v>7</v>
      </c>
      <c r="D1653" s="82">
        <v>212.17</v>
      </c>
    </row>
    <row r="1654" spans="1:4" ht="15" x14ac:dyDescent="0.25">
      <c r="A1654" s="81">
        <v>102687</v>
      </c>
      <c r="B1654" s="81" t="s">
        <v>958</v>
      </c>
      <c r="C1654" s="81" t="s">
        <v>7</v>
      </c>
      <c r="D1654" s="82">
        <v>186</v>
      </c>
    </row>
    <row r="1655" spans="1:4" ht="15" x14ac:dyDescent="0.25">
      <c r="A1655" s="81">
        <v>102688</v>
      </c>
      <c r="B1655" s="81" t="s">
        <v>14101</v>
      </c>
      <c r="C1655" s="81" t="s">
        <v>7</v>
      </c>
      <c r="D1655" s="82">
        <v>41.67</v>
      </c>
    </row>
    <row r="1656" spans="1:4" ht="15" x14ac:dyDescent="0.25">
      <c r="A1656" s="81">
        <v>102689</v>
      </c>
      <c r="B1656" s="81" t="s">
        <v>14102</v>
      </c>
      <c r="C1656" s="81" t="s">
        <v>7</v>
      </c>
      <c r="D1656" s="82">
        <v>98.53</v>
      </c>
    </row>
    <row r="1657" spans="1:4" ht="15" x14ac:dyDescent="0.25">
      <c r="A1657" s="81">
        <v>102690</v>
      </c>
      <c r="B1657" s="81" t="s">
        <v>959</v>
      </c>
      <c r="C1657" s="81" t="s">
        <v>7</v>
      </c>
      <c r="D1657" s="82">
        <v>65.22</v>
      </c>
    </row>
    <row r="1658" spans="1:4" ht="15" x14ac:dyDescent="0.25">
      <c r="A1658" s="81">
        <v>102693</v>
      </c>
      <c r="B1658" s="81" t="s">
        <v>14103</v>
      </c>
      <c r="C1658" s="81" t="s">
        <v>7</v>
      </c>
      <c r="D1658" s="82">
        <v>122.08</v>
      </c>
    </row>
    <row r="1659" spans="1:4" ht="15" x14ac:dyDescent="0.25">
      <c r="A1659" s="81">
        <v>102694</v>
      </c>
      <c r="B1659" s="81" t="s">
        <v>14104</v>
      </c>
      <c r="C1659" s="81" t="s">
        <v>7</v>
      </c>
      <c r="D1659" s="82">
        <v>72.81</v>
      </c>
    </row>
    <row r="1660" spans="1:4" ht="15" x14ac:dyDescent="0.25">
      <c r="A1660" s="81">
        <v>102696</v>
      </c>
      <c r="B1660" s="81" t="s">
        <v>14105</v>
      </c>
      <c r="C1660" s="81" t="s">
        <v>7</v>
      </c>
      <c r="D1660" s="82">
        <v>129.66</v>
      </c>
    </row>
    <row r="1661" spans="1:4" ht="15" x14ac:dyDescent="0.25">
      <c r="A1661" s="81">
        <v>102697</v>
      </c>
      <c r="B1661" s="81" t="s">
        <v>14106</v>
      </c>
      <c r="C1661" s="81" t="s">
        <v>7</v>
      </c>
      <c r="D1661" s="82">
        <v>104.96</v>
      </c>
    </row>
    <row r="1662" spans="1:4" ht="15" x14ac:dyDescent="0.25">
      <c r="A1662" s="81">
        <v>102703</v>
      </c>
      <c r="B1662" s="81" t="s">
        <v>14107</v>
      </c>
      <c r="C1662" s="81" t="s">
        <v>7</v>
      </c>
      <c r="D1662" s="82">
        <v>161.83000000000001</v>
      </c>
    </row>
    <row r="1663" spans="1:4" ht="15" x14ac:dyDescent="0.25">
      <c r="A1663" s="81">
        <v>102704</v>
      </c>
      <c r="B1663" s="81" t="s">
        <v>960</v>
      </c>
      <c r="C1663" s="81" t="s">
        <v>7</v>
      </c>
      <c r="D1663" s="82">
        <v>12.34</v>
      </c>
    </row>
    <row r="1664" spans="1:4" ht="15" x14ac:dyDescent="0.25">
      <c r="A1664" s="81">
        <v>102705</v>
      </c>
      <c r="B1664" s="81" t="s">
        <v>11889</v>
      </c>
      <c r="C1664" s="81" t="s">
        <v>7</v>
      </c>
      <c r="D1664" s="82">
        <v>67.75</v>
      </c>
    </row>
    <row r="1665" spans="1:4" ht="15" x14ac:dyDescent="0.25">
      <c r="A1665" s="81">
        <v>102707</v>
      </c>
      <c r="B1665" s="81" t="s">
        <v>961</v>
      </c>
      <c r="C1665" s="81" t="s">
        <v>7</v>
      </c>
      <c r="D1665" s="82">
        <v>46.76</v>
      </c>
    </row>
    <row r="1666" spans="1:4" ht="15" x14ac:dyDescent="0.25">
      <c r="A1666" s="81">
        <v>102708</v>
      </c>
      <c r="B1666" s="81" t="s">
        <v>962</v>
      </c>
      <c r="C1666" s="81" t="s">
        <v>23</v>
      </c>
      <c r="D1666" s="82">
        <v>30.42</v>
      </c>
    </row>
    <row r="1667" spans="1:4" ht="15" x14ac:dyDescent="0.25">
      <c r="A1667" s="81">
        <v>102710</v>
      </c>
      <c r="B1667" s="81" t="s">
        <v>963</v>
      </c>
      <c r="C1667" s="81" t="s">
        <v>23</v>
      </c>
      <c r="D1667" s="82">
        <v>72.819999999999993</v>
      </c>
    </row>
    <row r="1668" spans="1:4" ht="15" x14ac:dyDescent="0.25">
      <c r="A1668" s="81">
        <v>102711</v>
      </c>
      <c r="B1668" s="81" t="s">
        <v>964</v>
      </c>
      <c r="C1668" s="81" t="s">
        <v>23</v>
      </c>
      <c r="D1668" s="82">
        <v>92.4</v>
      </c>
    </row>
    <row r="1669" spans="1:4" ht="15" x14ac:dyDescent="0.25">
      <c r="A1669" s="81">
        <v>102712</v>
      </c>
      <c r="B1669" s="81" t="s">
        <v>965</v>
      </c>
      <c r="C1669" s="81" t="s">
        <v>129</v>
      </c>
      <c r="D1669" s="82">
        <v>9.31</v>
      </c>
    </row>
    <row r="1670" spans="1:4" ht="15" x14ac:dyDescent="0.25">
      <c r="A1670" s="81">
        <v>102713</v>
      </c>
      <c r="B1670" s="81" t="s">
        <v>966</v>
      </c>
      <c r="C1670" s="81" t="s">
        <v>129</v>
      </c>
      <c r="D1670" s="82">
        <v>12.74</v>
      </c>
    </row>
    <row r="1671" spans="1:4" ht="15" x14ac:dyDescent="0.25">
      <c r="A1671" s="81">
        <v>102715</v>
      </c>
      <c r="B1671" s="81" t="s">
        <v>967</v>
      </c>
      <c r="C1671" s="81" t="s">
        <v>129</v>
      </c>
      <c r="D1671" s="82">
        <v>25.07</v>
      </c>
    </row>
    <row r="1672" spans="1:4" ht="15" x14ac:dyDescent="0.25">
      <c r="A1672" s="81">
        <v>102716</v>
      </c>
      <c r="B1672" s="81" t="s">
        <v>968</v>
      </c>
      <c r="C1672" s="81" t="s">
        <v>969</v>
      </c>
      <c r="D1672" s="82">
        <v>115.37</v>
      </c>
    </row>
    <row r="1673" spans="1:4" ht="15" x14ac:dyDescent="0.25">
      <c r="A1673" s="81">
        <v>102717</v>
      </c>
      <c r="B1673" s="81" t="s">
        <v>970</v>
      </c>
      <c r="C1673" s="81" t="s">
        <v>969</v>
      </c>
      <c r="D1673" s="82">
        <v>114.46</v>
      </c>
    </row>
    <row r="1674" spans="1:4" ht="15" x14ac:dyDescent="0.25">
      <c r="A1674" s="81">
        <v>102718</v>
      </c>
      <c r="B1674" s="81" t="s">
        <v>971</v>
      </c>
      <c r="C1674" s="81" t="s">
        <v>969</v>
      </c>
      <c r="D1674" s="82">
        <v>132.04</v>
      </c>
    </row>
    <row r="1675" spans="1:4" ht="15" x14ac:dyDescent="0.25">
      <c r="A1675" s="81">
        <v>102719</v>
      </c>
      <c r="B1675" s="81" t="s">
        <v>972</v>
      </c>
      <c r="C1675" s="81" t="s">
        <v>969</v>
      </c>
      <c r="D1675" s="82">
        <v>131.13</v>
      </c>
    </row>
    <row r="1676" spans="1:4" ht="15" x14ac:dyDescent="0.25">
      <c r="A1676" s="81">
        <v>102722</v>
      </c>
      <c r="B1676" s="81" t="s">
        <v>973</v>
      </c>
      <c r="C1676" s="81" t="s">
        <v>7</v>
      </c>
      <c r="D1676" s="82">
        <v>56.59</v>
      </c>
    </row>
    <row r="1677" spans="1:4" ht="15" x14ac:dyDescent="0.25">
      <c r="A1677" s="81">
        <v>102723</v>
      </c>
      <c r="B1677" s="81" t="s">
        <v>14108</v>
      </c>
      <c r="C1677" s="81" t="s">
        <v>7</v>
      </c>
      <c r="D1677" s="82">
        <v>112</v>
      </c>
    </row>
    <row r="1678" spans="1:4" ht="15" x14ac:dyDescent="0.25">
      <c r="A1678" s="81">
        <v>102724</v>
      </c>
      <c r="B1678" s="81" t="s">
        <v>974</v>
      </c>
      <c r="C1678" s="81" t="s">
        <v>23</v>
      </c>
      <c r="D1678" s="82">
        <v>33.61</v>
      </c>
    </row>
    <row r="1679" spans="1:4" ht="15" x14ac:dyDescent="0.25">
      <c r="A1679" s="81">
        <v>102725</v>
      </c>
      <c r="B1679" s="81" t="s">
        <v>975</v>
      </c>
      <c r="C1679" s="81" t="s">
        <v>23</v>
      </c>
      <c r="D1679" s="82">
        <v>32.92</v>
      </c>
    </row>
    <row r="1680" spans="1:4" ht="15" x14ac:dyDescent="0.25">
      <c r="A1680" s="81">
        <v>102726</v>
      </c>
      <c r="B1680" s="81" t="s">
        <v>976</v>
      </c>
      <c r="C1680" s="81" t="s">
        <v>23</v>
      </c>
      <c r="D1680" s="82">
        <v>30.82</v>
      </c>
    </row>
    <row r="1681" spans="1:4" ht="15" x14ac:dyDescent="0.25">
      <c r="A1681" s="81">
        <v>103653</v>
      </c>
      <c r="B1681" s="81" t="s">
        <v>11561</v>
      </c>
      <c r="C1681" s="81" t="s">
        <v>129</v>
      </c>
      <c r="D1681" s="82">
        <v>29.92</v>
      </c>
    </row>
    <row r="1682" spans="1:4" ht="15" x14ac:dyDescent="0.25">
      <c r="A1682" s="81">
        <v>92743</v>
      </c>
      <c r="B1682" s="81" t="s">
        <v>14109</v>
      </c>
      <c r="C1682" s="81" t="s">
        <v>969</v>
      </c>
      <c r="D1682" s="82">
        <v>676.98</v>
      </c>
    </row>
    <row r="1683" spans="1:4" ht="15" x14ac:dyDescent="0.25">
      <c r="A1683" s="81">
        <v>92744</v>
      </c>
      <c r="B1683" s="81" t="s">
        <v>14110</v>
      </c>
      <c r="C1683" s="81" t="s">
        <v>969</v>
      </c>
      <c r="D1683" s="82">
        <v>614.11</v>
      </c>
    </row>
    <row r="1684" spans="1:4" ht="15" x14ac:dyDescent="0.25">
      <c r="A1684" s="81">
        <v>92745</v>
      </c>
      <c r="B1684" s="81" t="s">
        <v>14111</v>
      </c>
      <c r="C1684" s="81" t="s">
        <v>969</v>
      </c>
      <c r="D1684" s="82">
        <v>825.42</v>
      </c>
    </row>
    <row r="1685" spans="1:4" ht="15" x14ac:dyDescent="0.25">
      <c r="A1685" s="81">
        <v>92746</v>
      </c>
      <c r="B1685" s="81" t="s">
        <v>14112</v>
      </c>
      <c r="C1685" s="81" t="s">
        <v>969</v>
      </c>
      <c r="D1685" s="82">
        <v>736.41</v>
      </c>
    </row>
    <row r="1686" spans="1:4" ht="15" x14ac:dyDescent="0.25">
      <c r="A1686" s="81">
        <v>92747</v>
      </c>
      <c r="B1686" s="81" t="s">
        <v>14113</v>
      </c>
      <c r="C1686" s="81" t="s">
        <v>969</v>
      </c>
      <c r="D1686" s="82">
        <v>918.66</v>
      </c>
    </row>
    <row r="1687" spans="1:4" ht="15" x14ac:dyDescent="0.25">
      <c r="A1687" s="81">
        <v>92748</v>
      </c>
      <c r="B1687" s="81" t="s">
        <v>14114</v>
      </c>
      <c r="C1687" s="81" t="s">
        <v>969</v>
      </c>
      <c r="D1687" s="82">
        <v>810.59</v>
      </c>
    </row>
    <row r="1688" spans="1:4" ht="15" x14ac:dyDescent="0.25">
      <c r="A1688" s="81">
        <v>92749</v>
      </c>
      <c r="B1688" s="81" t="s">
        <v>14115</v>
      </c>
      <c r="C1688" s="81" t="s">
        <v>969</v>
      </c>
      <c r="D1688" s="82">
        <v>966.34</v>
      </c>
    </row>
    <row r="1689" spans="1:4" ht="15" x14ac:dyDescent="0.25">
      <c r="A1689" s="81">
        <v>92750</v>
      </c>
      <c r="B1689" s="81" t="s">
        <v>14116</v>
      </c>
      <c r="C1689" s="81" t="s">
        <v>969</v>
      </c>
      <c r="D1689" s="83">
        <v>1615.37</v>
      </c>
    </row>
    <row r="1690" spans="1:4" ht="15" x14ac:dyDescent="0.25">
      <c r="A1690" s="81">
        <v>92751</v>
      </c>
      <c r="B1690" s="81" t="s">
        <v>14117</v>
      </c>
      <c r="C1690" s="81" t="s">
        <v>969</v>
      </c>
      <c r="D1690" s="83">
        <v>1994.92</v>
      </c>
    </row>
    <row r="1691" spans="1:4" ht="15" x14ac:dyDescent="0.25">
      <c r="A1691" s="81">
        <v>92752</v>
      </c>
      <c r="B1691" s="81" t="s">
        <v>14118</v>
      </c>
      <c r="C1691" s="81" t="s">
        <v>969</v>
      </c>
      <c r="D1691" s="83">
        <v>2371.6</v>
      </c>
    </row>
    <row r="1692" spans="1:4" ht="15" x14ac:dyDescent="0.25">
      <c r="A1692" s="81">
        <v>92753</v>
      </c>
      <c r="B1692" s="81" t="s">
        <v>14119</v>
      </c>
      <c r="C1692" s="81" t="s">
        <v>969</v>
      </c>
      <c r="D1692" s="82">
        <v>666.33</v>
      </c>
    </row>
    <row r="1693" spans="1:4" ht="15" x14ac:dyDescent="0.25">
      <c r="A1693" s="81">
        <v>92754</v>
      </c>
      <c r="B1693" s="81" t="s">
        <v>14120</v>
      </c>
      <c r="C1693" s="81" t="s">
        <v>969</v>
      </c>
      <c r="D1693" s="82">
        <v>654.88</v>
      </c>
    </row>
    <row r="1694" spans="1:4" ht="15" x14ac:dyDescent="0.25">
      <c r="A1694" s="81">
        <v>92755</v>
      </c>
      <c r="B1694" s="81" t="s">
        <v>14121</v>
      </c>
      <c r="C1694" s="81" t="s">
        <v>129</v>
      </c>
      <c r="D1694" s="82">
        <v>253.17</v>
      </c>
    </row>
    <row r="1695" spans="1:4" ht="15" x14ac:dyDescent="0.25">
      <c r="A1695" s="81">
        <v>92756</v>
      </c>
      <c r="B1695" s="81" t="s">
        <v>14122</v>
      </c>
      <c r="C1695" s="81" t="s">
        <v>129</v>
      </c>
      <c r="D1695" s="82">
        <v>290.14</v>
      </c>
    </row>
    <row r="1696" spans="1:4" ht="15" x14ac:dyDescent="0.25">
      <c r="A1696" s="81">
        <v>92757</v>
      </c>
      <c r="B1696" s="81" t="s">
        <v>14123</v>
      </c>
      <c r="C1696" s="81" t="s">
        <v>129</v>
      </c>
      <c r="D1696" s="82">
        <v>334.43</v>
      </c>
    </row>
    <row r="1697" spans="1:4" ht="15" x14ac:dyDescent="0.25">
      <c r="A1697" s="81">
        <v>92758</v>
      </c>
      <c r="B1697" s="81" t="s">
        <v>14124</v>
      </c>
      <c r="C1697" s="81" t="s">
        <v>969</v>
      </c>
      <c r="D1697" s="82">
        <v>674.05</v>
      </c>
    </row>
    <row r="1698" spans="1:4" ht="15" x14ac:dyDescent="0.25">
      <c r="A1698" s="81">
        <v>91069</v>
      </c>
      <c r="B1698" s="81" t="s">
        <v>14125</v>
      </c>
      <c r="C1698" s="81" t="s">
        <v>129</v>
      </c>
      <c r="D1698" s="82">
        <v>198.82</v>
      </c>
    </row>
    <row r="1699" spans="1:4" ht="15" x14ac:dyDescent="0.25">
      <c r="A1699" s="81">
        <v>91070</v>
      </c>
      <c r="B1699" s="81" t="s">
        <v>14126</v>
      </c>
      <c r="C1699" s="81" t="s">
        <v>129</v>
      </c>
      <c r="D1699" s="82">
        <v>207.87</v>
      </c>
    </row>
    <row r="1700" spans="1:4" ht="15" x14ac:dyDescent="0.25">
      <c r="A1700" s="81">
        <v>91071</v>
      </c>
      <c r="B1700" s="81" t="s">
        <v>14127</v>
      </c>
      <c r="C1700" s="81" t="s">
        <v>129</v>
      </c>
      <c r="D1700" s="82">
        <v>338.89</v>
      </c>
    </row>
    <row r="1701" spans="1:4" ht="15" x14ac:dyDescent="0.25">
      <c r="A1701" s="81">
        <v>91072</v>
      </c>
      <c r="B1701" s="81" t="s">
        <v>14128</v>
      </c>
      <c r="C1701" s="81" t="s">
        <v>129</v>
      </c>
      <c r="D1701" s="82">
        <v>345.41</v>
      </c>
    </row>
    <row r="1702" spans="1:4" ht="15" x14ac:dyDescent="0.25">
      <c r="A1702" s="81">
        <v>91073</v>
      </c>
      <c r="B1702" s="81" t="s">
        <v>14129</v>
      </c>
      <c r="C1702" s="81" t="s">
        <v>129</v>
      </c>
      <c r="D1702" s="82">
        <v>264.64999999999998</v>
      </c>
    </row>
    <row r="1703" spans="1:4" ht="15" x14ac:dyDescent="0.25">
      <c r="A1703" s="81">
        <v>91074</v>
      </c>
      <c r="B1703" s="81" t="s">
        <v>14130</v>
      </c>
      <c r="C1703" s="81" t="s">
        <v>129</v>
      </c>
      <c r="D1703" s="82">
        <v>246.78</v>
      </c>
    </row>
    <row r="1704" spans="1:4" ht="15" x14ac:dyDescent="0.25">
      <c r="A1704" s="81">
        <v>91075</v>
      </c>
      <c r="B1704" s="81" t="s">
        <v>14131</v>
      </c>
      <c r="C1704" s="81" t="s">
        <v>129</v>
      </c>
      <c r="D1704" s="82">
        <v>436.95</v>
      </c>
    </row>
    <row r="1705" spans="1:4" ht="15" x14ac:dyDescent="0.25">
      <c r="A1705" s="81">
        <v>91076</v>
      </c>
      <c r="B1705" s="81" t="s">
        <v>14132</v>
      </c>
      <c r="C1705" s="81" t="s">
        <v>129</v>
      </c>
      <c r="D1705" s="82">
        <v>396.23</v>
      </c>
    </row>
    <row r="1706" spans="1:4" ht="15" x14ac:dyDescent="0.25">
      <c r="A1706" s="81">
        <v>91077</v>
      </c>
      <c r="B1706" s="81" t="s">
        <v>14133</v>
      </c>
      <c r="C1706" s="81" t="s">
        <v>129</v>
      </c>
      <c r="D1706" s="82">
        <v>178.67</v>
      </c>
    </row>
    <row r="1707" spans="1:4" ht="15" x14ac:dyDescent="0.25">
      <c r="A1707" s="81">
        <v>91078</v>
      </c>
      <c r="B1707" s="81" t="s">
        <v>14134</v>
      </c>
      <c r="C1707" s="81" t="s">
        <v>129</v>
      </c>
      <c r="D1707" s="82">
        <v>193.22</v>
      </c>
    </row>
    <row r="1708" spans="1:4" ht="15" x14ac:dyDescent="0.25">
      <c r="A1708" s="81">
        <v>91079</v>
      </c>
      <c r="B1708" s="81" t="s">
        <v>14135</v>
      </c>
      <c r="C1708" s="81" t="s">
        <v>129</v>
      </c>
      <c r="D1708" s="82">
        <v>196.85</v>
      </c>
    </row>
    <row r="1709" spans="1:4" ht="15" x14ac:dyDescent="0.25">
      <c r="A1709" s="81">
        <v>91080</v>
      </c>
      <c r="B1709" s="81" t="s">
        <v>14136</v>
      </c>
      <c r="C1709" s="81" t="s">
        <v>129</v>
      </c>
      <c r="D1709" s="82">
        <v>207.23</v>
      </c>
    </row>
    <row r="1710" spans="1:4" ht="15" x14ac:dyDescent="0.25">
      <c r="A1710" s="81">
        <v>91081</v>
      </c>
      <c r="B1710" s="81" t="s">
        <v>14137</v>
      </c>
      <c r="C1710" s="81" t="s">
        <v>129</v>
      </c>
      <c r="D1710" s="82">
        <v>272.02999999999997</v>
      </c>
    </row>
    <row r="1711" spans="1:4" ht="15" x14ac:dyDescent="0.25">
      <c r="A1711" s="81">
        <v>91082</v>
      </c>
      <c r="B1711" s="81" t="s">
        <v>14138</v>
      </c>
      <c r="C1711" s="81" t="s">
        <v>129</v>
      </c>
      <c r="D1711" s="82">
        <v>241.21</v>
      </c>
    </row>
    <row r="1712" spans="1:4" ht="15" x14ac:dyDescent="0.25">
      <c r="A1712" s="81">
        <v>91083</v>
      </c>
      <c r="B1712" s="81" t="s">
        <v>14139</v>
      </c>
      <c r="C1712" s="81" t="s">
        <v>129</v>
      </c>
      <c r="D1712" s="82">
        <v>347.64</v>
      </c>
    </row>
    <row r="1713" spans="1:4" ht="15" x14ac:dyDescent="0.25">
      <c r="A1713" s="81">
        <v>91084</v>
      </c>
      <c r="B1713" s="81" t="s">
        <v>14140</v>
      </c>
      <c r="C1713" s="81" t="s">
        <v>129</v>
      </c>
      <c r="D1713" s="82">
        <v>271.5</v>
      </c>
    </row>
    <row r="1714" spans="1:4" ht="15" x14ac:dyDescent="0.25">
      <c r="A1714" s="81">
        <v>91086</v>
      </c>
      <c r="B1714" s="81" t="s">
        <v>14141</v>
      </c>
      <c r="C1714" s="81" t="s">
        <v>129</v>
      </c>
      <c r="D1714" s="82">
        <v>221.95</v>
      </c>
    </row>
    <row r="1715" spans="1:4" ht="15" x14ac:dyDescent="0.25">
      <c r="A1715" s="81">
        <v>91087</v>
      </c>
      <c r="B1715" s="81" t="s">
        <v>14142</v>
      </c>
      <c r="C1715" s="81" t="s">
        <v>129</v>
      </c>
      <c r="D1715" s="82">
        <v>232.78</v>
      </c>
    </row>
    <row r="1716" spans="1:4" ht="15" x14ac:dyDescent="0.25">
      <c r="A1716" s="81">
        <v>91088</v>
      </c>
      <c r="B1716" s="81" t="s">
        <v>14143</v>
      </c>
      <c r="C1716" s="81" t="s">
        <v>129</v>
      </c>
      <c r="D1716" s="82">
        <v>362.55</v>
      </c>
    </row>
    <row r="1717" spans="1:4" ht="15" x14ac:dyDescent="0.25">
      <c r="A1717" s="81">
        <v>91089</v>
      </c>
      <c r="B1717" s="81" t="s">
        <v>14144</v>
      </c>
      <c r="C1717" s="81" t="s">
        <v>129</v>
      </c>
      <c r="D1717" s="82">
        <v>371.76</v>
      </c>
    </row>
    <row r="1718" spans="1:4" ht="15" x14ac:dyDescent="0.25">
      <c r="A1718" s="81">
        <v>91090</v>
      </c>
      <c r="B1718" s="81" t="s">
        <v>14145</v>
      </c>
      <c r="C1718" s="81" t="s">
        <v>129</v>
      </c>
      <c r="D1718" s="82">
        <v>271.64</v>
      </c>
    </row>
    <row r="1719" spans="1:4" ht="15" x14ac:dyDescent="0.25">
      <c r="A1719" s="81">
        <v>91091</v>
      </c>
      <c r="B1719" s="81" t="s">
        <v>14146</v>
      </c>
      <c r="C1719" s="81" t="s">
        <v>129</v>
      </c>
      <c r="D1719" s="82">
        <v>265.2</v>
      </c>
    </row>
    <row r="1720" spans="1:4" ht="15" x14ac:dyDescent="0.25">
      <c r="A1720" s="81">
        <v>91092</v>
      </c>
      <c r="B1720" s="81" t="s">
        <v>14147</v>
      </c>
      <c r="C1720" s="81" t="s">
        <v>129</v>
      </c>
      <c r="D1720" s="82">
        <v>432.88</v>
      </c>
    </row>
    <row r="1721" spans="1:4" ht="15" x14ac:dyDescent="0.25">
      <c r="A1721" s="81">
        <v>91093</v>
      </c>
      <c r="B1721" s="81" t="s">
        <v>14148</v>
      </c>
      <c r="C1721" s="81" t="s">
        <v>129</v>
      </c>
      <c r="D1721" s="82">
        <v>413.34</v>
      </c>
    </row>
    <row r="1722" spans="1:4" ht="15" x14ac:dyDescent="0.25">
      <c r="A1722" s="81">
        <v>91094</v>
      </c>
      <c r="B1722" s="81" t="s">
        <v>14149</v>
      </c>
      <c r="C1722" s="81" t="s">
        <v>129</v>
      </c>
      <c r="D1722" s="82">
        <v>169.61</v>
      </c>
    </row>
    <row r="1723" spans="1:4" ht="15" x14ac:dyDescent="0.25">
      <c r="A1723" s="81">
        <v>91095</v>
      </c>
      <c r="B1723" s="81" t="s">
        <v>14150</v>
      </c>
      <c r="C1723" s="81" t="s">
        <v>129</v>
      </c>
      <c r="D1723" s="82">
        <v>186.78</v>
      </c>
    </row>
    <row r="1724" spans="1:4" ht="15" x14ac:dyDescent="0.25">
      <c r="A1724" s="81">
        <v>91096</v>
      </c>
      <c r="B1724" s="81" t="s">
        <v>14151</v>
      </c>
      <c r="C1724" s="81" t="s">
        <v>129</v>
      </c>
      <c r="D1724" s="82">
        <v>184.57</v>
      </c>
    </row>
    <row r="1725" spans="1:4" ht="15" x14ac:dyDescent="0.25">
      <c r="A1725" s="81">
        <v>91097</v>
      </c>
      <c r="B1725" s="81" t="s">
        <v>14152</v>
      </c>
      <c r="C1725" s="81" t="s">
        <v>129</v>
      </c>
      <c r="D1725" s="82">
        <v>199.11</v>
      </c>
    </row>
    <row r="1726" spans="1:4" ht="15" x14ac:dyDescent="0.25">
      <c r="A1726" s="81">
        <v>91098</v>
      </c>
      <c r="B1726" s="81" t="s">
        <v>14153</v>
      </c>
      <c r="C1726" s="81" t="s">
        <v>129</v>
      </c>
      <c r="D1726" s="82">
        <v>236.4</v>
      </c>
    </row>
    <row r="1727" spans="1:4" ht="15" x14ac:dyDescent="0.25">
      <c r="A1727" s="81">
        <v>91099</v>
      </c>
      <c r="B1727" s="81" t="s">
        <v>14154</v>
      </c>
      <c r="C1727" s="81" t="s">
        <v>129</v>
      </c>
      <c r="D1727" s="82">
        <v>226</v>
      </c>
    </row>
    <row r="1728" spans="1:4" ht="15" x14ac:dyDescent="0.25">
      <c r="A1728" s="81">
        <v>91100</v>
      </c>
      <c r="B1728" s="81" t="s">
        <v>14155</v>
      </c>
      <c r="C1728" s="81" t="s">
        <v>129</v>
      </c>
      <c r="D1728" s="82">
        <v>284.36</v>
      </c>
    </row>
    <row r="1729" spans="1:4" ht="15" x14ac:dyDescent="0.25">
      <c r="A1729" s="81">
        <v>91101</v>
      </c>
      <c r="B1729" s="81" t="s">
        <v>14156</v>
      </c>
      <c r="C1729" s="81" t="s">
        <v>129</v>
      </c>
      <c r="D1729" s="82">
        <v>250.05</v>
      </c>
    </row>
    <row r="1730" spans="1:4" ht="15" x14ac:dyDescent="0.25">
      <c r="A1730" s="81">
        <v>93957</v>
      </c>
      <c r="B1730" s="81" t="s">
        <v>14157</v>
      </c>
      <c r="C1730" s="81" t="s">
        <v>7</v>
      </c>
      <c r="D1730" s="82">
        <v>374.7</v>
      </c>
    </row>
    <row r="1731" spans="1:4" ht="15" x14ac:dyDescent="0.25">
      <c r="A1731" s="81">
        <v>93959</v>
      </c>
      <c r="B1731" s="81" t="s">
        <v>14158</v>
      </c>
      <c r="C1731" s="81" t="s">
        <v>7</v>
      </c>
      <c r="D1731" s="82">
        <v>299.8</v>
      </c>
    </row>
    <row r="1732" spans="1:4" ht="15" x14ac:dyDescent="0.25">
      <c r="A1732" s="81">
        <v>93961</v>
      </c>
      <c r="B1732" s="81" t="s">
        <v>14159</v>
      </c>
      <c r="C1732" s="81" t="s">
        <v>7</v>
      </c>
      <c r="D1732" s="82">
        <v>268.35000000000002</v>
      </c>
    </row>
    <row r="1733" spans="1:4" ht="15" x14ac:dyDescent="0.25">
      <c r="A1733" s="81">
        <v>93967</v>
      </c>
      <c r="B1733" s="81" t="s">
        <v>14160</v>
      </c>
      <c r="C1733" s="81" t="s">
        <v>7</v>
      </c>
      <c r="D1733" s="82">
        <v>310.82</v>
      </c>
    </row>
    <row r="1734" spans="1:4" ht="15" x14ac:dyDescent="0.25">
      <c r="A1734" s="81">
        <v>93969</v>
      </c>
      <c r="B1734" s="81" t="s">
        <v>14161</v>
      </c>
      <c r="C1734" s="81" t="s">
        <v>7</v>
      </c>
      <c r="D1734" s="82">
        <v>248.28</v>
      </c>
    </row>
    <row r="1735" spans="1:4" ht="15" x14ac:dyDescent="0.25">
      <c r="A1735" s="81">
        <v>93971</v>
      </c>
      <c r="B1735" s="81" t="s">
        <v>14162</v>
      </c>
      <c r="C1735" s="81" t="s">
        <v>7</v>
      </c>
      <c r="D1735" s="82">
        <v>222.91</v>
      </c>
    </row>
    <row r="1736" spans="1:4" ht="15" x14ac:dyDescent="0.25">
      <c r="A1736" s="81">
        <v>95108</v>
      </c>
      <c r="B1736" s="81" t="s">
        <v>14163</v>
      </c>
      <c r="C1736" s="81" t="s">
        <v>23</v>
      </c>
      <c r="D1736" s="82">
        <v>43.82</v>
      </c>
    </row>
    <row r="1737" spans="1:4" ht="15" x14ac:dyDescent="0.25">
      <c r="A1737" s="81">
        <v>100341</v>
      </c>
      <c r="B1737" s="81" t="s">
        <v>14164</v>
      </c>
      <c r="C1737" s="81" t="s">
        <v>129</v>
      </c>
      <c r="D1737" s="82">
        <v>42.39</v>
      </c>
    </row>
    <row r="1738" spans="1:4" ht="15" x14ac:dyDescent="0.25">
      <c r="A1738" s="81">
        <v>100342</v>
      </c>
      <c r="B1738" s="81" t="s">
        <v>14165</v>
      </c>
      <c r="C1738" s="81" t="s">
        <v>918</v>
      </c>
      <c r="D1738" s="82">
        <v>18.03</v>
      </c>
    </row>
    <row r="1739" spans="1:4" ht="15" x14ac:dyDescent="0.25">
      <c r="A1739" s="81">
        <v>100343</v>
      </c>
      <c r="B1739" s="81" t="s">
        <v>14166</v>
      </c>
      <c r="C1739" s="81" t="s">
        <v>918</v>
      </c>
      <c r="D1739" s="82">
        <v>15.63</v>
      </c>
    </row>
    <row r="1740" spans="1:4" ht="15" x14ac:dyDescent="0.25">
      <c r="A1740" s="81">
        <v>100344</v>
      </c>
      <c r="B1740" s="81" t="s">
        <v>14167</v>
      </c>
      <c r="C1740" s="81" t="s">
        <v>918</v>
      </c>
      <c r="D1740" s="82">
        <v>12.61</v>
      </c>
    </row>
    <row r="1741" spans="1:4" ht="15" x14ac:dyDescent="0.25">
      <c r="A1741" s="81">
        <v>100345</v>
      </c>
      <c r="B1741" s="81" t="s">
        <v>14168</v>
      </c>
      <c r="C1741" s="81" t="s">
        <v>918</v>
      </c>
      <c r="D1741" s="82">
        <v>9.67</v>
      </c>
    </row>
    <row r="1742" spans="1:4" ht="15" x14ac:dyDescent="0.25">
      <c r="A1742" s="81">
        <v>100346</v>
      </c>
      <c r="B1742" s="81" t="s">
        <v>14169</v>
      </c>
      <c r="C1742" s="81" t="s">
        <v>918</v>
      </c>
      <c r="D1742" s="82">
        <v>9.17</v>
      </c>
    </row>
    <row r="1743" spans="1:4" ht="15" x14ac:dyDescent="0.25">
      <c r="A1743" s="81">
        <v>100347</v>
      </c>
      <c r="B1743" s="81" t="s">
        <v>14170</v>
      </c>
      <c r="C1743" s="81" t="s">
        <v>918</v>
      </c>
      <c r="D1743" s="82">
        <v>10.23</v>
      </c>
    </row>
    <row r="1744" spans="1:4" ht="15" x14ac:dyDescent="0.25">
      <c r="A1744" s="81">
        <v>100348</v>
      </c>
      <c r="B1744" s="81" t="s">
        <v>14171</v>
      </c>
      <c r="C1744" s="81" t="s">
        <v>918</v>
      </c>
      <c r="D1744" s="82">
        <v>10.02</v>
      </c>
    </row>
    <row r="1745" spans="1:4" ht="15" x14ac:dyDescent="0.25">
      <c r="A1745" s="81">
        <v>100349</v>
      </c>
      <c r="B1745" s="81" t="s">
        <v>14172</v>
      </c>
      <c r="C1745" s="81" t="s">
        <v>969</v>
      </c>
      <c r="D1745" s="82">
        <v>567.86</v>
      </c>
    </row>
    <row r="1746" spans="1:4" ht="15" x14ac:dyDescent="0.25">
      <c r="A1746" s="81">
        <v>104841</v>
      </c>
      <c r="B1746" s="81" t="s">
        <v>14173</v>
      </c>
      <c r="C1746" s="81" t="s">
        <v>7</v>
      </c>
      <c r="D1746" s="82">
        <v>87.07</v>
      </c>
    </row>
    <row r="1747" spans="1:4" ht="15" x14ac:dyDescent="0.25">
      <c r="A1747" s="81">
        <v>104842</v>
      </c>
      <c r="B1747" s="81" t="s">
        <v>14174</v>
      </c>
      <c r="C1747" s="81" t="s">
        <v>7</v>
      </c>
      <c r="D1747" s="82">
        <v>73.64</v>
      </c>
    </row>
    <row r="1748" spans="1:4" ht="15" x14ac:dyDescent="0.25">
      <c r="A1748" s="81">
        <v>104843</v>
      </c>
      <c r="B1748" s="81" t="s">
        <v>14175</v>
      </c>
      <c r="C1748" s="81" t="s">
        <v>7</v>
      </c>
      <c r="D1748" s="82">
        <v>121.44</v>
      </c>
    </row>
    <row r="1749" spans="1:4" ht="15" x14ac:dyDescent="0.25">
      <c r="A1749" s="81">
        <v>104844</v>
      </c>
      <c r="B1749" s="81" t="s">
        <v>14176</v>
      </c>
      <c r="C1749" s="81" t="s">
        <v>7</v>
      </c>
      <c r="D1749" s="82">
        <v>96.65</v>
      </c>
    </row>
    <row r="1750" spans="1:4" ht="15" x14ac:dyDescent="0.25">
      <c r="A1750" s="81">
        <v>104845</v>
      </c>
      <c r="B1750" s="81" t="s">
        <v>14177</v>
      </c>
      <c r="C1750" s="81" t="s">
        <v>7</v>
      </c>
      <c r="D1750" s="82">
        <v>139.19</v>
      </c>
    </row>
    <row r="1751" spans="1:4" ht="15" x14ac:dyDescent="0.25">
      <c r="A1751" s="81">
        <v>104846</v>
      </c>
      <c r="B1751" s="81" t="s">
        <v>14178</v>
      </c>
      <c r="C1751" s="81" t="s">
        <v>7</v>
      </c>
      <c r="D1751" s="82">
        <v>110.89</v>
      </c>
    </row>
    <row r="1752" spans="1:4" ht="15" x14ac:dyDescent="0.25">
      <c r="A1752" s="81">
        <v>104847</v>
      </c>
      <c r="B1752" s="81" t="s">
        <v>14179</v>
      </c>
      <c r="C1752" s="81" t="s">
        <v>7</v>
      </c>
      <c r="D1752" s="82">
        <v>93.51</v>
      </c>
    </row>
    <row r="1753" spans="1:4" ht="15" x14ac:dyDescent="0.25">
      <c r="A1753" s="81">
        <v>104848</v>
      </c>
      <c r="B1753" s="81" t="s">
        <v>14180</v>
      </c>
      <c r="C1753" s="81" t="s">
        <v>7</v>
      </c>
      <c r="D1753" s="82">
        <v>69.48</v>
      </c>
    </row>
    <row r="1754" spans="1:4" ht="15" x14ac:dyDescent="0.25">
      <c r="A1754" s="81">
        <v>104849</v>
      </c>
      <c r="B1754" s="81" t="s">
        <v>14181</v>
      </c>
      <c r="C1754" s="81" t="s">
        <v>7</v>
      </c>
      <c r="D1754" s="82">
        <v>58.94</v>
      </c>
    </row>
    <row r="1755" spans="1:4" ht="15" x14ac:dyDescent="0.25">
      <c r="A1755" s="81">
        <v>104850</v>
      </c>
      <c r="B1755" s="81" t="s">
        <v>14182</v>
      </c>
      <c r="C1755" s="81" t="s">
        <v>7</v>
      </c>
      <c r="D1755" s="82">
        <v>51.87</v>
      </c>
    </row>
    <row r="1756" spans="1:4" ht="15" x14ac:dyDescent="0.25">
      <c r="A1756" s="81">
        <v>104851</v>
      </c>
      <c r="B1756" s="81" t="s">
        <v>14183</v>
      </c>
      <c r="C1756" s="81" t="s">
        <v>7</v>
      </c>
      <c r="D1756" s="82">
        <v>77.61</v>
      </c>
    </row>
    <row r="1757" spans="1:4" ht="15" x14ac:dyDescent="0.25">
      <c r="A1757" s="81">
        <v>104852</v>
      </c>
      <c r="B1757" s="81" t="s">
        <v>14184</v>
      </c>
      <c r="C1757" s="81" t="s">
        <v>7</v>
      </c>
      <c r="D1757" s="82">
        <v>65.44</v>
      </c>
    </row>
    <row r="1758" spans="1:4" ht="15" x14ac:dyDescent="0.25">
      <c r="A1758" s="81">
        <v>104853</v>
      </c>
      <c r="B1758" s="81" t="s">
        <v>14185</v>
      </c>
      <c r="C1758" s="81" t="s">
        <v>7</v>
      </c>
      <c r="D1758" s="82">
        <v>57.34</v>
      </c>
    </row>
    <row r="1759" spans="1:4" ht="15" x14ac:dyDescent="0.25">
      <c r="A1759" s="81">
        <v>104854</v>
      </c>
      <c r="B1759" s="81" t="s">
        <v>14186</v>
      </c>
      <c r="C1759" s="81" t="s">
        <v>7</v>
      </c>
      <c r="D1759" s="82">
        <v>75.150000000000006</v>
      </c>
    </row>
    <row r="1760" spans="1:4" ht="15" x14ac:dyDescent="0.25">
      <c r="A1760" s="81">
        <v>104855</v>
      </c>
      <c r="B1760" s="81" t="s">
        <v>14187</v>
      </c>
      <c r="C1760" s="81" t="s">
        <v>7</v>
      </c>
      <c r="D1760" s="82">
        <v>65.400000000000006</v>
      </c>
    </row>
    <row r="1761" spans="1:4" ht="15" x14ac:dyDescent="0.25">
      <c r="A1761" s="81">
        <v>104875</v>
      </c>
      <c r="B1761" s="81" t="s">
        <v>14188</v>
      </c>
      <c r="C1761" s="81" t="s">
        <v>7</v>
      </c>
      <c r="D1761" s="82">
        <v>143.88999999999999</v>
      </c>
    </row>
    <row r="1762" spans="1:4" ht="15" x14ac:dyDescent="0.25">
      <c r="A1762" s="81">
        <v>104876</v>
      </c>
      <c r="B1762" s="81" t="s">
        <v>14189</v>
      </c>
      <c r="C1762" s="81" t="s">
        <v>23</v>
      </c>
      <c r="D1762" s="82">
        <v>28.6</v>
      </c>
    </row>
    <row r="1763" spans="1:4" ht="15" x14ac:dyDescent="0.25">
      <c r="A1763" s="81">
        <v>104877</v>
      </c>
      <c r="B1763" s="81" t="s">
        <v>14190</v>
      </c>
      <c r="C1763" s="81" t="s">
        <v>23</v>
      </c>
      <c r="D1763" s="82">
        <v>665.22</v>
      </c>
    </row>
    <row r="1764" spans="1:4" ht="15" x14ac:dyDescent="0.25">
      <c r="A1764" s="81">
        <v>104878</v>
      </c>
      <c r="B1764" s="81" t="s">
        <v>14191</v>
      </c>
      <c r="C1764" s="81" t="s">
        <v>23</v>
      </c>
      <c r="D1764" s="83">
        <v>2367.62</v>
      </c>
    </row>
    <row r="1765" spans="1:4" ht="15" x14ac:dyDescent="0.25">
      <c r="A1765" s="81">
        <v>104879</v>
      </c>
      <c r="B1765" s="81" t="s">
        <v>14192</v>
      </c>
      <c r="C1765" s="81" t="s">
        <v>7</v>
      </c>
      <c r="D1765" s="82">
        <v>81.650000000000006</v>
      </c>
    </row>
    <row r="1766" spans="1:4" ht="15" x14ac:dyDescent="0.25">
      <c r="A1766" s="81">
        <v>104880</v>
      </c>
      <c r="B1766" s="81" t="s">
        <v>14193</v>
      </c>
      <c r="C1766" s="81" t="s">
        <v>7</v>
      </c>
      <c r="D1766" s="82">
        <v>89.69</v>
      </c>
    </row>
    <row r="1767" spans="1:4" ht="15" x14ac:dyDescent="0.25">
      <c r="A1767" s="81">
        <v>104886</v>
      </c>
      <c r="B1767" s="81" t="s">
        <v>14194</v>
      </c>
      <c r="C1767" s="81" t="s">
        <v>7</v>
      </c>
      <c r="D1767" s="82">
        <v>50.55</v>
      </c>
    </row>
    <row r="1768" spans="1:4" ht="15" x14ac:dyDescent="0.25">
      <c r="A1768" s="81">
        <v>104887</v>
      </c>
      <c r="B1768" s="81" t="s">
        <v>14195</v>
      </c>
      <c r="C1768" s="81" t="s">
        <v>7</v>
      </c>
      <c r="D1768" s="82">
        <v>43.84</v>
      </c>
    </row>
    <row r="1769" spans="1:4" ht="15" x14ac:dyDescent="0.25">
      <c r="A1769" s="81">
        <v>104888</v>
      </c>
      <c r="B1769" s="81" t="s">
        <v>14196</v>
      </c>
      <c r="C1769" s="81" t="s">
        <v>7</v>
      </c>
      <c r="D1769" s="82">
        <v>39.31</v>
      </c>
    </row>
    <row r="1770" spans="1:4" ht="15" x14ac:dyDescent="0.25">
      <c r="A1770" s="81">
        <v>104889</v>
      </c>
      <c r="B1770" s="81" t="s">
        <v>14197</v>
      </c>
      <c r="C1770" s="81" t="s">
        <v>7</v>
      </c>
      <c r="D1770" s="82">
        <v>59.49</v>
      </c>
    </row>
    <row r="1771" spans="1:4" ht="15" x14ac:dyDescent="0.25">
      <c r="A1771" s="81">
        <v>104890</v>
      </c>
      <c r="B1771" s="81" t="s">
        <v>14198</v>
      </c>
      <c r="C1771" s="81" t="s">
        <v>7</v>
      </c>
      <c r="D1771" s="82">
        <v>51.05</v>
      </c>
    </row>
    <row r="1772" spans="1:4" ht="15" x14ac:dyDescent="0.25">
      <c r="A1772" s="81">
        <v>104891</v>
      </c>
      <c r="B1772" s="81" t="s">
        <v>14199</v>
      </c>
      <c r="C1772" s="81" t="s">
        <v>7</v>
      </c>
      <c r="D1772" s="82">
        <v>45.39</v>
      </c>
    </row>
    <row r="1773" spans="1:4" ht="15" x14ac:dyDescent="0.25">
      <c r="A1773" s="81">
        <v>104892</v>
      </c>
      <c r="B1773" s="81" t="s">
        <v>14200</v>
      </c>
      <c r="C1773" s="81" t="s">
        <v>7</v>
      </c>
      <c r="D1773" s="82">
        <v>109.49</v>
      </c>
    </row>
    <row r="1774" spans="1:4" ht="15" x14ac:dyDescent="0.25">
      <c r="A1774" s="81">
        <v>102989</v>
      </c>
      <c r="B1774" s="81" t="s">
        <v>977</v>
      </c>
      <c r="C1774" s="81" t="s">
        <v>7</v>
      </c>
      <c r="D1774" s="82">
        <v>41.75</v>
      </c>
    </row>
    <row r="1775" spans="1:4" ht="15" x14ac:dyDescent="0.25">
      <c r="A1775" s="81">
        <v>102990</v>
      </c>
      <c r="B1775" s="81" t="s">
        <v>978</v>
      </c>
      <c r="C1775" s="81" t="s">
        <v>7</v>
      </c>
      <c r="D1775" s="82">
        <v>50.58</v>
      </c>
    </row>
    <row r="1776" spans="1:4" ht="15" x14ac:dyDescent="0.25">
      <c r="A1776" s="81">
        <v>102991</v>
      </c>
      <c r="B1776" s="81" t="s">
        <v>979</v>
      </c>
      <c r="C1776" s="81" t="s">
        <v>7</v>
      </c>
      <c r="D1776" s="82">
        <v>65.36</v>
      </c>
    </row>
    <row r="1777" spans="1:4" ht="15" x14ac:dyDescent="0.25">
      <c r="A1777" s="81">
        <v>102992</v>
      </c>
      <c r="B1777" s="81" t="s">
        <v>980</v>
      </c>
      <c r="C1777" s="81" t="s">
        <v>7</v>
      </c>
      <c r="D1777" s="82">
        <v>94.37</v>
      </c>
    </row>
    <row r="1778" spans="1:4" ht="15" x14ac:dyDescent="0.25">
      <c r="A1778" s="81">
        <v>102993</v>
      </c>
      <c r="B1778" s="81" t="s">
        <v>981</v>
      </c>
      <c r="C1778" s="81" t="s">
        <v>7</v>
      </c>
      <c r="D1778" s="82">
        <v>123.11</v>
      </c>
    </row>
    <row r="1779" spans="1:4" ht="15" x14ac:dyDescent="0.25">
      <c r="A1779" s="81">
        <v>102994</v>
      </c>
      <c r="B1779" s="81" t="s">
        <v>982</v>
      </c>
      <c r="C1779" s="81" t="s">
        <v>7</v>
      </c>
      <c r="D1779" s="82">
        <v>205.74</v>
      </c>
    </row>
    <row r="1780" spans="1:4" ht="15" x14ac:dyDescent="0.25">
      <c r="A1780" s="81">
        <v>102995</v>
      </c>
      <c r="B1780" s="81" t="s">
        <v>983</v>
      </c>
      <c r="C1780" s="81" t="s">
        <v>7</v>
      </c>
      <c r="D1780" s="82">
        <v>52.36</v>
      </c>
    </row>
    <row r="1781" spans="1:4" ht="15" x14ac:dyDescent="0.25">
      <c r="A1781" s="81">
        <v>102996</v>
      </c>
      <c r="B1781" s="81" t="s">
        <v>984</v>
      </c>
      <c r="C1781" s="81" t="s">
        <v>7</v>
      </c>
      <c r="D1781" s="82">
        <v>73.8</v>
      </c>
    </row>
    <row r="1782" spans="1:4" ht="15" x14ac:dyDescent="0.25">
      <c r="A1782" s="81">
        <v>102997</v>
      </c>
      <c r="B1782" s="81" t="s">
        <v>985</v>
      </c>
      <c r="C1782" s="81" t="s">
        <v>7</v>
      </c>
      <c r="D1782" s="82">
        <v>96.79</v>
      </c>
    </row>
    <row r="1783" spans="1:4" ht="15" x14ac:dyDescent="0.25">
      <c r="A1783" s="81">
        <v>102998</v>
      </c>
      <c r="B1783" s="81" t="s">
        <v>986</v>
      </c>
      <c r="C1783" s="81" t="s">
        <v>7</v>
      </c>
      <c r="D1783" s="82">
        <v>93.09</v>
      </c>
    </row>
    <row r="1784" spans="1:4" ht="15" x14ac:dyDescent="0.25">
      <c r="A1784" s="81">
        <v>102999</v>
      </c>
      <c r="B1784" s="81" t="s">
        <v>987</v>
      </c>
      <c r="C1784" s="81" t="s">
        <v>7</v>
      </c>
      <c r="D1784" s="82">
        <v>117.64</v>
      </c>
    </row>
    <row r="1785" spans="1:4" ht="15" x14ac:dyDescent="0.25">
      <c r="A1785" s="81">
        <v>103000</v>
      </c>
      <c r="B1785" s="81" t="s">
        <v>988</v>
      </c>
      <c r="C1785" s="81" t="s">
        <v>7</v>
      </c>
      <c r="D1785" s="82">
        <v>118.13</v>
      </c>
    </row>
    <row r="1786" spans="1:4" ht="15" x14ac:dyDescent="0.25">
      <c r="A1786" s="81">
        <v>103001</v>
      </c>
      <c r="B1786" s="81" t="s">
        <v>989</v>
      </c>
      <c r="C1786" s="81" t="s">
        <v>23</v>
      </c>
      <c r="D1786" s="82">
        <v>169.57</v>
      </c>
    </row>
    <row r="1787" spans="1:4" ht="15" x14ac:dyDescent="0.25">
      <c r="A1787" s="81">
        <v>103002</v>
      </c>
      <c r="B1787" s="81" t="s">
        <v>990</v>
      </c>
      <c r="C1787" s="81" t="s">
        <v>23</v>
      </c>
      <c r="D1787" s="82">
        <v>208.19</v>
      </c>
    </row>
    <row r="1788" spans="1:4" ht="15" x14ac:dyDescent="0.25">
      <c r="A1788" s="81">
        <v>103003</v>
      </c>
      <c r="B1788" s="81" t="s">
        <v>991</v>
      </c>
      <c r="C1788" s="81" t="s">
        <v>23</v>
      </c>
      <c r="D1788" s="82">
        <v>285.5</v>
      </c>
    </row>
    <row r="1789" spans="1:4" ht="15" x14ac:dyDescent="0.25">
      <c r="A1789" s="81">
        <v>103005</v>
      </c>
      <c r="B1789" s="81" t="s">
        <v>992</v>
      </c>
      <c r="C1789" s="81" t="s">
        <v>23</v>
      </c>
      <c r="D1789" s="82">
        <v>537.07000000000005</v>
      </c>
    </row>
    <row r="1790" spans="1:4" ht="15" x14ac:dyDescent="0.25">
      <c r="A1790" s="81">
        <v>103006</v>
      </c>
      <c r="B1790" s="81" t="s">
        <v>993</v>
      </c>
      <c r="C1790" s="81" t="s">
        <v>23</v>
      </c>
      <c r="D1790" s="82">
        <v>742.01</v>
      </c>
    </row>
    <row r="1791" spans="1:4" ht="15" x14ac:dyDescent="0.25">
      <c r="A1791" s="81">
        <v>103007</v>
      </c>
      <c r="B1791" s="81" t="s">
        <v>994</v>
      </c>
      <c r="C1791" s="81" t="s">
        <v>23</v>
      </c>
      <c r="D1791" s="82">
        <v>972.02</v>
      </c>
    </row>
    <row r="1792" spans="1:4" ht="15" x14ac:dyDescent="0.25">
      <c r="A1792" s="81">
        <v>97933</v>
      </c>
      <c r="B1792" s="81" t="s">
        <v>995</v>
      </c>
      <c r="C1792" s="81" t="s">
        <v>23</v>
      </c>
      <c r="D1792" s="83">
        <v>1152.69</v>
      </c>
    </row>
    <row r="1793" spans="1:4" ht="15" x14ac:dyDescent="0.25">
      <c r="A1793" s="81">
        <v>97934</v>
      </c>
      <c r="B1793" s="81" t="s">
        <v>11890</v>
      </c>
      <c r="C1793" s="81" t="s">
        <v>23</v>
      </c>
      <c r="D1793" s="83">
        <v>2440.6799999999998</v>
      </c>
    </row>
    <row r="1794" spans="1:4" ht="15" x14ac:dyDescent="0.25">
      <c r="A1794" s="81">
        <v>97935</v>
      </c>
      <c r="B1794" s="81" t="s">
        <v>996</v>
      </c>
      <c r="C1794" s="81" t="s">
        <v>23</v>
      </c>
      <c r="D1794" s="82">
        <v>935.79</v>
      </c>
    </row>
    <row r="1795" spans="1:4" ht="15" x14ac:dyDescent="0.25">
      <c r="A1795" s="81">
        <v>97936</v>
      </c>
      <c r="B1795" s="81" t="s">
        <v>997</v>
      </c>
      <c r="C1795" s="81" t="s">
        <v>23</v>
      </c>
      <c r="D1795" s="83">
        <v>2038</v>
      </c>
    </row>
    <row r="1796" spans="1:4" ht="15" x14ac:dyDescent="0.25">
      <c r="A1796" s="81">
        <v>97947</v>
      </c>
      <c r="B1796" s="81" t="s">
        <v>998</v>
      </c>
      <c r="C1796" s="81" t="s">
        <v>23</v>
      </c>
      <c r="D1796" s="83">
        <v>1861.01</v>
      </c>
    </row>
    <row r="1797" spans="1:4" ht="15" x14ac:dyDescent="0.25">
      <c r="A1797" s="81">
        <v>97948</v>
      </c>
      <c r="B1797" s="81" t="s">
        <v>999</v>
      </c>
      <c r="C1797" s="81" t="s">
        <v>23</v>
      </c>
      <c r="D1797" s="83">
        <v>3437.27</v>
      </c>
    </row>
    <row r="1798" spans="1:4" ht="15" x14ac:dyDescent="0.25">
      <c r="A1798" s="81">
        <v>97949</v>
      </c>
      <c r="B1798" s="81" t="s">
        <v>1000</v>
      </c>
      <c r="C1798" s="81" t="s">
        <v>23</v>
      </c>
      <c r="D1798" s="83">
        <v>1846.14</v>
      </c>
    </row>
    <row r="1799" spans="1:4" ht="15" x14ac:dyDescent="0.25">
      <c r="A1799" s="81">
        <v>97950</v>
      </c>
      <c r="B1799" s="81" t="s">
        <v>1001</v>
      </c>
      <c r="C1799" s="81" t="s">
        <v>23</v>
      </c>
      <c r="D1799" s="83">
        <v>3251.33</v>
      </c>
    </row>
    <row r="1800" spans="1:4" ht="15" x14ac:dyDescent="0.25">
      <c r="A1800" s="81">
        <v>97951</v>
      </c>
      <c r="B1800" s="81" t="s">
        <v>1002</v>
      </c>
      <c r="C1800" s="81" t="s">
        <v>23</v>
      </c>
      <c r="D1800" s="83">
        <v>2984.73</v>
      </c>
    </row>
    <row r="1801" spans="1:4" ht="15" x14ac:dyDescent="0.25">
      <c r="A1801" s="81">
        <v>97952</v>
      </c>
      <c r="B1801" s="81" t="s">
        <v>1003</v>
      </c>
      <c r="C1801" s="81" t="s">
        <v>23</v>
      </c>
      <c r="D1801" s="83">
        <v>5176.0600000000004</v>
      </c>
    </row>
    <row r="1802" spans="1:4" ht="15" x14ac:dyDescent="0.25">
      <c r="A1802" s="81">
        <v>97953</v>
      </c>
      <c r="B1802" s="81" t="s">
        <v>1004</v>
      </c>
      <c r="C1802" s="81" t="s">
        <v>23</v>
      </c>
      <c r="D1802" s="83">
        <v>1475.93</v>
      </c>
    </row>
    <row r="1803" spans="1:4" ht="15" x14ac:dyDescent="0.25">
      <c r="A1803" s="81">
        <v>97955</v>
      </c>
      <c r="B1803" s="81" t="s">
        <v>1005</v>
      </c>
      <c r="C1803" s="81" t="s">
        <v>23</v>
      </c>
      <c r="D1803" s="83">
        <v>3120.45</v>
      </c>
    </row>
    <row r="1804" spans="1:4" ht="15" x14ac:dyDescent="0.25">
      <c r="A1804" s="81">
        <v>97956</v>
      </c>
      <c r="B1804" s="81" t="s">
        <v>1006</v>
      </c>
      <c r="C1804" s="81" t="s">
        <v>23</v>
      </c>
      <c r="D1804" s="83">
        <v>1537.03</v>
      </c>
    </row>
    <row r="1805" spans="1:4" ht="15" x14ac:dyDescent="0.25">
      <c r="A1805" s="81">
        <v>97957</v>
      </c>
      <c r="B1805" s="81" t="s">
        <v>1007</v>
      </c>
      <c r="C1805" s="81" t="s">
        <v>23</v>
      </c>
      <c r="D1805" s="83">
        <v>2752.91</v>
      </c>
    </row>
    <row r="1806" spans="1:4" ht="15" x14ac:dyDescent="0.25">
      <c r="A1806" s="81">
        <v>97961</v>
      </c>
      <c r="B1806" s="81" t="s">
        <v>1008</v>
      </c>
      <c r="C1806" s="81" t="s">
        <v>23</v>
      </c>
      <c r="D1806" s="83">
        <v>2528.5300000000002</v>
      </c>
    </row>
    <row r="1807" spans="1:4" ht="15" x14ac:dyDescent="0.25">
      <c r="A1807" s="81">
        <v>97973</v>
      </c>
      <c r="B1807" s="81" t="s">
        <v>1009</v>
      </c>
      <c r="C1807" s="81" t="s">
        <v>23</v>
      </c>
      <c r="D1807" s="83">
        <v>4688.87</v>
      </c>
    </row>
    <row r="1808" spans="1:4" ht="15" x14ac:dyDescent="0.25">
      <c r="A1808" s="81">
        <v>97974</v>
      </c>
      <c r="B1808" s="81" t="s">
        <v>11891</v>
      </c>
      <c r="C1808" s="81" t="s">
        <v>23</v>
      </c>
      <c r="D1808" s="82">
        <v>501.05</v>
      </c>
    </row>
    <row r="1809" spans="1:4" ht="15" x14ac:dyDescent="0.25">
      <c r="A1809" s="81">
        <v>97975</v>
      </c>
      <c r="B1809" s="81" t="s">
        <v>11892</v>
      </c>
      <c r="C1809" s="81" t="s">
        <v>23</v>
      </c>
      <c r="D1809" s="82">
        <v>659.18</v>
      </c>
    </row>
    <row r="1810" spans="1:4" ht="15" x14ac:dyDescent="0.25">
      <c r="A1810" s="81">
        <v>97976</v>
      </c>
      <c r="B1810" s="81" t="s">
        <v>11893</v>
      </c>
      <c r="C1810" s="81" t="s">
        <v>23</v>
      </c>
      <c r="D1810" s="83">
        <v>1154.94</v>
      </c>
    </row>
    <row r="1811" spans="1:4" ht="15" x14ac:dyDescent="0.25">
      <c r="A1811" s="81">
        <v>97977</v>
      </c>
      <c r="B1811" s="81" t="s">
        <v>11894</v>
      </c>
      <c r="C1811" s="81" t="s">
        <v>23</v>
      </c>
      <c r="D1811" s="83">
        <v>1666.78</v>
      </c>
    </row>
    <row r="1812" spans="1:4" ht="15" x14ac:dyDescent="0.25">
      <c r="A1812" s="81">
        <v>97978</v>
      </c>
      <c r="B1812" s="81" t="s">
        <v>11895</v>
      </c>
      <c r="C1812" s="81" t="s">
        <v>23</v>
      </c>
      <c r="D1812" s="83">
        <v>1002.12</v>
      </c>
    </row>
    <row r="1813" spans="1:4" ht="15" x14ac:dyDescent="0.25">
      <c r="A1813" s="81">
        <v>97980</v>
      </c>
      <c r="B1813" s="81" t="s">
        <v>11896</v>
      </c>
      <c r="C1813" s="81" t="s">
        <v>23</v>
      </c>
      <c r="D1813" s="83">
        <v>2131.0700000000002</v>
      </c>
    </row>
    <row r="1814" spans="1:4" ht="15" x14ac:dyDescent="0.25">
      <c r="A1814" s="81">
        <v>97981</v>
      </c>
      <c r="B1814" s="81" t="s">
        <v>1010</v>
      </c>
      <c r="C1814" s="81" t="s">
        <v>7</v>
      </c>
      <c r="D1814" s="83">
        <v>1268.9000000000001</v>
      </c>
    </row>
    <row r="1815" spans="1:4" ht="15" x14ac:dyDescent="0.25">
      <c r="A1815" s="81">
        <v>97983</v>
      </c>
      <c r="B1815" s="81" t="s">
        <v>1011</v>
      </c>
      <c r="C1815" s="81" t="s">
        <v>7</v>
      </c>
      <c r="D1815" s="82">
        <v>556.85</v>
      </c>
    </row>
    <row r="1816" spans="1:4" ht="15" x14ac:dyDescent="0.25">
      <c r="A1816" s="81">
        <v>97985</v>
      </c>
      <c r="B1816" s="81" t="s">
        <v>1012</v>
      </c>
      <c r="C1816" s="81" t="s">
        <v>7</v>
      </c>
      <c r="D1816" s="83">
        <v>1534.14</v>
      </c>
    </row>
    <row r="1817" spans="1:4" ht="15" x14ac:dyDescent="0.25">
      <c r="A1817" s="81">
        <v>97987</v>
      </c>
      <c r="B1817" s="81" t="s">
        <v>1013</v>
      </c>
      <c r="C1817" s="81" t="s">
        <v>7</v>
      </c>
      <c r="D1817" s="82">
        <v>740.23</v>
      </c>
    </row>
    <row r="1818" spans="1:4" ht="15" x14ac:dyDescent="0.25">
      <c r="A1818" s="81">
        <v>97988</v>
      </c>
      <c r="B1818" s="81" t="s">
        <v>11897</v>
      </c>
      <c r="C1818" s="81" t="s">
        <v>23</v>
      </c>
      <c r="D1818" s="83">
        <v>3102.23</v>
      </c>
    </row>
    <row r="1819" spans="1:4" ht="15" x14ac:dyDescent="0.25">
      <c r="A1819" s="81">
        <v>97989</v>
      </c>
      <c r="B1819" s="81" t="s">
        <v>1014</v>
      </c>
      <c r="C1819" s="81" t="s">
        <v>7</v>
      </c>
      <c r="D1819" s="83">
        <v>1799.32</v>
      </c>
    </row>
    <row r="1820" spans="1:4" ht="15" x14ac:dyDescent="0.25">
      <c r="A1820" s="81">
        <v>97991</v>
      </c>
      <c r="B1820" s="81" t="s">
        <v>1015</v>
      </c>
      <c r="C1820" s="81" t="s">
        <v>7</v>
      </c>
      <c r="D1820" s="83">
        <v>1013.9</v>
      </c>
    </row>
    <row r="1821" spans="1:4" ht="15" x14ac:dyDescent="0.25">
      <c r="A1821" s="81">
        <v>97992</v>
      </c>
      <c r="B1821" s="81" t="s">
        <v>11898</v>
      </c>
      <c r="C1821" s="81" t="s">
        <v>23</v>
      </c>
      <c r="D1821" s="83">
        <v>3951.45</v>
      </c>
    </row>
    <row r="1822" spans="1:4" ht="15" x14ac:dyDescent="0.25">
      <c r="A1822" s="81">
        <v>97993</v>
      </c>
      <c r="B1822" s="81" t="s">
        <v>1016</v>
      </c>
      <c r="C1822" s="81" t="s">
        <v>7</v>
      </c>
      <c r="D1822" s="83">
        <v>2197.1799999999998</v>
      </c>
    </row>
    <row r="1823" spans="1:4" ht="15" x14ac:dyDescent="0.25">
      <c r="A1823" s="81">
        <v>97994</v>
      </c>
      <c r="B1823" s="81" t="s">
        <v>11899</v>
      </c>
      <c r="C1823" s="81" t="s">
        <v>23</v>
      </c>
      <c r="D1823" s="83">
        <v>2715.52</v>
      </c>
    </row>
    <row r="1824" spans="1:4" ht="15" x14ac:dyDescent="0.25">
      <c r="A1824" s="81">
        <v>97995</v>
      </c>
      <c r="B1824" s="81" t="s">
        <v>1017</v>
      </c>
      <c r="C1824" s="81" t="s">
        <v>7</v>
      </c>
      <c r="D1824" s="83">
        <v>1451.25</v>
      </c>
    </row>
    <row r="1825" spans="1:4" ht="15" x14ac:dyDescent="0.25">
      <c r="A1825" s="81">
        <v>97996</v>
      </c>
      <c r="B1825" s="81" t="s">
        <v>11900</v>
      </c>
      <c r="C1825" s="81" t="s">
        <v>23</v>
      </c>
      <c r="D1825" s="83">
        <v>3434.14</v>
      </c>
    </row>
    <row r="1826" spans="1:4" ht="15" x14ac:dyDescent="0.25">
      <c r="A1826" s="81">
        <v>97997</v>
      </c>
      <c r="B1826" s="81" t="s">
        <v>1018</v>
      </c>
      <c r="C1826" s="81" t="s">
        <v>7</v>
      </c>
      <c r="D1826" s="83">
        <v>1736.19</v>
      </c>
    </row>
    <row r="1827" spans="1:4" ht="15" x14ac:dyDescent="0.25">
      <c r="A1827" s="81">
        <v>97999</v>
      </c>
      <c r="B1827" s="81" t="s">
        <v>1019</v>
      </c>
      <c r="C1827" s="81" t="s">
        <v>7</v>
      </c>
      <c r="D1827" s="83">
        <v>2021.17</v>
      </c>
    </row>
    <row r="1828" spans="1:4" ht="15" x14ac:dyDescent="0.25">
      <c r="A1828" s="81">
        <v>98001</v>
      </c>
      <c r="B1828" s="81" t="s">
        <v>1020</v>
      </c>
      <c r="C1828" s="81" t="s">
        <v>7</v>
      </c>
      <c r="D1828" s="83">
        <v>2306.12</v>
      </c>
    </row>
    <row r="1829" spans="1:4" ht="15" x14ac:dyDescent="0.25">
      <c r="A1829" s="81">
        <v>98002</v>
      </c>
      <c r="B1829" s="81" t="s">
        <v>11901</v>
      </c>
      <c r="C1829" s="81" t="s">
        <v>23</v>
      </c>
      <c r="D1829" s="83">
        <v>5625.33</v>
      </c>
    </row>
    <row r="1830" spans="1:4" ht="15" x14ac:dyDescent="0.25">
      <c r="A1830" s="81">
        <v>98003</v>
      </c>
      <c r="B1830" s="81" t="s">
        <v>1021</v>
      </c>
      <c r="C1830" s="81" t="s">
        <v>7</v>
      </c>
      <c r="D1830" s="83">
        <v>2591.11</v>
      </c>
    </row>
    <row r="1831" spans="1:4" ht="15" x14ac:dyDescent="0.25">
      <c r="A1831" s="81">
        <v>98005</v>
      </c>
      <c r="B1831" s="81" t="s">
        <v>1022</v>
      </c>
      <c r="C1831" s="81" t="s">
        <v>7</v>
      </c>
      <c r="D1831" s="83">
        <v>2876.12</v>
      </c>
    </row>
    <row r="1832" spans="1:4" ht="15" x14ac:dyDescent="0.25">
      <c r="A1832" s="81">
        <v>98006</v>
      </c>
      <c r="B1832" s="81" t="s">
        <v>11902</v>
      </c>
      <c r="C1832" s="81" t="s">
        <v>23</v>
      </c>
      <c r="D1832" s="83">
        <v>7071.47</v>
      </c>
    </row>
    <row r="1833" spans="1:4" ht="15" x14ac:dyDescent="0.25">
      <c r="A1833" s="81">
        <v>98007</v>
      </c>
      <c r="B1833" s="81" t="s">
        <v>1023</v>
      </c>
      <c r="C1833" s="81" t="s">
        <v>7</v>
      </c>
      <c r="D1833" s="83">
        <v>3161.04</v>
      </c>
    </row>
    <row r="1834" spans="1:4" ht="15" x14ac:dyDescent="0.25">
      <c r="A1834" s="81">
        <v>98008</v>
      </c>
      <c r="B1834" s="81" t="s">
        <v>11903</v>
      </c>
      <c r="C1834" s="81" t="s">
        <v>23</v>
      </c>
      <c r="D1834" s="83">
        <v>4233.78</v>
      </c>
    </row>
    <row r="1835" spans="1:4" ht="15" x14ac:dyDescent="0.25">
      <c r="A1835" s="81">
        <v>98009</v>
      </c>
      <c r="B1835" s="81" t="s">
        <v>1024</v>
      </c>
      <c r="C1835" s="81" t="s">
        <v>7</v>
      </c>
      <c r="D1835" s="83">
        <v>2021.17</v>
      </c>
    </row>
    <row r="1836" spans="1:4" ht="15" x14ac:dyDescent="0.25">
      <c r="A1836" s="81">
        <v>98010</v>
      </c>
      <c r="B1836" s="81" t="s">
        <v>11904</v>
      </c>
      <c r="C1836" s="81" t="s">
        <v>23</v>
      </c>
      <c r="D1836" s="83">
        <v>5163.29</v>
      </c>
    </row>
    <row r="1837" spans="1:4" ht="15" x14ac:dyDescent="0.25">
      <c r="A1837" s="81">
        <v>98011</v>
      </c>
      <c r="B1837" s="81" t="s">
        <v>1025</v>
      </c>
      <c r="C1837" s="81" t="s">
        <v>7</v>
      </c>
      <c r="D1837" s="83">
        <v>2306.12</v>
      </c>
    </row>
    <row r="1838" spans="1:4" ht="15" x14ac:dyDescent="0.25">
      <c r="A1838" s="81">
        <v>98012</v>
      </c>
      <c r="B1838" s="81" t="s">
        <v>11905</v>
      </c>
      <c r="C1838" s="81" t="s">
        <v>23</v>
      </c>
      <c r="D1838" s="83">
        <v>6064.65</v>
      </c>
    </row>
    <row r="1839" spans="1:4" ht="15" x14ac:dyDescent="0.25">
      <c r="A1839" s="81">
        <v>98013</v>
      </c>
      <c r="B1839" s="81" t="s">
        <v>1026</v>
      </c>
      <c r="C1839" s="81" t="s">
        <v>7</v>
      </c>
      <c r="D1839" s="83">
        <v>2591.11</v>
      </c>
    </row>
    <row r="1840" spans="1:4" ht="15" x14ac:dyDescent="0.25">
      <c r="A1840" s="81">
        <v>98014</v>
      </c>
      <c r="B1840" s="81" t="s">
        <v>11906</v>
      </c>
      <c r="C1840" s="81" t="s">
        <v>23</v>
      </c>
      <c r="D1840" s="83">
        <v>6965.95</v>
      </c>
    </row>
    <row r="1841" spans="1:4" ht="15" x14ac:dyDescent="0.25">
      <c r="A1841" s="81">
        <v>98015</v>
      </c>
      <c r="B1841" s="81" t="s">
        <v>1027</v>
      </c>
      <c r="C1841" s="81" t="s">
        <v>7</v>
      </c>
      <c r="D1841" s="83">
        <v>2876.12</v>
      </c>
    </row>
    <row r="1842" spans="1:4" ht="15" x14ac:dyDescent="0.25">
      <c r="A1842" s="81">
        <v>98016</v>
      </c>
      <c r="B1842" s="81" t="s">
        <v>11907</v>
      </c>
      <c r="C1842" s="81" t="s">
        <v>23</v>
      </c>
      <c r="D1842" s="83">
        <v>7867.37</v>
      </c>
    </row>
    <row r="1843" spans="1:4" ht="15" x14ac:dyDescent="0.25">
      <c r="A1843" s="81">
        <v>98017</v>
      </c>
      <c r="B1843" s="81" t="s">
        <v>1028</v>
      </c>
      <c r="C1843" s="81" t="s">
        <v>7</v>
      </c>
      <c r="D1843" s="83">
        <v>3161.04</v>
      </c>
    </row>
    <row r="1844" spans="1:4" ht="15" x14ac:dyDescent="0.25">
      <c r="A1844" s="81">
        <v>98018</v>
      </c>
      <c r="B1844" s="81" t="s">
        <v>11908</v>
      </c>
      <c r="C1844" s="81" t="s">
        <v>23</v>
      </c>
      <c r="D1844" s="83">
        <v>8768.65</v>
      </c>
    </row>
    <row r="1845" spans="1:4" ht="15" x14ac:dyDescent="0.25">
      <c r="A1845" s="81">
        <v>98019</v>
      </c>
      <c r="B1845" s="81" t="s">
        <v>1029</v>
      </c>
      <c r="C1845" s="81" t="s">
        <v>7</v>
      </c>
      <c r="D1845" s="83">
        <v>3470.2</v>
      </c>
    </row>
    <row r="1846" spans="1:4" ht="15" x14ac:dyDescent="0.25">
      <c r="A1846" s="81">
        <v>98020</v>
      </c>
      <c r="B1846" s="81" t="s">
        <v>11909</v>
      </c>
      <c r="C1846" s="81" t="s">
        <v>23</v>
      </c>
      <c r="D1846" s="83">
        <v>6230.3</v>
      </c>
    </row>
    <row r="1847" spans="1:4" ht="15" x14ac:dyDescent="0.25">
      <c r="A1847" s="81">
        <v>98021</v>
      </c>
      <c r="B1847" s="81" t="s">
        <v>1030</v>
      </c>
      <c r="C1847" s="81" t="s">
        <v>7</v>
      </c>
      <c r="D1847" s="83">
        <v>2615.34</v>
      </c>
    </row>
    <row r="1848" spans="1:4" ht="15" x14ac:dyDescent="0.25">
      <c r="A1848" s="81">
        <v>98022</v>
      </c>
      <c r="B1848" s="81" t="s">
        <v>11910</v>
      </c>
      <c r="C1848" s="81" t="s">
        <v>23</v>
      </c>
      <c r="D1848" s="83">
        <v>7296.99</v>
      </c>
    </row>
    <row r="1849" spans="1:4" ht="15" x14ac:dyDescent="0.25">
      <c r="A1849" s="81">
        <v>98023</v>
      </c>
      <c r="B1849" s="81" t="s">
        <v>1031</v>
      </c>
      <c r="C1849" s="81" t="s">
        <v>7</v>
      </c>
      <c r="D1849" s="83">
        <v>2900.29</v>
      </c>
    </row>
    <row r="1850" spans="1:4" ht="15" x14ac:dyDescent="0.25">
      <c r="A1850" s="81">
        <v>98024</v>
      </c>
      <c r="B1850" s="81" t="s">
        <v>11911</v>
      </c>
      <c r="C1850" s="81" t="s">
        <v>23</v>
      </c>
      <c r="D1850" s="83">
        <v>8425.94</v>
      </c>
    </row>
    <row r="1851" spans="1:4" ht="15" x14ac:dyDescent="0.25">
      <c r="A1851" s="81">
        <v>98025</v>
      </c>
      <c r="B1851" s="81" t="s">
        <v>1032</v>
      </c>
      <c r="C1851" s="81" t="s">
        <v>7</v>
      </c>
      <c r="D1851" s="83">
        <v>3185.28</v>
      </c>
    </row>
    <row r="1852" spans="1:4" ht="15" x14ac:dyDescent="0.25">
      <c r="A1852" s="81">
        <v>98026</v>
      </c>
      <c r="B1852" s="81" t="s">
        <v>11912</v>
      </c>
      <c r="C1852" s="81" t="s">
        <v>23</v>
      </c>
      <c r="D1852" s="83">
        <v>9500.42</v>
      </c>
    </row>
    <row r="1853" spans="1:4" ht="15" x14ac:dyDescent="0.25">
      <c r="A1853" s="81">
        <v>98027</v>
      </c>
      <c r="B1853" s="81" t="s">
        <v>1033</v>
      </c>
      <c r="C1853" s="81" t="s">
        <v>7</v>
      </c>
      <c r="D1853" s="83">
        <v>3470.2</v>
      </c>
    </row>
    <row r="1854" spans="1:4" ht="15" x14ac:dyDescent="0.25">
      <c r="A1854" s="81">
        <v>98028</v>
      </c>
      <c r="B1854" s="81" t="s">
        <v>11913</v>
      </c>
      <c r="C1854" s="81" t="s">
        <v>23</v>
      </c>
      <c r="D1854" s="83">
        <v>10574.99</v>
      </c>
    </row>
    <row r="1855" spans="1:4" ht="15" x14ac:dyDescent="0.25">
      <c r="A1855" s="81">
        <v>98029</v>
      </c>
      <c r="B1855" s="81" t="s">
        <v>1034</v>
      </c>
      <c r="C1855" s="81" t="s">
        <v>7</v>
      </c>
      <c r="D1855" s="83">
        <v>3760.16</v>
      </c>
    </row>
    <row r="1856" spans="1:4" ht="15" x14ac:dyDescent="0.25">
      <c r="A1856" s="81">
        <v>98030</v>
      </c>
      <c r="B1856" s="81" t="s">
        <v>11914</v>
      </c>
      <c r="C1856" s="81" t="s">
        <v>23</v>
      </c>
      <c r="D1856" s="83">
        <v>8600.18</v>
      </c>
    </row>
    <row r="1857" spans="1:4" ht="15" x14ac:dyDescent="0.25">
      <c r="A1857" s="81">
        <v>98031</v>
      </c>
      <c r="B1857" s="81" t="s">
        <v>1035</v>
      </c>
      <c r="C1857" s="81" t="s">
        <v>7</v>
      </c>
      <c r="D1857" s="83">
        <v>3190.32</v>
      </c>
    </row>
    <row r="1858" spans="1:4" ht="15" x14ac:dyDescent="0.25">
      <c r="A1858" s="81">
        <v>98032</v>
      </c>
      <c r="B1858" s="81" t="s">
        <v>11915</v>
      </c>
      <c r="C1858" s="81" t="s">
        <v>23</v>
      </c>
      <c r="D1858" s="83">
        <v>9890.24</v>
      </c>
    </row>
    <row r="1859" spans="1:4" ht="15" x14ac:dyDescent="0.25">
      <c r="A1859" s="81">
        <v>98033</v>
      </c>
      <c r="B1859" s="81" t="s">
        <v>1036</v>
      </c>
      <c r="C1859" s="81" t="s">
        <v>7</v>
      </c>
      <c r="D1859" s="83">
        <v>3475.24</v>
      </c>
    </row>
    <row r="1860" spans="1:4" ht="15" x14ac:dyDescent="0.25">
      <c r="A1860" s="81">
        <v>98034</v>
      </c>
      <c r="B1860" s="81" t="s">
        <v>11916</v>
      </c>
      <c r="C1860" s="81" t="s">
        <v>23</v>
      </c>
      <c r="D1860" s="83">
        <v>11180.33</v>
      </c>
    </row>
    <row r="1861" spans="1:4" ht="15" x14ac:dyDescent="0.25">
      <c r="A1861" s="81">
        <v>98035</v>
      </c>
      <c r="B1861" s="81" t="s">
        <v>1037</v>
      </c>
      <c r="C1861" s="81" t="s">
        <v>7</v>
      </c>
      <c r="D1861" s="83">
        <v>3760.16</v>
      </c>
    </row>
    <row r="1862" spans="1:4" ht="15" x14ac:dyDescent="0.25">
      <c r="A1862" s="81">
        <v>98036</v>
      </c>
      <c r="B1862" s="81" t="s">
        <v>11917</v>
      </c>
      <c r="C1862" s="81" t="s">
        <v>23</v>
      </c>
      <c r="D1862" s="83">
        <v>12470.44</v>
      </c>
    </row>
    <row r="1863" spans="1:4" ht="15" x14ac:dyDescent="0.25">
      <c r="A1863" s="81">
        <v>98037</v>
      </c>
      <c r="B1863" s="81" t="s">
        <v>1038</v>
      </c>
      <c r="C1863" s="81" t="s">
        <v>7</v>
      </c>
      <c r="D1863" s="83">
        <v>4050.14</v>
      </c>
    </row>
    <row r="1864" spans="1:4" ht="15" x14ac:dyDescent="0.25">
      <c r="A1864" s="81">
        <v>98038</v>
      </c>
      <c r="B1864" s="81" t="s">
        <v>11918</v>
      </c>
      <c r="C1864" s="81" t="s">
        <v>23</v>
      </c>
      <c r="D1864" s="83">
        <v>11412.65</v>
      </c>
    </row>
    <row r="1865" spans="1:4" ht="15" x14ac:dyDescent="0.25">
      <c r="A1865" s="81">
        <v>98039</v>
      </c>
      <c r="B1865" s="81" t="s">
        <v>1039</v>
      </c>
      <c r="C1865" s="81" t="s">
        <v>7</v>
      </c>
      <c r="D1865" s="83">
        <v>3765.21</v>
      </c>
    </row>
    <row r="1866" spans="1:4" ht="15" x14ac:dyDescent="0.25">
      <c r="A1866" s="81">
        <v>98040</v>
      </c>
      <c r="B1866" s="81" t="s">
        <v>11919</v>
      </c>
      <c r="C1866" s="81" t="s">
        <v>23</v>
      </c>
      <c r="D1866" s="83">
        <v>12892.03</v>
      </c>
    </row>
    <row r="1867" spans="1:4" ht="15" x14ac:dyDescent="0.25">
      <c r="A1867" s="81">
        <v>98041</v>
      </c>
      <c r="B1867" s="81" t="s">
        <v>1040</v>
      </c>
      <c r="C1867" s="81" t="s">
        <v>7</v>
      </c>
      <c r="D1867" s="83">
        <v>4050.14</v>
      </c>
    </row>
    <row r="1868" spans="1:4" ht="15" x14ac:dyDescent="0.25">
      <c r="A1868" s="81">
        <v>98042</v>
      </c>
      <c r="B1868" s="81" t="s">
        <v>11920</v>
      </c>
      <c r="C1868" s="81" t="s">
        <v>23</v>
      </c>
      <c r="D1868" s="83">
        <v>14371.38</v>
      </c>
    </row>
    <row r="1869" spans="1:4" ht="15" x14ac:dyDescent="0.25">
      <c r="A1869" s="81">
        <v>98043</v>
      </c>
      <c r="B1869" s="81" t="s">
        <v>1041</v>
      </c>
      <c r="C1869" s="81" t="s">
        <v>7</v>
      </c>
      <c r="D1869" s="83">
        <v>4340.18</v>
      </c>
    </row>
    <row r="1870" spans="1:4" ht="15" x14ac:dyDescent="0.25">
      <c r="A1870" s="81">
        <v>98044</v>
      </c>
      <c r="B1870" s="81" t="s">
        <v>11921</v>
      </c>
      <c r="C1870" s="81" t="s">
        <v>23</v>
      </c>
      <c r="D1870" s="83">
        <v>14603.76</v>
      </c>
    </row>
    <row r="1871" spans="1:4" ht="15" x14ac:dyDescent="0.25">
      <c r="A1871" s="81">
        <v>98045</v>
      </c>
      <c r="B1871" s="81" t="s">
        <v>1042</v>
      </c>
      <c r="C1871" s="81" t="s">
        <v>7</v>
      </c>
      <c r="D1871" s="83">
        <v>4340.18</v>
      </c>
    </row>
    <row r="1872" spans="1:4" ht="15" x14ac:dyDescent="0.25">
      <c r="A1872" s="81">
        <v>98046</v>
      </c>
      <c r="B1872" s="81" t="s">
        <v>11922</v>
      </c>
      <c r="C1872" s="81" t="s">
        <v>23</v>
      </c>
      <c r="D1872" s="83">
        <v>16272.22</v>
      </c>
    </row>
    <row r="1873" spans="1:4" ht="15" x14ac:dyDescent="0.25">
      <c r="A1873" s="81">
        <v>98047</v>
      </c>
      <c r="B1873" s="81" t="s">
        <v>1043</v>
      </c>
      <c r="C1873" s="81" t="s">
        <v>7</v>
      </c>
      <c r="D1873" s="83">
        <v>4630.18</v>
      </c>
    </row>
    <row r="1874" spans="1:4" ht="15" x14ac:dyDescent="0.25">
      <c r="A1874" s="81">
        <v>98048</v>
      </c>
      <c r="B1874" s="81" t="s">
        <v>11923</v>
      </c>
      <c r="C1874" s="81" t="s">
        <v>23</v>
      </c>
      <c r="D1874" s="83">
        <v>18173.16</v>
      </c>
    </row>
    <row r="1875" spans="1:4" ht="15" x14ac:dyDescent="0.25">
      <c r="A1875" s="81">
        <v>98049</v>
      </c>
      <c r="B1875" s="81" t="s">
        <v>1044</v>
      </c>
      <c r="C1875" s="81" t="s">
        <v>7</v>
      </c>
      <c r="D1875" s="83">
        <v>4870.78</v>
      </c>
    </row>
    <row r="1876" spans="1:4" ht="15" x14ac:dyDescent="0.25">
      <c r="A1876" s="81">
        <v>98050</v>
      </c>
      <c r="B1876" s="81" t="s">
        <v>1045</v>
      </c>
      <c r="C1876" s="81" t="s">
        <v>7</v>
      </c>
      <c r="D1876" s="82">
        <v>308.51</v>
      </c>
    </row>
    <row r="1877" spans="1:4" ht="15" x14ac:dyDescent="0.25">
      <c r="A1877" s="81">
        <v>98051</v>
      </c>
      <c r="B1877" s="81" t="s">
        <v>1046</v>
      </c>
      <c r="C1877" s="81" t="s">
        <v>7</v>
      </c>
      <c r="D1877" s="83">
        <v>1008.91</v>
      </c>
    </row>
    <row r="1878" spans="1:4" ht="15" x14ac:dyDescent="0.25">
      <c r="A1878" s="81">
        <v>98405</v>
      </c>
      <c r="B1878" s="81" t="s">
        <v>11924</v>
      </c>
      <c r="C1878" s="81" t="s">
        <v>23</v>
      </c>
      <c r="D1878" s="83">
        <v>2619.4</v>
      </c>
    </row>
    <row r="1879" spans="1:4" ht="15" x14ac:dyDescent="0.25">
      <c r="A1879" s="81">
        <v>98406</v>
      </c>
      <c r="B1879" s="81" t="s">
        <v>11925</v>
      </c>
      <c r="C1879" s="81" t="s">
        <v>23</v>
      </c>
      <c r="D1879" s="83">
        <v>6348.37</v>
      </c>
    </row>
    <row r="1880" spans="1:4" ht="15" x14ac:dyDescent="0.25">
      <c r="A1880" s="81">
        <v>98407</v>
      </c>
      <c r="B1880" s="81" t="s">
        <v>11926</v>
      </c>
      <c r="C1880" s="81" t="s">
        <v>23</v>
      </c>
      <c r="D1880" s="83">
        <v>4152.66</v>
      </c>
    </row>
    <row r="1881" spans="1:4" ht="15" x14ac:dyDescent="0.25">
      <c r="A1881" s="81">
        <v>98408</v>
      </c>
      <c r="B1881" s="81" t="s">
        <v>11927</v>
      </c>
      <c r="C1881" s="81" t="s">
        <v>23</v>
      </c>
      <c r="D1881" s="83">
        <v>4871.2299999999996</v>
      </c>
    </row>
    <row r="1882" spans="1:4" ht="15" x14ac:dyDescent="0.25">
      <c r="A1882" s="81">
        <v>98409</v>
      </c>
      <c r="B1882" s="81" t="s">
        <v>1047</v>
      </c>
      <c r="C1882" s="81" t="s">
        <v>7</v>
      </c>
      <c r="D1882" s="82">
        <v>422.27</v>
      </c>
    </row>
    <row r="1883" spans="1:4" ht="15" x14ac:dyDescent="0.25">
      <c r="A1883" s="81">
        <v>98410</v>
      </c>
      <c r="B1883" s="81" t="s">
        <v>11928</v>
      </c>
      <c r="C1883" s="81" t="s">
        <v>23</v>
      </c>
      <c r="D1883" s="83">
        <v>1269.75</v>
      </c>
    </row>
    <row r="1884" spans="1:4" ht="15" x14ac:dyDescent="0.25">
      <c r="A1884" s="81">
        <v>99240</v>
      </c>
      <c r="B1884" s="81" t="s">
        <v>1048</v>
      </c>
      <c r="C1884" s="81" t="s">
        <v>7</v>
      </c>
      <c r="D1884" s="82">
        <v>736.83</v>
      </c>
    </row>
    <row r="1885" spans="1:4" ht="15" x14ac:dyDescent="0.25">
      <c r="A1885" s="81">
        <v>99241</v>
      </c>
      <c r="B1885" s="81" t="s">
        <v>1049</v>
      </c>
      <c r="C1885" s="81" t="s">
        <v>7</v>
      </c>
      <c r="D1885" s="83">
        <v>1949.75</v>
      </c>
    </row>
    <row r="1886" spans="1:4" ht="15" x14ac:dyDescent="0.25">
      <c r="A1886" s="81">
        <v>99242</v>
      </c>
      <c r="B1886" s="81" t="s">
        <v>11929</v>
      </c>
      <c r="C1886" s="81" t="s">
        <v>23</v>
      </c>
      <c r="D1886" s="83">
        <v>3005.12</v>
      </c>
    </row>
    <row r="1887" spans="1:4" ht="15" x14ac:dyDescent="0.25">
      <c r="A1887" s="81">
        <v>99243</v>
      </c>
      <c r="B1887" s="81" t="s">
        <v>1050</v>
      </c>
      <c r="C1887" s="81" t="s">
        <v>7</v>
      </c>
      <c r="D1887" s="83">
        <v>1707.35</v>
      </c>
    </row>
    <row r="1888" spans="1:4" ht="15" x14ac:dyDescent="0.25">
      <c r="A1888" s="81">
        <v>99244</v>
      </c>
      <c r="B1888" s="81" t="s">
        <v>11930</v>
      </c>
      <c r="C1888" s="81" t="s">
        <v>23</v>
      </c>
      <c r="D1888" s="83">
        <v>5046.6099999999997</v>
      </c>
    </row>
    <row r="1889" spans="1:4" ht="15" x14ac:dyDescent="0.25">
      <c r="A1889" s="81">
        <v>99246</v>
      </c>
      <c r="B1889" s="81" t="s">
        <v>1051</v>
      </c>
      <c r="C1889" s="81" t="s">
        <v>7</v>
      </c>
      <c r="D1889" s="83">
        <v>1009.25</v>
      </c>
    </row>
    <row r="1890" spans="1:4" ht="15" x14ac:dyDescent="0.25">
      <c r="A1890" s="81">
        <v>99247</v>
      </c>
      <c r="B1890" s="81" t="s">
        <v>1052</v>
      </c>
      <c r="C1890" s="81" t="s">
        <v>7</v>
      </c>
      <c r="D1890" s="83">
        <v>2224.21</v>
      </c>
    </row>
    <row r="1891" spans="1:4" ht="15" x14ac:dyDescent="0.25">
      <c r="A1891" s="81">
        <v>99248</v>
      </c>
      <c r="B1891" s="81" t="s">
        <v>11931</v>
      </c>
      <c r="C1891" s="81" t="s">
        <v>23</v>
      </c>
      <c r="D1891" s="83">
        <v>3834.25</v>
      </c>
    </row>
    <row r="1892" spans="1:4" ht="15" x14ac:dyDescent="0.25">
      <c r="A1892" s="81">
        <v>99249</v>
      </c>
      <c r="B1892" s="81" t="s">
        <v>1053</v>
      </c>
      <c r="C1892" s="81" t="s">
        <v>7</v>
      </c>
      <c r="D1892" s="83">
        <v>2090.9</v>
      </c>
    </row>
    <row r="1893" spans="1:4" ht="15" x14ac:dyDescent="0.25">
      <c r="A1893" s="81">
        <v>99252</v>
      </c>
      <c r="B1893" s="81" t="s">
        <v>11932</v>
      </c>
      <c r="C1893" s="81" t="s">
        <v>23</v>
      </c>
      <c r="D1893" s="83">
        <v>2654.7</v>
      </c>
    </row>
    <row r="1894" spans="1:4" ht="15" x14ac:dyDescent="0.25">
      <c r="A1894" s="81">
        <v>99254</v>
      </c>
      <c r="B1894" s="81" t="s">
        <v>1054</v>
      </c>
      <c r="C1894" s="81" t="s">
        <v>7</v>
      </c>
      <c r="D1894" s="83">
        <v>1400.84</v>
      </c>
    </row>
    <row r="1895" spans="1:4" ht="15" x14ac:dyDescent="0.25">
      <c r="A1895" s="81">
        <v>99256</v>
      </c>
      <c r="B1895" s="81" t="s">
        <v>11933</v>
      </c>
      <c r="C1895" s="81" t="s">
        <v>23</v>
      </c>
      <c r="D1895" s="83">
        <v>5926.94</v>
      </c>
    </row>
    <row r="1896" spans="1:4" ht="15" x14ac:dyDescent="0.25">
      <c r="A1896" s="81">
        <v>99259</v>
      </c>
      <c r="B1896" s="81" t="s">
        <v>11934</v>
      </c>
      <c r="C1896" s="81" t="s">
        <v>23</v>
      </c>
      <c r="D1896" s="83">
        <v>3356.53</v>
      </c>
    </row>
    <row r="1897" spans="1:4" ht="15" x14ac:dyDescent="0.25">
      <c r="A1897" s="81">
        <v>99261</v>
      </c>
      <c r="B1897" s="81" t="s">
        <v>1055</v>
      </c>
      <c r="C1897" s="81" t="s">
        <v>7</v>
      </c>
      <c r="D1897" s="83">
        <v>1675.28</v>
      </c>
    </row>
    <row r="1898" spans="1:4" ht="15" x14ac:dyDescent="0.25">
      <c r="A1898" s="81">
        <v>99263</v>
      </c>
      <c r="B1898" s="81" t="s">
        <v>1056</v>
      </c>
      <c r="C1898" s="81" t="s">
        <v>7</v>
      </c>
      <c r="D1898" s="83">
        <v>2498.69</v>
      </c>
    </row>
    <row r="1899" spans="1:4" ht="15" x14ac:dyDescent="0.25">
      <c r="A1899" s="81">
        <v>99265</v>
      </c>
      <c r="B1899" s="81" t="s">
        <v>11935</v>
      </c>
      <c r="C1899" s="81" t="s">
        <v>23</v>
      </c>
      <c r="D1899" s="83">
        <v>4058.28</v>
      </c>
    </row>
    <row r="1900" spans="1:4" ht="15" x14ac:dyDescent="0.25">
      <c r="A1900" s="81">
        <v>99266</v>
      </c>
      <c r="B1900" s="81" t="s">
        <v>1057</v>
      </c>
      <c r="C1900" s="81" t="s">
        <v>7</v>
      </c>
      <c r="D1900" s="83">
        <v>1949.75</v>
      </c>
    </row>
    <row r="1901" spans="1:4" ht="15" x14ac:dyDescent="0.25">
      <c r="A1901" s="81">
        <v>99267</v>
      </c>
      <c r="B1901" s="81" t="s">
        <v>11936</v>
      </c>
      <c r="C1901" s="81" t="s">
        <v>23</v>
      </c>
      <c r="D1901" s="83">
        <v>4760.0600000000004</v>
      </c>
    </row>
    <row r="1902" spans="1:4" ht="15" x14ac:dyDescent="0.25">
      <c r="A1902" s="81">
        <v>99268</v>
      </c>
      <c r="B1902" s="81" t="s">
        <v>11937</v>
      </c>
      <c r="C1902" s="81" t="s">
        <v>23</v>
      </c>
      <c r="D1902" s="82">
        <v>496.7</v>
      </c>
    </row>
    <row r="1903" spans="1:4" ht="15" x14ac:dyDescent="0.25">
      <c r="A1903" s="81">
        <v>99269</v>
      </c>
      <c r="B1903" s="81" t="s">
        <v>1058</v>
      </c>
      <c r="C1903" s="81" t="s">
        <v>7</v>
      </c>
      <c r="D1903" s="83">
        <v>2224.21</v>
      </c>
    </row>
    <row r="1904" spans="1:4" ht="15" x14ac:dyDescent="0.25">
      <c r="A1904" s="81">
        <v>99270</v>
      </c>
      <c r="B1904" s="81" t="s">
        <v>11938</v>
      </c>
      <c r="C1904" s="81" t="s">
        <v>23</v>
      </c>
      <c r="D1904" s="82">
        <v>654.09</v>
      </c>
    </row>
    <row r="1905" spans="1:4" ht="15" x14ac:dyDescent="0.25">
      <c r="A1905" s="81">
        <v>99271</v>
      </c>
      <c r="B1905" s="81" t="s">
        <v>11939</v>
      </c>
      <c r="C1905" s="81" t="s">
        <v>23</v>
      </c>
      <c r="D1905" s="83">
        <v>6807.19</v>
      </c>
    </row>
    <row r="1906" spans="1:4" ht="15" x14ac:dyDescent="0.25">
      <c r="A1906" s="81">
        <v>99272</v>
      </c>
      <c r="B1906" s="81" t="s">
        <v>11940</v>
      </c>
      <c r="C1906" s="81" t="s">
        <v>23</v>
      </c>
      <c r="D1906" s="83">
        <v>1111.23</v>
      </c>
    </row>
    <row r="1907" spans="1:4" ht="15" x14ac:dyDescent="0.25">
      <c r="A1907" s="81">
        <v>99273</v>
      </c>
      <c r="B1907" s="81" t="s">
        <v>11941</v>
      </c>
      <c r="C1907" s="81" t="s">
        <v>23</v>
      </c>
      <c r="D1907" s="83">
        <v>1589.29</v>
      </c>
    </row>
    <row r="1908" spans="1:4" ht="15" x14ac:dyDescent="0.25">
      <c r="A1908" s="81">
        <v>99274</v>
      </c>
      <c r="B1908" s="81" t="s">
        <v>11942</v>
      </c>
      <c r="C1908" s="81" t="s">
        <v>23</v>
      </c>
      <c r="D1908" s="83">
        <v>5497.38</v>
      </c>
    </row>
    <row r="1909" spans="1:4" ht="15" x14ac:dyDescent="0.25">
      <c r="A1909" s="81">
        <v>99275</v>
      </c>
      <c r="B1909" s="81" t="s">
        <v>11943</v>
      </c>
      <c r="C1909" s="81" t="s">
        <v>23</v>
      </c>
      <c r="D1909" s="82">
        <v>993.59</v>
      </c>
    </row>
    <row r="1910" spans="1:4" ht="15" x14ac:dyDescent="0.25">
      <c r="A1910" s="81">
        <v>99276</v>
      </c>
      <c r="B1910" s="81" t="s">
        <v>1059</v>
      </c>
      <c r="C1910" s="81" t="s">
        <v>7</v>
      </c>
      <c r="D1910" s="83">
        <v>2773.19</v>
      </c>
    </row>
    <row r="1911" spans="1:4" ht="15" x14ac:dyDescent="0.25">
      <c r="A1911" s="81">
        <v>99277</v>
      </c>
      <c r="B1911" s="81" t="s">
        <v>1060</v>
      </c>
      <c r="C1911" s="81" t="s">
        <v>7</v>
      </c>
      <c r="D1911" s="83">
        <v>2498.69</v>
      </c>
    </row>
    <row r="1912" spans="1:4" ht="15" x14ac:dyDescent="0.25">
      <c r="A1912" s="81">
        <v>99278</v>
      </c>
      <c r="B1912" s="81" t="s">
        <v>1061</v>
      </c>
      <c r="C1912" s="81" t="s">
        <v>7</v>
      </c>
      <c r="D1912" s="82">
        <v>420.21</v>
      </c>
    </row>
    <row r="1913" spans="1:4" ht="15" x14ac:dyDescent="0.25">
      <c r="A1913" s="81">
        <v>99279</v>
      </c>
      <c r="B1913" s="81" t="s">
        <v>11944</v>
      </c>
      <c r="C1913" s="81" t="s">
        <v>23</v>
      </c>
      <c r="D1913" s="83">
        <v>6203.63</v>
      </c>
    </row>
    <row r="1914" spans="1:4" ht="15" x14ac:dyDescent="0.25">
      <c r="A1914" s="81">
        <v>99280</v>
      </c>
      <c r="B1914" s="81" t="s">
        <v>11945</v>
      </c>
      <c r="C1914" s="81" t="s">
        <v>23</v>
      </c>
      <c r="D1914" s="83">
        <v>2054.4899999999998</v>
      </c>
    </row>
    <row r="1915" spans="1:4" ht="15" x14ac:dyDescent="0.25">
      <c r="A1915" s="81">
        <v>99281</v>
      </c>
      <c r="B1915" s="81" t="s">
        <v>1062</v>
      </c>
      <c r="C1915" s="81" t="s">
        <v>7</v>
      </c>
      <c r="D1915" s="83">
        <v>2773.19</v>
      </c>
    </row>
    <row r="1916" spans="1:4" ht="15" x14ac:dyDescent="0.25">
      <c r="A1916" s="81">
        <v>99282</v>
      </c>
      <c r="B1916" s="81" t="s">
        <v>1063</v>
      </c>
      <c r="C1916" s="81" t="s">
        <v>7</v>
      </c>
      <c r="D1916" s="83">
        <v>3073.08</v>
      </c>
    </row>
    <row r="1917" spans="1:4" ht="15" x14ac:dyDescent="0.25">
      <c r="A1917" s="81">
        <v>99283</v>
      </c>
      <c r="B1917" s="81" t="s">
        <v>1064</v>
      </c>
      <c r="C1917" s="81" t="s">
        <v>7</v>
      </c>
      <c r="D1917" s="83">
        <v>1196</v>
      </c>
    </row>
    <row r="1918" spans="1:4" ht="15" x14ac:dyDescent="0.25">
      <c r="A1918" s="81">
        <v>99284</v>
      </c>
      <c r="B1918" s="81" t="s">
        <v>11946</v>
      </c>
      <c r="C1918" s="81" t="s">
        <v>23</v>
      </c>
      <c r="D1918" s="83">
        <v>7687.57</v>
      </c>
    </row>
    <row r="1919" spans="1:4" ht="15" x14ac:dyDescent="0.25">
      <c r="A1919" s="81">
        <v>99285</v>
      </c>
      <c r="B1919" s="81" t="s">
        <v>11947</v>
      </c>
      <c r="C1919" s="81" t="s">
        <v>23</v>
      </c>
      <c r="D1919" s="83">
        <v>1336.87</v>
      </c>
    </row>
    <row r="1920" spans="1:4" ht="15" x14ac:dyDescent="0.25">
      <c r="A1920" s="81">
        <v>99286</v>
      </c>
      <c r="B1920" s="81" t="s">
        <v>11948</v>
      </c>
      <c r="C1920" s="81" t="s">
        <v>23</v>
      </c>
      <c r="D1920" s="83">
        <v>6909.96</v>
      </c>
    </row>
    <row r="1921" spans="1:4" ht="15" x14ac:dyDescent="0.25">
      <c r="A1921" s="81">
        <v>99287</v>
      </c>
      <c r="B1921" s="81" t="s">
        <v>11949</v>
      </c>
      <c r="C1921" s="81" t="s">
        <v>23</v>
      </c>
      <c r="D1921" s="83">
        <v>9661.41</v>
      </c>
    </row>
    <row r="1922" spans="1:4" ht="15" x14ac:dyDescent="0.25">
      <c r="A1922" s="81">
        <v>99288</v>
      </c>
      <c r="B1922" s="81" t="s">
        <v>1065</v>
      </c>
      <c r="C1922" s="81" t="s">
        <v>7</v>
      </c>
      <c r="D1922" s="82">
        <v>554.14</v>
      </c>
    </row>
    <row r="1923" spans="1:4" ht="15" x14ac:dyDescent="0.25">
      <c r="A1923" s="81">
        <v>99289</v>
      </c>
      <c r="B1923" s="81" t="s">
        <v>1066</v>
      </c>
      <c r="C1923" s="81" t="s">
        <v>7</v>
      </c>
      <c r="D1923" s="83">
        <v>3047.62</v>
      </c>
    </row>
    <row r="1924" spans="1:4" ht="15" x14ac:dyDescent="0.25">
      <c r="A1924" s="81">
        <v>99290</v>
      </c>
      <c r="B1924" s="81" t="s">
        <v>11950</v>
      </c>
      <c r="C1924" s="81" t="s">
        <v>23</v>
      </c>
      <c r="D1924" s="83">
        <v>4138.1499999999996</v>
      </c>
    </row>
    <row r="1925" spans="1:4" ht="15" x14ac:dyDescent="0.25">
      <c r="A1925" s="81">
        <v>99291</v>
      </c>
      <c r="B1925" s="81" t="s">
        <v>1067</v>
      </c>
      <c r="C1925" s="81" t="s">
        <v>7</v>
      </c>
      <c r="D1925" s="83">
        <v>3047.62</v>
      </c>
    </row>
    <row r="1926" spans="1:4" ht="15" x14ac:dyDescent="0.25">
      <c r="A1926" s="81">
        <v>99292</v>
      </c>
      <c r="B1926" s="81" t="s">
        <v>11951</v>
      </c>
      <c r="C1926" s="81" t="s">
        <v>23</v>
      </c>
      <c r="D1926" s="83">
        <v>2532.08</v>
      </c>
    </row>
    <row r="1927" spans="1:4" ht="15" x14ac:dyDescent="0.25">
      <c r="A1927" s="81">
        <v>99293</v>
      </c>
      <c r="B1927" s="81" t="s">
        <v>1068</v>
      </c>
      <c r="C1927" s="81" t="s">
        <v>7</v>
      </c>
      <c r="D1927" s="83">
        <v>1451.7</v>
      </c>
    </row>
    <row r="1928" spans="1:4" ht="15" x14ac:dyDescent="0.25">
      <c r="A1928" s="81">
        <v>99294</v>
      </c>
      <c r="B1928" s="81" t="s">
        <v>11952</v>
      </c>
      <c r="C1928" s="81" t="s">
        <v>23</v>
      </c>
      <c r="D1928" s="83">
        <v>8567.82</v>
      </c>
    </row>
    <row r="1929" spans="1:4" ht="15" x14ac:dyDescent="0.25">
      <c r="A1929" s="81">
        <v>99296</v>
      </c>
      <c r="B1929" s="81" t="s">
        <v>1069</v>
      </c>
      <c r="C1929" s="81" t="s">
        <v>7</v>
      </c>
      <c r="D1929" s="83">
        <v>3347.51</v>
      </c>
    </row>
    <row r="1930" spans="1:4" ht="15" x14ac:dyDescent="0.25">
      <c r="A1930" s="81">
        <v>99297</v>
      </c>
      <c r="B1930" s="81" t="s">
        <v>1070</v>
      </c>
      <c r="C1930" s="81" t="s">
        <v>7</v>
      </c>
      <c r="D1930" s="83">
        <v>3343.12</v>
      </c>
    </row>
    <row r="1931" spans="1:4" ht="15" x14ac:dyDescent="0.25">
      <c r="A1931" s="81">
        <v>99298</v>
      </c>
      <c r="B1931" s="81" t="s">
        <v>11953</v>
      </c>
      <c r="C1931" s="81" t="s">
        <v>23</v>
      </c>
      <c r="D1931" s="83">
        <v>10920.75</v>
      </c>
    </row>
    <row r="1932" spans="1:4" ht="15" x14ac:dyDescent="0.25">
      <c r="A1932" s="81">
        <v>99299</v>
      </c>
      <c r="B1932" s="81" t="s">
        <v>1071</v>
      </c>
      <c r="C1932" s="81" t="s">
        <v>7</v>
      </c>
      <c r="D1932" s="83">
        <v>3621.91</v>
      </c>
    </row>
    <row r="1933" spans="1:4" ht="15" x14ac:dyDescent="0.25">
      <c r="A1933" s="81">
        <v>99300</v>
      </c>
      <c r="B1933" s="81" t="s">
        <v>11954</v>
      </c>
      <c r="C1933" s="81" t="s">
        <v>23</v>
      </c>
      <c r="D1933" s="83">
        <v>12180.11</v>
      </c>
    </row>
    <row r="1934" spans="1:4" ht="15" x14ac:dyDescent="0.25">
      <c r="A1934" s="81">
        <v>99301</v>
      </c>
      <c r="B1934" s="81" t="s">
        <v>11955</v>
      </c>
      <c r="C1934" s="81" t="s">
        <v>23</v>
      </c>
      <c r="D1934" s="83">
        <v>6088.17</v>
      </c>
    </row>
    <row r="1935" spans="1:4" ht="15" x14ac:dyDescent="0.25">
      <c r="A1935" s="81">
        <v>99302</v>
      </c>
      <c r="B1935" s="81" t="s">
        <v>1072</v>
      </c>
      <c r="C1935" s="81" t="s">
        <v>7</v>
      </c>
      <c r="D1935" s="83">
        <v>3900.74</v>
      </c>
    </row>
    <row r="1936" spans="1:4" ht="15" x14ac:dyDescent="0.25">
      <c r="A1936" s="81">
        <v>99303</v>
      </c>
      <c r="B1936" s="81" t="s">
        <v>11956</v>
      </c>
      <c r="C1936" s="81" t="s">
        <v>23</v>
      </c>
      <c r="D1936" s="83">
        <v>11147.19</v>
      </c>
    </row>
    <row r="1937" spans="1:4" ht="15" x14ac:dyDescent="0.25">
      <c r="A1937" s="81">
        <v>99304</v>
      </c>
      <c r="B1937" s="81" t="s">
        <v>1073</v>
      </c>
      <c r="C1937" s="81" t="s">
        <v>7</v>
      </c>
      <c r="D1937" s="83">
        <v>3626.3</v>
      </c>
    </row>
    <row r="1938" spans="1:4" ht="15" x14ac:dyDescent="0.25">
      <c r="A1938" s="81">
        <v>99305</v>
      </c>
      <c r="B1938" s="81" t="s">
        <v>11957</v>
      </c>
      <c r="C1938" s="81" t="s">
        <v>23</v>
      </c>
      <c r="D1938" s="83">
        <v>12591.34</v>
      </c>
    </row>
    <row r="1939" spans="1:4" ht="15" x14ac:dyDescent="0.25">
      <c r="A1939" s="81">
        <v>99306</v>
      </c>
      <c r="B1939" s="81" t="s">
        <v>1074</v>
      </c>
      <c r="C1939" s="81" t="s">
        <v>7</v>
      </c>
      <c r="D1939" s="83">
        <v>3900.74</v>
      </c>
    </row>
    <row r="1940" spans="1:4" ht="15" x14ac:dyDescent="0.25">
      <c r="A1940" s="81">
        <v>99307</v>
      </c>
      <c r="B1940" s="81" t="s">
        <v>1075</v>
      </c>
      <c r="C1940" s="81" t="s">
        <v>7</v>
      </c>
      <c r="D1940" s="83">
        <v>2519.7600000000002</v>
      </c>
    </row>
    <row r="1941" spans="1:4" ht="15" x14ac:dyDescent="0.25">
      <c r="A1941" s="81">
        <v>99308</v>
      </c>
      <c r="B1941" s="81" t="s">
        <v>11958</v>
      </c>
      <c r="C1941" s="81" t="s">
        <v>23</v>
      </c>
      <c r="D1941" s="83">
        <v>14035.46</v>
      </c>
    </row>
    <row r="1942" spans="1:4" ht="15" x14ac:dyDescent="0.25">
      <c r="A1942" s="81">
        <v>99309</v>
      </c>
      <c r="B1942" s="81" t="s">
        <v>1076</v>
      </c>
      <c r="C1942" s="81" t="s">
        <v>7</v>
      </c>
      <c r="D1942" s="83">
        <v>4179.6099999999997</v>
      </c>
    </row>
    <row r="1943" spans="1:4" ht="15" x14ac:dyDescent="0.25">
      <c r="A1943" s="81">
        <v>99310</v>
      </c>
      <c r="B1943" s="81" t="s">
        <v>11959</v>
      </c>
      <c r="C1943" s="81" t="s">
        <v>23</v>
      </c>
      <c r="D1943" s="83">
        <v>14261.95</v>
      </c>
    </row>
    <row r="1944" spans="1:4" ht="15" x14ac:dyDescent="0.25">
      <c r="A1944" s="81">
        <v>99311</v>
      </c>
      <c r="B1944" s="81" t="s">
        <v>1077</v>
      </c>
      <c r="C1944" s="81" t="s">
        <v>7</v>
      </c>
      <c r="D1944" s="83">
        <v>4179.6099999999997</v>
      </c>
    </row>
    <row r="1945" spans="1:4" ht="15" x14ac:dyDescent="0.25">
      <c r="A1945" s="81">
        <v>99312</v>
      </c>
      <c r="B1945" s="81" t="s">
        <v>11960</v>
      </c>
      <c r="C1945" s="81" t="s">
        <v>23</v>
      </c>
      <c r="D1945" s="83">
        <v>7130.08</v>
      </c>
    </row>
    <row r="1946" spans="1:4" ht="15" x14ac:dyDescent="0.25">
      <c r="A1946" s="81">
        <v>99313</v>
      </c>
      <c r="B1946" s="81" t="s">
        <v>11961</v>
      </c>
      <c r="C1946" s="81" t="s">
        <v>23</v>
      </c>
      <c r="D1946" s="83">
        <v>15890.71</v>
      </c>
    </row>
    <row r="1947" spans="1:4" ht="15" x14ac:dyDescent="0.25">
      <c r="A1947" s="81">
        <v>99314</v>
      </c>
      <c r="B1947" s="81" t="s">
        <v>1078</v>
      </c>
      <c r="C1947" s="81" t="s">
        <v>7</v>
      </c>
      <c r="D1947" s="83">
        <v>4458.46</v>
      </c>
    </row>
    <row r="1948" spans="1:4" ht="15" x14ac:dyDescent="0.25">
      <c r="A1948" s="81">
        <v>99315</v>
      </c>
      <c r="B1948" s="81" t="s">
        <v>11962</v>
      </c>
      <c r="C1948" s="81" t="s">
        <v>23</v>
      </c>
      <c r="D1948" s="83">
        <v>17746.060000000001</v>
      </c>
    </row>
    <row r="1949" spans="1:4" ht="15" x14ac:dyDescent="0.25">
      <c r="A1949" s="81">
        <v>99317</v>
      </c>
      <c r="B1949" s="81" t="s">
        <v>1079</v>
      </c>
      <c r="C1949" s="81" t="s">
        <v>7</v>
      </c>
      <c r="D1949" s="83">
        <v>2794.21</v>
      </c>
    </row>
    <row r="1950" spans="1:4" ht="15" x14ac:dyDescent="0.25">
      <c r="A1950" s="81">
        <v>99318</v>
      </c>
      <c r="B1950" s="81" t="s">
        <v>1080</v>
      </c>
      <c r="C1950" s="81" t="s">
        <v>7</v>
      </c>
      <c r="D1950" s="82">
        <v>307.58</v>
      </c>
    </row>
    <row r="1951" spans="1:4" ht="15" x14ac:dyDescent="0.25">
      <c r="A1951" s="81">
        <v>99319</v>
      </c>
      <c r="B1951" s="81" t="s">
        <v>1081</v>
      </c>
      <c r="C1951" s="81" t="s">
        <v>7</v>
      </c>
      <c r="D1951" s="82">
        <v>947.92</v>
      </c>
    </row>
    <row r="1952" spans="1:4" ht="15" x14ac:dyDescent="0.25">
      <c r="A1952" s="81">
        <v>99320</v>
      </c>
      <c r="B1952" s="81" t="s">
        <v>11963</v>
      </c>
      <c r="C1952" s="81" t="s">
        <v>23</v>
      </c>
      <c r="D1952" s="83">
        <v>8234.24</v>
      </c>
    </row>
    <row r="1953" spans="1:4" ht="15" x14ac:dyDescent="0.25">
      <c r="A1953" s="81">
        <v>99321</v>
      </c>
      <c r="B1953" s="81" t="s">
        <v>1082</v>
      </c>
      <c r="C1953" s="81" t="s">
        <v>7</v>
      </c>
      <c r="D1953" s="83">
        <v>3068.7</v>
      </c>
    </row>
    <row r="1954" spans="1:4" ht="15" x14ac:dyDescent="0.25">
      <c r="A1954" s="81">
        <v>99322</v>
      </c>
      <c r="B1954" s="81" t="s">
        <v>11964</v>
      </c>
      <c r="C1954" s="81" t="s">
        <v>23</v>
      </c>
      <c r="D1954" s="83">
        <v>9283.93</v>
      </c>
    </row>
    <row r="1955" spans="1:4" ht="15" x14ac:dyDescent="0.25">
      <c r="A1955" s="81">
        <v>99323</v>
      </c>
      <c r="B1955" s="81" t="s">
        <v>1083</v>
      </c>
      <c r="C1955" s="81" t="s">
        <v>7</v>
      </c>
      <c r="D1955" s="83">
        <v>3343.12</v>
      </c>
    </row>
    <row r="1956" spans="1:4" ht="15" x14ac:dyDescent="0.25">
      <c r="A1956" s="81">
        <v>99324</v>
      </c>
      <c r="B1956" s="81" t="s">
        <v>11965</v>
      </c>
      <c r="C1956" s="81" t="s">
        <v>23</v>
      </c>
      <c r="D1956" s="83">
        <v>10333.709999999999</v>
      </c>
    </row>
    <row r="1957" spans="1:4" ht="15" x14ac:dyDescent="0.25">
      <c r="A1957" s="81">
        <v>99325</v>
      </c>
      <c r="B1957" s="81" t="s">
        <v>1084</v>
      </c>
      <c r="C1957" s="81" t="s">
        <v>7</v>
      </c>
      <c r="D1957" s="83">
        <v>3621.91</v>
      </c>
    </row>
    <row r="1958" spans="1:4" ht="15" x14ac:dyDescent="0.25">
      <c r="A1958" s="81">
        <v>99326</v>
      </c>
      <c r="B1958" s="81" t="s">
        <v>11966</v>
      </c>
      <c r="C1958" s="81" t="s">
        <v>23</v>
      </c>
      <c r="D1958" s="83">
        <v>8402.09</v>
      </c>
    </row>
    <row r="1959" spans="1:4" ht="15" x14ac:dyDescent="0.25">
      <c r="A1959" s="81">
        <v>99327</v>
      </c>
      <c r="B1959" s="81" t="s">
        <v>1085</v>
      </c>
      <c r="C1959" s="81" t="s">
        <v>7</v>
      </c>
      <c r="D1959" s="83">
        <v>4694.33</v>
      </c>
    </row>
    <row r="1960" spans="1:4" ht="15" x14ac:dyDescent="0.25">
      <c r="A1960" s="81">
        <v>101800</v>
      </c>
      <c r="B1960" s="81" t="s">
        <v>1086</v>
      </c>
      <c r="C1960" s="81" t="s">
        <v>23</v>
      </c>
      <c r="D1960" s="83">
        <v>1400.06</v>
      </c>
    </row>
    <row r="1961" spans="1:4" ht="15" x14ac:dyDescent="0.25">
      <c r="A1961" s="81">
        <v>101801</v>
      </c>
      <c r="B1961" s="81" t="s">
        <v>1087</v>
      </c>
      <c r="C1961" s="81" t="s">
        <v>23</v>
      </c>
      <c r="D1961" s="82">
        <v>995.34</v>
      </c>
    </row>
    <row r="1962" spans="1:4" ht="15" x14ac:dyDescent="0.25">
      <c r="A1962" s="81">
        <v>101806</v>
      </c>
      <c r="B1962" s="81" t="s">
        <v>11967</v>
      </c>
      <c r="C1962" s="81" t="s">
        <v>23</v>
      </c>
      <c r="D1962" s="82">
        <v>592.28</v>
      </c>
    </row>
    <row r="1963" spans="1:4" ht="15" x14ac:dyDescent="0.25">
      <c r="A1963" s="81">
        <v>101807</v>
      </c>
      <c r="B1963" s="81" t="s">
        <v>11968</v>
      </c>
      <c r="C1963" s="81" t="s">
        <v>23</v>
      </c>
      <c r="D1963" s="82">
        <v>548.96</v>
      </c>
    </row>
    <row r="1964" spans="1:4" ht="15" x14ac:dyDescent="0.25">
      <c r="A1964" s="81">
        <v>101808</v>
      </c>
      <c r="B1964" s="81" t="s">
        <v>11969</v>
      </c>
      <c r="C1964" s="81" t="s">
        <v>23</v>
      </c>
      <c r="D1964" s="82">
        <v>575.79999999999995</v>
      </c>
    </row>
    <row r="1965" spans="1:4" ht="15" x14ac:dyDescent="0.25">
      <c r="A1965" s="81">
        <v>101809</v>
      </c>
      <c r="B1965" s="81" t="s">
        <v>11970</v>
      </c>
      <c r="C1965" s="81" t="s">
        <v>23</v>
      </c>
      <c r="D1965" s="83">
        <v>2852.84</v>
      </c>
    </row>
    <row r="1966" spans="1:4" ht="15" x14ac:dyDescent="0.25">
      <c r="A1966" s="81">
        <v>102139</v>
      </c>
      <c r="B1966" s="81" t="s">
        <v>11971</v>
      </c>
      <c r="C1966" s="81" t="s">
        <v>23</v>
      </c>
      <c r="D1966" s="83">
        <v>1740.85</v>
      </c>
    </row>
    <row r="1967" spans="1:4" ht="15" x14ac:dyDescent="0.25">
      <c r="A1967" s="81">
        <v>102141</v>
      </c>
      <c r="B1967" s="81" t="s">
        <v>11972</v>
      </c>
      <c r="C1967" s="81" t="s">
        <v>23</v>
      </c>
      <c r="D1967" s="83">
        <v>2679.21</v>
      </c>
    </row>
    <row r="1968" spans="1:4" ht="15" x14ac:dyDescent="0.25">
      <c r="A1968" s="81">
        <v>102142</v>
      </c>
      <c r="B1968" s="81" t="s">
        <v>11973</v>
      </c>
      <c r="C1968" s="81" t="s">
        <v>23</v>
      </c>
      <c r="D1968" s="83">
        <v>2640.69</v>
      </c>
    </row>
    <row r="1969" spans="1:4" ht="15" x14ac:dyDescent="0.25">
      <c r="A1969" s="81">
        <v>102457</v>
      </c>
      <c r="B1969" s="81" t="s">
        <v>11974</v>
      </c>
      <c r="C1969" s="81" t="s">
        <v>23</v>
      </c>
      <c r="D1969" s="83">
        <v>1674.92</v>
      </c>
    </row>
    <row r="1970" spans="1:4" ht="15" x14ac:dyDescent="0.25">
      <c r="A1970" s="81">
        <v>94263</v>
      </c>
      <c r="B1970" s="81" t="s">
        <v>14201</v>
      </c>
      <c r="C1970" s="81" t="s">
        <v>7</v>
      </c>
      <c r="D1970" s="82">
        <v>36.69</v>
      </c>
    </row>
    <row r="1971" spans="1:4" ht="15" x14ac:dyDescent="0.25">
      <c r="A1971" s="81">
        <v>94264</v>
      </c>
      <c r="B1971" s="81" t="s">
        <v>14202</v>
      </c>
      <c r="C1971" s="81" t="s">
        <v>7</v>
      </c>
      <c r="D1971" s="82">
        <v>42.58</v>
      </c>
    </row>
    <row r="1972" spans="1:4" ht="15" x14ac:dyDescent="0.25">
      <c r="A1972" s="81">
        <v>94265</v>
      </c>
      <c r="B1972" s="81" t="s">
        <v>14203</v>
      </c>
      <c r="C1972" s="81" t="s">
        <v>7</v>
      </c>
      <c r="D1972" s="82">
        <v>47.86</v>
      </c>
    </row>
    <row r="1973" spans="1:4" ht="15" x14ac:dyDescent="0.25">
      <c r="A1973" s="81">
        <v>94266</v>
      </c>
      <c r="B1973" s="81" t="s">
        <v>14204</v>
      </c>
      <c r="C1973" s="81" t="s">
        <v>7</v>
      </c>
      <c r="D1973" s="82">
        <v>54.59</v>
      </c>
    </row>
    <row r="1974" spans="1:4" ht="15" x14ac:dyDescent="0.25">
      <c r="A1974" s="81">
        <v>94267</v>
      </c>
      <c r="B1974" s="81" t="s">
        <v>14205</v>
      </c>
      <c r="C1974" s="81" t="s">
        <v>7</v>
      </c>
      <c r="D1974" s="82">
        <v>56.35</v>
      </c>
    </row>
    <row r="1975" spans="1:4" ht="15" x14ac:dyDescent="0.25">
      <c r="A1975" s="81">
        <v>94268</v>
      </c>
      <c r="B1975" s="81" t="s">
        <v>14206</v>
      </c>
      <c r="C1975" s="81" t="s">
        <v>7</v>
      </c>
      <c r="D1975" s="82">
        <v>63.74</v>
      </c>
    </row>
    <row r="1976" spans="1:4" ht="15" x14ac:dyDescent="0.25">
      <c r="A1976" s="81">
        <v>94269</v>
      </c>
      <c r="B1976" s="81" t="s">
        <v>14207</v>
      </c>
      <c r="C1976" s="81" t="s">
        <v>7</v>
      </c>
      <c r="D1976" s="82">
        <v>79.150000000000006</v>
      </c>
    </row>
    <row r="1977" spans="1:4" ht="15" x14ac:dyDescent="0.25">
      <c r="A1977" s="81">
        <v>94270</v>
      </c>
      <c r="B1977" s="81" t="s">
        <v>14208</v>
      </c>
      <c r="C1977" s="81" t="s">
        <v>7</v>
      </c>
      <c r="D1977" s="82">
        <v>89.43</v>
      </c>
    </row>
    <row r="1978" spans="1:4" ht="15" x14ac:dyDescent="0.25">
      <c r="A1978" s="81">
        <v>94271</v>
      </c>
      <c r="B1978" s="81" t="s">
        <v>14209</v>
      </c>
      <c r="C1978" s="81" t="s">
        <v>7</v>
      </c>
      <c r="D1978" s="82">
        <v>96.62</v>
      </c>
    </row>
    <row r="1979" spans="1:4" ht="15" x14ac:dyDescent="0.25">
      <c r="A1979" s="81">
        <v>94272</v>
      </c>
      <c r="B1979" s="81" t="s">
        <v>14210</v>
      </c>
      <c r="C1979" s="81" t="s">
        <v>7</v>
      </c>
      <c r="D1979" s="82">
        <v>110.36</v>
      </c>
    </row>
    <row r="1980" spans="1:4" ht="15" x14ac:dyDescent="0.25">
      <c r="A1980" s="81">
        <v>94273</v>
      </c>
      <c r="B1980" s="81" t="s">
        <v>14211</v>
      </c>
      <c r="C1980" s="81" t="s">
        <v>7</v>
      </c>
      <c r="D1980" s="82">
        <v>45.7</v>
      </c>
    </row>
    <row r="1981" spans="1:4" ht="15" x14ac:dyDescent="0.25">
      <c r="A1981" s="81">
        <v>94274</v>
      </c>
      <c r="B1981" s="81" t="s">
        <v>14212</v>
      </c>
      <c r="C1981" s="81" t="s">
        <v>7</v>
      </c>
      <c r="D1981" s="82">
        <v>49.25</v>
      </c>
    </row>
    <row r="1982" spans="1:4" ht="15" x14ac:dyDescent="0.25">
      <c r="A1982" s="81">
        <v>94275</v>
      </c>
      <c r="B1982" s="81" t="s">
        <v>14213</v>
      </c>
      <c r="C1982" s="81" t="s">
        <v>7</v>
      </c>
      <c r="D1982" s="82">
        <v>41.61</v>
      </c>
    </row>
    <row r="1983" spans="1:4" ht="15" x14ac:dyDescent="0.25">
      <c r="A1983" s="81">
        <v>94276</v>
      </c>
      <c r="B1983" s="81" t="s">
        <v>14214</v>
      </c>
      <c r="C1983" s="81" t="s">
        <v>7</v>
      </c>
      <c r="D1983" s="82">
        <v>45.17</v>
      </c>
    </row>
    <row r="1984" spans="1:4" ht="15" x14ac:dyDescent="0.25">
      <c r="A1984" s="81">
        <v>94277</v>
      </c>
      <c r="B1984" s="81" t="s">
        <v>14215</v>
      </c>
      <c r="C1984" s="81" t="s">
        <v>7</v>
      </c>
      <c r="D1984" s="82">
        <v>36.89</v>
      </c>
    </row>
    <row r="1985" spans="1:4" ht="15" x14ac:dyDescent="0.25">
      <c r="A1985" s="81">
        <v>94278</v>
      </c>
      <c r="B1985" s="81" t="s">
        <v>14216</v>
      </c>
      <c r="C1985" s="81" t="s">
        <v>7</v>
      </c>
      <c r="D1985" s="82">
        <v>40.44</v>
      </c>
    </row>
    <row r="1986" spans="1:4" ht="15" x14ac:dyDescent="0.25">
      <c r="A1986" s="81">
        <v>94279</v>
      </c>
      <c r="B1986" s="81" t="s">
        <v>14217</v>
      </c>
      <c r="C1986" s="81" t="s">
        <v>7</v>
      </c>
      <c r="D1986" s="82">
        <v>43.5</v>
      </c>
    </row>
    <row r="1987" spans="1:4" ht="15" x14ac:dyDescent="0.25">
      <c r="A1987" s="81">
        <v>94280</v>
      </c>
      <c r="B1987" s="81" t="s">
        <v>14218</v>
      </c>
      <c r="C1987" s="81" t="s">
        <v>7</v>
      </c>
      <c r="D1987" s="82">
        <v>47.05</v>
      </c>
    </row>
    <row r="1988" spans="1:4" ht="15" x14ac:dyDescent="0.25">
      <c r="A1988" s="81">
        <v>94281</v>
      </c>
      <c r="B1988" s="81" t="s">
        <v>14219</v>
      </c>
      <c r="C1988" s="81" t="s">
        <v>7</v>
      </c>
      <c r="D1988" s="82">
        <v>42.19</v>
      </c>
    </row>
    <row r="1989" spans="1:4" ht="15" x14ac:dyDescent="0.25">
      <c r="A1989" s="81">
        <v>94282</v>
      </c>
      <c r="B1989" s="81" t="s">
        <v>14220</v>
      </c>
      <c r="C1989" s="81" t="s">
        <v>7</v>
      </c>
      <c r="D1989" s="82">
        <v>51.58</v>
      </c>
    </row>
    <row r="1990" spans="1:4" ht="15" x14ac:dyDescent="0.25">
      <c r="A1990" s="81">
        <v>94283</v>
      </c>
      <c r="B1990" s="81" t="s">
        <v>14221</v>
      </c>
      <c r="C1990" s="81" t="s">
        <v>7</v>
      </c>
      <c r="D1990" s="82">
        <v>56.15</v>
      </c>
    </row>
    <row r="1991" spans="1:4" ht="15" x14ac:dyDescent="0.25">
      <c r="A1991" s="81">
        <v>94284</v>
      </c>
      <c r="B1991" s="81" t="s">
        <v>14222</v>
      </c>
      <c r="C1991" s="81" t="s">
        <v>7</v>
      </c>
      <c r="D1991" s="82">
        <v>65.540000000000006</v>
      </c>
    </row>
    <row r="1992" spans="1:4" ht="15" x14ac:dyDescent="0.25">
      <c r="A1992" s="81">
        <v>94285</v>
      </c>
      <c r="B1992" s="81" t="s">
        <v>14223</v>
      </c>
      <c r="C1992" s="81" t="s">
        <v>7</v>
      </c>
      <c r="D1992" s="82">
        <v>73.03</v>
      </c>
    </row>
    <row r="1993" spans="1:4" ht="15" x14ac:dyDescent="0.25">
      <c r="A1993" s="81">
        <v>94286</v>
      </c>
      <c r="B1993" s="81" t="s">
        <v>14224</v>
      </c>
      <c r="C1993" s="81" t="s">
        <v>7</v>
      </c>
      <c r="D1993" s="82">
        <v>82.42</v>
      </c>
    </row>
    <row r="1994" spans="1:4" ht="15" x14ac:dyDescent="0.25">
      <c r="A1994" s="81">
        <v>94287</v>
      </c>
      <c r="B1994" s="81" t="s">
        <v>14225</v>
      </c>
      <c r="C1994" s="81" t="s">
        <v>7</v>
      </c>
      <c r="D1994" s="82">
        <v>32.72</v>
      </c>
    </row>
    <row r="1995" spans="1:4" ht="15" x14ac:dyDescent="0.25">
      <c r="A1995" s="81">
        <v>94288</v>
      </c>
      <c r="B1995" s="81" t="s">
        <v>14226</v>
      </c>
      <c r="C1995" s="81" t="s">
        <v>7</v>
      </c>
      <c r="D1995" s="82">
        <v>41.07</v>
      </c>
    </row>
    <row r="1996" spans="1:4" ht="15" x14ac:dyDescent="0.25">
      <c r="A1996" s="81">
        <v>94289</v>
      </c>
      <c r="B1996" s="81" t="s">
        <v>14227</v>
      </c>
      <c r="C1996" s="81" t="s">
        <v>7</v>
      </c>
      <c r="D1996" s="82">
        <v>41.3</v>
      </c>
    </row>
    <row r="1997" spans="1:4" ht="15" x14ac:dyDescent="0.25">
      <c r="A1997" s="81">
        <v>94290</v>
      </c>
      <c r="B1997" s="81" t="s">
        <v>14228</v>
      </c>
      <c r="C1997" s="81" t="s">
        <v>7</v>
      </c>
      <c r="D1997" s="82">
        <v>49.65</v>
      </c>
    </row>
    <row r="1998" spans="1:4" ht="15" x14ac:dyDescent="0.25">
      <c r="A1998" s="81">
        <v>94291</v>
      </c>
      <c r="B1998" s="81" t="s">
        <v>14229</v>
      </c>
      <c r="C1998" s="81" t="s">
        <v>7</v>
      </c>
      <c r="D1998" s="82">
        <v>50.5</v>
      </c>
    </row>
    <row r="1999" spans="1:4" ht="15" x14ac:dyDescent="0.25">
      <c r="A1999" s="81">
        <v>94292</v>
      </c>
      <c r="B1999" s="81" t="s">
        <v>14230</v>
      </c>
      <c r="C1999" s="81" t="s">
        <v>7</v>
      </c>
      <c r="D1999" s="82">
        <v>58.86</v>
      </c>
    </row>
    <row r="2000" spans="1:4" ht="15" x14ac:dyDescent="0.25">
      <c r="A2000" s="81">
        <v>94293</v>
      </c>
      <c r="B2000" s="81" t="s">
        <v>14231</v>
      </c>
      <c r="C2000" s="81" t="s">
        <v>7</v>
      </c>
      <c r="D2000" s="82">
        <v>163.6</v>
      </c>
    </row>
    <row r="2001" spans="1:4" ht="15" x14ac:dyDescent="0.25">
      <c r="A2001" s="81">
        <v>94294</v>
      </c>
      <c r="B2001" s="81" t="s">
        <v>14232</v>
      </c>
      <c r="C2001" s="81" t="s">
        <v>7</v>
      </c>
      <c r="D2001" s="82">
        <v>7.41</v>
      </c>
    </row>
    <row r="2002" spans="1:4" ht="15" x14ac:dyDescent="0.25">
      <c r="A2002" s="81">
        <v>104491</v>
      </c>
      <c r="B2002" s="81" t="s">
        <v>14233</v>
      </c>
      <c r="C2002" s="81" t="s">
        <v>7</v>
      </c>
      <c r="D2002" s="83">
        <v>4196.28</v>
      </c>
    </row>
    <row r="2003" spans="1:4" ht="15" x14ac:dyDescent="0.25">
      <c r="A2003" s="81">
        <v>104492</v>
      </c>
      <c r="B2003" s="81" t="s">
        <v>14234</v>
      </c>
      <c r="C2003" s="81" t="s">
        <v>7</v>
      </c>
      <c r="D2003" s="83">
        <v>5247.11</v>
      </c>
    </row>
    <row r="2004" spans="1:4" ht="15" x14ac:dyDescent="0.25">
      <c r="A2004" s="81">
        <v>104494</v>
      </c>
      <c r="B2004" s="81" t="s">
        <v>14235</v>
      </c>
      <c r="C2004" s="81" t="s">
        <v>7</v>
      </c>
      <c r="D2004" s="83">
        <v>7086.08</v>
      </c>
    </row>
    <row r="2005" spans="1:4" ht="15" x14ac:dyDescent="0.25">
      <c r="A2005" s="81">
        <v>104497</v>
      </c>
      <c r="B2005" s="81" t="s">
        <v>14236</v>
      </c>
      <c r="C2005" s="81" t="s">
        <v>7</v>
      </c>
      <c r="D2005" s="83">
        <v>8489.91</v>
      </c>
    </row>
    <row r="2006" spans="1:4" ht="15" x14ac:dyDescent="0.25">
      <c r="A2006" s="81">
        <v>104515</v>
      </c>
      <c r="B2006" s="81" t="s">
        <v>14237</v>
      </c>
      <c r="C2006" s="81" t="s">
        <v>129</v>
      </c>
      <c r="D2006" s="82">
        <v>25.83</v>
      </c>
    </row>
    <row r="2007" spans="1:4" ht="15" x14ac:dyDescent="0.25">
      <c r="A2007" s="81">
        <v>102727</v>
      </c>
      <c r="B2007" s="81" t="s">
        <v>1088</v>
      </c>
      <c r="C2007" s="81" t="s">
        <v>129</v>
      </c>
      <c r="D2007" s="82">
        <v>98.61</v>
      </c>
    </row>
    <row r="2008" spans="1:4" ht="15" x14ac:dyDescent="0.25">
      <c r="A2008" s="81">
        <v>102728</v>
      </c>
      <c r="B2008" s="81" t="s">
        <v>1089</v>
      </c>
      <c r="C2008" s="81" t="s">
        <v>918</v>
      </c>
      <c r="D2008" s="82">
        <v>15.25</v>
      </c>
    </row>
    <row r="2009" spans="1:4" ht="15" x14ac:dyDescent="0.25">
      <c r="A2009" s="81">
        <v>102729</v>
      </c>
      <c r="B2009" s="81" t="s">
        <v>1090</v>
      </c>
      <c r="C2009" s="81" t="s">
        <v>918</v>
      </c>
      <c r="D2009" s="82">
        <v>13.82</v>
      </c>
    </row>
    <row r="2010" spans="1:4" ht="15" x14ac:dyDescent="0.25">
      <c r="A2010" s="81">
        <v>102730</v>
      </c>
      <c r="B2010" s="81" t="s">
        <v>1091</v>
      </c>
      <c r="C2010" s="81" t="s">
        <v>918</v>
      </c>
      <c r="D2010" s="82">
        <v>12.09</v>
      </c>
    </row>
    <row r="2011" spans="1:4" ht="15" x14ac:dyDescent="0.25">
      <c r="A2011" s="81">
        <v>102731</v>
      </c>
      <c r="B2011" s="81" t="s">
        <v>1092</v>
      </c>
      <c r="C2011" s="81" t="s">
        <v>918</v>
      </c>
      <c r="D2011" s="82">
        <v>10.08</v>
      </c>
    </row>
    <row r="2012" spans="1:4" ht="15" x14ac:dyDescent="0.25">
      <c r="A2012" s="81">
        <v>102732</v>
      </c>
      <c r="B2012" s="81" t="s">
        <v>1093</v>
      </c>
      <c r="C2012" s="81" t="s">
        <v>918</v>
      </c>
      <c r="D2012" s="82">
        <v>9.33</v>
      </c>
    </row>
    <row r="2013" spans="1:4" ht="15" x14ac:dyDescent="0.25">
      <c r="A2013" s="81">
        <v>102733</v>
      </c>
      <c r="B2013" s="81" t="s">
        <v>1094</v>
      </c>
      <c r="C2013" s="81" t="s">
        <v>918</v>
      </c>
      <c r="D2013" s="82">
        <v>10.19</v>
      </c>
    </row>
    <row r="2014" spans="1:4" ht="15" x14ac:dyDescent="0.25">
      <c r="A2014" s="81">
        <v>102734</v>
      </c>
      <c r="B2014" s="81" t="s">
        <v>1095</v>
      </c>
      <c r="C2014" s="81" t="s">
        <v>918</v>
      </c>
      <c r="D2014" s="82">
        <v>14.03</v>
      </c>
    </row>
    <row r="2015" spans="1:4" ht="15" x14ac:dyDescent="0.25">
      <c r="A2015" s="81">
        <v>102735</v>
      </c>
      <c r="B2015" s="81" t="s">
        <v>1096</v>
      </c>
      <c r="C2015" s="81" t="s">
        <v>918</v>
      </c>
      <c r="D2015" s="82">
        <v>12.79</v>
      </c>
    </row>
    <row r="2016" spans="1:4" ht="15" x14ac:dyDescent="0.25">
      <c r="A2016" s="81">
        <v>102736</v>
      </c>
      <c r="B2016" s="81" t="s">
        <v>1097</v>
      </c>
      <c r="C2016" s="81" t="s">
        <v>969</v>
      </c>
      <c r="D2016" s="82">
        <v>559.36</v>
      </c>
    </row>
    <row r="2017" spans="1:4" ht="15" x14ac:dyDescent="0.25">
      <c r="A2017" s="81">
        <v>102737</v>
      </c>
      <c r="B2017" s="81" t="s">
        <v>1098</v>
      </c>
      <c r="C2017" s="81" t="s">
        <v>23</v>
      </c>
      <c r="D2017" s="83">
        <v>1060.01</v>
      </c>
    </row>
    <row r="2018" spans="1:4" ht="15" x14ac:dyDescent="0.25">
      <c r="A2018" s="81">
        <v>102738</v>
      </c>
      <c r="B2018" s="81" t="s">
        <v>1099</v>
      </c>
      <c r="C2018" s="81" t="s">
        <v>23</v>
      </c>
      <c r="D2018" s="83">
        <v>2165.4699999999998</v>
      </c>
    </row>
    <row r="2019" spans="1:4" ht="15" x14ac:dyDescent="0.25">
      <c r="A2019" s="81">
        <v>102739</v>
      </c>
      <c r="B2019" s="81" t="s">
        <v>1100</v>
      </c>
      <c r="C2019" s="81" t="s">
        <v>23</v>
      </c>
      <c r="D2019" s="83">
        <v>3620.56</v>
      </c>
    </row>
    <row r="2020" spans="1:4" ht="15" x14ac:dyDescent="0.25">
      <c r="A2020" s="81">
        <v>102740</v>
      </c>
      <c r="B2020" s="81" t="s">
        <v>1101</v>
      </c>
      <c r="C2020" s="81" t="s">
        <v>23</v>
      </c>
      <c r="D2020" s="83">
        <v>5419.16</v>
      </c>
    </row>
    <row r="2021" spans="1:4" ht="15" x14ac:dyDescent="0.25">
      <c r="A2021" s="81">
        <v>102741</v>
      </c>
      <c r="B2021" s="81" t="s">
        <v>1102</v>
      </c>
      <c r="C2021" s="81" t="s">
        <v>23</v>
      </c>
      <c r="D2021" s="83">
        <v>7596.59</v>
      </c>
    </row>
    <row r="2022" spans="1:4" ht="15" x14ac:dyDescent="0.25">
      <c r="A2022" s="81">
        <v>102742</v>
      </c>
      <c r="B2022" s="81" t="s">
        <v>1103</v>
      </c>
      <c r="C2022" s="81" t="s">
        <v>23</v>
      </c>
      <c r="D2022" s="83">
        <v>13137.4</v>
      </c>
    </row>
    <row r="2023" spans="1:4" ht="15" x14ac:dyDescent="0.25">
      <c r="A2023" s="81">
        <v>102743</v>
      </c>
      <c r="B2023" s="81" t="s">
        <v>1104</v>
      </c>
      <c r="C2023" s="81" t="s">
        <v>23</v>
      </c>
      <c r="D2023" s="83">
        <v>4389.96</v>
      </c>
    </row>
    <row r="2024" spans="1:4" ht="15" x14ac:dyDescent="0.25">
      <c r="A2024" s="81">
        <v>102744</v>
      </c>
      <c r="B2024" s="81" t="s">
        <v>1105</v>
      </c>
      <c r="C2024" s="81" t="s">
        <v>23</v>
      </c>
      <c r="D2024" s="83">
        <v>6566.14</v>
      </c>
    </row>
    <row r="2025" spans="1:4" ht="15" x14ac:dyDescent="0.25">
      <c r="A2025" s="81">
        <v>102745</v>
      </c>
      <c r="B2025" s="81" t="s">
        <v>1106</v>
      </c>
      <c r="C2025" s="81" t="s">
        <v>23</v>
      </c>
      <c r="D2025" s="83">
        <v>9215.99</v>
      </c>
    </row>
    <row r="2026" spans="1:4" ht="15" x14ac:dyDescent="0.25">
      <c r="A2026" s="81">
        <v>102746</v>
      </c>
      <c r="B2026" s="81" t="s">
        <v>1107</v>
      </c>
      <c r="C2026" s="81" t="s">
        <v>23</v>
      </c>
      <c r="D2026" s="83">
        <v>15955.54</v>
      </c>
    </row>
    <row r="2027" spans="1:4" ht="15" x14ac:dyDescent="0.25">
      <c r="A2027" s="81">
        <v>102747</v>
      </c>
      <c r="B2027" s="81" t="s">
        <v>1108</v>
      </c>
      <c r="C2027" s="81" t="s">
        <v>23</v>
      </c>
      <c r="D2027" s="83">
        <v>8150.21</v>
      </c>
    </row>
    <row r="2028" spans="1:4" ht="15" x14ac:dyDescent="0.25">
      <c r="A2028" s="81">
        <v>102748</v>
      </c>
      <c r="B2028" s="81" t="s">
        <v>1109</v>
      </c>
      <c r="C2028" s="81" t="s">
        <v>23</v>
      </c>
      <c r="D2028" s="83">
        <v>11390.14</v>
      </c>
    </row>
    <row r="2029" spans="1:4" ht="15" x14ac:dyDescent="0.25">
      <c r="A2029" s="81">
        <v>102749</v>
      </c>
      <c r="B2029" s="81" t="s">
        <v>1110</v>
      </c>
      <c r="C2029" s="81" t="s">
        <v>23</v>
      </c>
      <c r="D2029" s="83">
        <v>19530.59</v>
      </c>
    </row>
    <row r="2030" spans="1:4" ht="15" x14ac:dyDescent="0.25">
      <c r="A2030" s="81">
        <v>102750</v>
      </c>
      <c r="B2030" s="81" t="s">
        <v>1111</v>
      </c>
      <c r="C2030" s="81" t="s">
        <v>23</v>
      </c>
      <c r="D2030" s="83">
        <v>2638.11</v>
      </c>
    </row>
    <row r="2031" spans="1:4" ht="15" x14ac:dyDescent="0.25">
      <c r="A2031" s="81">
        <v>102751</v>
      </c>
      <c r="B2031" s="81" t="s">
        <v>1112</v>
      </c>
      <c r="C2031" s="81" t="s">
        <v>23</v>
      </c>
      <c r="D2031" s="83">
        <v>4572.2</v>
      </c>
    </row>
    <row r="2032" spans="1:4" ht="15" x14ac:dyDescent="0.25">
      <c r="A2032" s="81">
        <v>102752</v>
      </c>
      <c r="B2032" s="81" t="s">
        <v>1113</v>
      </c>
      <c r="C2032" s="81" t="s">
        <v>23</v>
      </c>
      <c r="D2032" s="83">
        <v>7271.39</v>
      </c>
    </row>
    <row r="2033" spans="1:4" ht="15" x14ac:dyDescent="0.25">
      <c r="A2033" s="81">
        <v>102753</v>
      </c>
      <c r="B2033" s="81" t="s">
        <v>1114</v>
      </c>
      <c r="C2033" s="81" t="s">
        <v>23</v>
      </c>
      <c r="D2033" s="83">
        <v>10747.72</v>
      </c>
    </row>
    <row r="2034" spans="1:4" ht="15" x14ac:dyDescent="0.25">
      <c r="A2034" s="81">
        <v>102754</v>
      </c>
      <c r="B2034" s="81" t="s">
        <v>1115</v>
      </c>
      <c r="C2034" s="81" t="s">
        <v>23</v>
      </c>
      <c r="D2034" s="83">
        <v>20404.72</v>
      </c>
    </row>
    <row r="2035" spans="1:4" ht="15" x14ac:dyDescent="0.25">
      <c r="A2035" s="81">
        <v>102755</v>
      </c>
      <c r="B2035" s="81" t="s">
        <v>1116</v>
      </c>
      <c r="C2035" s="81" t="s">
        <v>23</v>
      </c>
      <c r="D2035" s="83">
        <v>10147.84</v>
      </c>
    </row>
    <row r="2036" spans="1:4" ht="15" x14ac:dyDescent="0.25">
      <c r="A2036" s="81">
        <v>102756</v>
      </c>
      <c r="B2036" s="81" t="s">
        <v>1117</v>
      </c>
      <c r="C2036" s="81" t="s">
        <v>23</v>
      </c>
      <c r="D2036" s="83">
        <v>15046.27</v>
      </c>
    </row>
    <row r="2037" spans="1:4" ht="15" x14ac:dyDescent="0.25">
      <c r="A2037" s="81">
        <v>102757</v>
      </c>
      <c r="B2037" s="81" t="s">
        <v>1118</v>
      </c>
      <c r="C2037" s="81" t="s">
        <v>23</v>
      </c>
      <c r="D2037" s="83">
        <v>27952.33</v>
      </c>
    </row>
    <row r="2038" spans="1:4" ht="15" x14ac:dyDescent="0.25">
      <c r="A2038" s="81">
        <v>102758</v>
      </c>
      <c r="B2038" s="81" t="s">
        <v>1119</v>
      </c>
      <c r="C2038" s="81" t="s">
        <v>23</v>
      </c>
      <c r="D2038" s="83">
        <v>13038.72</v>
      </c>
    </row>
    <row r="2039" spans="1:4" ht="15" x14ac:dyDescent="0.25">
      <c r="A2039" s="81">
        <v>102759</v>
      </c>
      <c r="B2039" s="81" t="s">
        <v>1120</v>
      </c>
      <c r="C2039" s="81" t="s">
        <v>23</v>
      </c>
      <c r="D2039" s="83">
        <v>19366.740000000002</v>
      </c>
    </row>
    <row r="2040" spans="1:4" ht="15" x14ac:dyDescent="0.25">
      <c r="A2040" s="81">
        <v>102760</v>
      </c>
      <c r="B2040" s="81" t="s">
        <v>1121</v>
      </c>
      <c r="C2040" s="81" t="s">
        <v>23</v>
      </c>
      <c r="D2040" s="83">
        <v>35647.15</v>
      </c>
    </row>
    <row r="2041" spans="1:4" ht="15" x14ac:dyDescent="0.25">
      <c r="A2041" s="81">
        <v>102761</v>
      </c>
      <c r="B2041" s="81" t="s">
        <v>1122</v>
      </c>
      <c r="C2041" s="81" t="s">
        <v>23</v>
      </c>
      <c r="D2041" s="83">
        <v>12595.07</v>
      </c>
    </row>
    <row r="2042" spans="1:4" ht="15" x14ac:dyDescent="0.25">
      <c r="A2042" s="81">
        <v>102762</v>
      </c>
      <c r="B2042" s="81" t="s">
        <v>1123</v>
      </c>
      <c r="C2042" s="81" t="s">
        <v>23</v>
      </c>
      <c r="D2042" s="83">
        <v>19347.599999999999</v>
      </c>
    </row>
    <row r="2043" spans="1:4" ht="15" x14ac:dyDescent="0.25">
      <c r="A2043" s="81">
        <v>102763</v>
      </c>
      <c r="B2043" s="81" t="s">
        <v>1124</v>
      </c>
      <c r="C2043" s="81" t="s">
        <v>23</v>
      </c>
      <c r="D2043" s="83">
        <v>26856.33</v>
      </c>
    </row>
    <row r="2044" spans="1:4" ht="15" x14ac:dyDescent="0.25">
      <c r="A2044" s="81">
        <v>102764</v>
      </c>
      <c r="B2044" s="81" t="s">
        <v>1125</v>
      </c>
      <c r="C2044" s="81" t="s">
        <v>23</v>
      </c>
      <c r="D2044" s="83">
        <v>37685.919999999998</v>
      </c>
    </row>
    <row r="2045" spans="1:4" ht="15" x14ac:dyDescent="0.25">
      <c r="A2045" s="81">
        <v>102765</v>
      </c>
      <c r="B2045" s="81" t="s">
        <v>1126</v>
      </c>
      <c r="C2045" s="81" t="s">
        <v>23</v>
      </c>
      <c r="D2045" s="83">
        <v>15676.31</v>
      </c>
    </row>
    <row r="2046" spans="1:4" ht="15" x14ac:dyDescent="0.25">
      <c r="A2046" s="81">
        <v>102766</v>
      </c>
      <c r="B2046" s="81" t="s">
        <v>1127</v>
      </c>
      <c r="C2046" s="81" t="s">
        <v>23</v>
      </c>
      <c r="D2046" s="83">
        <v>23501.69</v>
      </c>
    </row>
    <row r="2047" spans="1:4" ht="15" x14ac:dyDescent="0.25">
      <c r="A2047" s="81">
        <v>102767</v>
      </c>
      <c r="B2047" s="81" t="s">
        <v>1128</v>
      </c>
      <c r="C2047" s="81" t="s">
        <v>23</v>
      </c>
      <c r="D2047" s="83">
        <v>32833.07</v>
      </c>
    </row>
    <row r="2048" spans="1:4" ht="15" x14ac:dyDescent="0.25">
      <c r="A2048" s="81">
        <v>102768</v>
      </c>
      <c r="B2048" s="81" t="s">
        <v>1129</v>
      </c>
      <c r="C2048" s="81" t="s">
        <v>23</v>
      </c>
      <c r="D2048" s="83">
        <v>45652.59</v>
      </c>
    </row>
    <row r="2049" spans="1:4" ht="15" x14ac:dyDescent="0.25">
      <c r="A2049" s="81">
        <v>102769</v>
      </c>
      <c r="B2049" s="81" t="s">
        <v>1130</v>
      </c>
      <c r="C2049" s="81" t="s">
        <v>23</v>
      </c>
      <c r="D2049" s="83">
        <v>18116.669999999998</v>
      </c>
    </row>
    <row r="2050" spans="1:4" ht="15" x14ac:dyDescent="0.25">
      <c r="A2050" s="81">
        <v>102770</v>
      </c>
      <c r="B2050" s="81" t="s">
        <v>1131</v>
      </c>
      <c r="C2050" s="81" t="s">
        <v>23</v>
      </c>
      <c r="D2050" s="83">
        <v>27706.21</v>
      </c>
    </row>
    <row r="2051" spans="1:4" ht="15" x14ac:dyDescent="0.25">
      <c r="A2051" s="81">
        <v>102771</v>
      </c>
      <c r="B2051" s="81" t="s">
        <v>1132</v>
      </c>
      <c r="C2051" s="81" t="s">
        <v>23</v>
      </c>
      <c r="D2051" s="83">
        <v>38688.39</v>
      </c>
    </row>
    <row r="2052" spans="1:4" ht="15" x14ac:dyDescent="0.25">
      <c r="A2052" s="81">
        <v>102772</v>
      </c>
      <c r="B2052" s="81" t="s">
        <v>1133</v>
      </c>
      <c r="C2052" s="81" t="s">
        <v>23</v>
      </c>
      <c r="D2052" s="83">
        <v>54157.72</v>
      </c>
    </row>
    <row r="2053" spans="1:4" ht="15" x14ac:dyDescent="0.25">
      <c r="A2053" s="81">
        <v>102773</v>
      </c>
      <c r="B2053" s="81" t="s">
        <v>1134</v>
      </c>
      <c r="C2053" s="81" t="s">
        <v>23</v>
      </c>
      <c r="D2053" s="83">
        <v>8317.24</v>
      </c>
    </row>
    <row r="2054" spans="1:4" ht="15" x14ac:dyDescent="0.25">
      <c r="A2054" s="81">
        <v>102774</v>
      </c>
      <c r="B2054" s="81" t="s">
        <v>1135</v>
      </c>
      <c r="C2054" s="81" t="s">
        <v>23</v>
      </c>
      <c r="D2054" s="83">
        <v>8317.24</v>
      </c>
    </row>
    <row r="2055" spans="1:4" ht="15" x14ac:dyDescent="0.25">
      <c r="A2055" s="81">
        <v>102775</v>
      </c>
      <c r="B2055" s="81" t="s">
        <v>1136</v>
      </c>
      <c r="C2055" s="81" t="s">
        <v>23</v>
      </c>
      <c r="D2055" s="83">
        <v>12379.12</v>
      </c>
    </row>
    <row r="2056" spans="1:4" ht="15" x14ac:dyDescent="0.25">
      <c r="A2056" s="81">
        <v>102776</v>
      </c>
      <c r="B2056" s="81" t="s">
        <v>1137</v>
      </c>
      <c r="C2056" s="81" t="s">
        <v>23</v>
      </c>
      <c r="D2056" s="83">
        <v>12379.12</v>
      </c>
    </row>
    <row r="2057" spans="1:4" ht="15" x14ac:dyDescent="0.25">
      <c r="A2057" s="81">
        <v>102777</v>
      </c>
      <c r="B2057" s="81" t="s">
        <v>1138</v>
      </c>
      <c r="C2057" s="81" t="s">
        <v>23</v>
      </c>
      <c r="D2057" s="83">
        <v>18713.73</v>
      </c>
    </row>
    <row r="2058" spans="1:4" ht="15" x14ac:dyDescent="0.25">
      <c r="A2058" s="81">
        <v>102778</v>
      </c>
      <c r="B2058" s="81" t="s">
        <v>1139</v>
      </c>
      <c r="C2058" s="81" t="s">
        <v>23</v>
      </c>
      <c r="D2058" s="83">
        <v>27393.46</v>
      </c>
    </row>
    <row r="2059" spans="1:4" ht="15" x14ac:dyDescent="0.25">
      <c r="A2059" s="81">
        <v>102779</v>
      </c>
      <c r="B2059" s="81" t="s">
        <v>1140</v>
      </c>
      <c r="C2059" s="81" t="s">
        <v>23</v>
      </c>
      <c r="D2059" s="83">
        <v>8317.24</v>
      </c>
    </row>
    <row r="2060" spans="1:4" ht="15" x14ac:dyDescent="0.25">
      <c r="A2060" s="81">
        <v>102780</v>
      </c>
      <c r="B2060" s="81" t="s">
        <v>1141</v>
      </c>
      <c r="C2060" s="81" t="s">
        <v>23</v>
      </c>
      <c r="D2060" s="83">
        <v>9574.5</v>
      </c>
    </row>
    <row r="2061" spans="1:4" ht="15" x14ac:dyDescent="0.25">
      <c r="A2061" s="81">
        <v>102781</v>
      </c>
      <c r="B2061" s="81" t="s">
        <v>1142</v>
      </c>
      <c r="C2061" s="81" t="s">
        <v>23</v>
      </c>
      <c r="D2061" s="83">
        <v>14144.11</v>
      </c>
    </row>
    <row r="2062" spans="1:4" ht="15" x14ac:dyDescent="0.25">
      <c r="A2062" s="81">
        <v>102782</v>
      </c>
      <c r="B2062" s="81" t="s">
        <v>1143</v>
      </c>
      <c r="C2062" s="81" t="s">
        <v>23</v>
      </c>
      <c r="D2062" s="83">
        <v>15657.63</v>
      </c>
    </row>
    <row r="2063" spans="1:4" ht="15" x14ac:dyDescent="0.25">
      <c r="A2063" s="81">
        <v>102783</v>
      </c>
      <c r="B2063" s="81" t="s">
        <v>1144</v>
      </c>
      <c r="C2063" s="81" t="s">
        <v>23</v>
      </c>
      <c r="D2063" s="83">
        <v>20734.98</v>
      </c>
    </row>
    <row r="2064" spans="1:4" ht="15" x14ac:dyDescent="0.25">
      <c r="A2064" s="81">
        <v>102784</v>
      </c>
      <c r="B2064" s="81" t="s">
        <v>1145</v>
      </c>
      <c r="C2064" s="81" t="s">
        <v>23</v>
      </c>
      <c r="D2064" s="83">
        <v>31733.32</v>
      </c>
    </row>
    <row r="2065" spans="1:4" ht="15" x14ac:dyDescent="0.25">
      <c r="A2065" s="81">
        <v>102785</v>
      </c>
      <c r="B2065" s="81" t="s">
        <v>1146</v>
      </c>
      <c r="C2065" s="81" t="s">
        <v>23</v>
      </c>
      <c r="D2065" s="83">
        <v>9574.5</v>
      </c>
    </row>
    <row r="2066" spans="1:4" ht="15" x14ac:dyDescent="0.25">
      <c r="A2066" s="81">
        <v>102786</v>
      </c>
      <c r="B2066" s="81" t="s">
        <v>1147</v>
      </c>
      <c r="C2066" s="81" t="s">
        <v>23</v>
      </c>
      <c r="D2066" s="83">
        <v>10580.28</v>
      </c>
    </row>
    <row r="2067" spans="1:4" ht="15" x14ac:dyDescent="0.25">
      <c r="A2067" s="81">
        <v>102787</v>
      </c>
      <c r="B2067" s="81" t="s">
        <v>1148</v>
      </c>
      <c r="C2067" s="81" t="s">
        <v>23</v>
      </c>
      <c r="D2067" s="83">
        <v>15657.63</v>
      </c>
    </row>
    <row r="2068" spans="1:4" ht="15" x14ac:dyDescent="0.25">
      <c r="A2068" s="81">
        <v>102788</v>
      </c>
      <c r="B2068" s="81" t="s">
        <v>1149</v>
      </c>
      <c r="C2068" s="81" t="s">
        <v>23</v>
      </c>
      <c r="D2068" s="83">
        <v>17123.990000000002</v>
      </c>
    </row>
    <row r="2069" spans="1:4" ht="15" x14ac:dyDescent="0.25">
      <c r="A2069" s="81">
        <v>102789</v>
      </c>
      <c r="B2069" s="81" t="s">
        <v>1150</v>
      </c>
      <c r="C2069" s="81" t="s">
        <v>23</v>
      </c>
      <c r="D2069" s="83">
        <v>22473.31</v>
      </c>
    </row>
    <row r="2070" spans="1:4" ht="15" x14ac:dyDescent="0.25">
      <c r="A2070" s="81">
        <v>102790</v>
      </c>
      <c r="B2070" s="81" t="s">
        <v>1151</v>
      </c>
      <c r="C2070" s="81" t="s">
        <v>23</v>
      </c>
      <c r="D2070" s="83">
        <v>36859.06</v>
      </c>
    </row>
    <row r="2071" spans="1:4" ht="15" x14ac:dyDescent="0.25">
      <c r="A2071" s="81">
        <v>102791</v>
      </c>
      <c r="B2071" s="81" t="s">
        <v>1152</v>
      </c>
      <c r="C2071" s="81" t="s">
        <v>23</v>
      </c>
      <c r="D2071" s="83">
        <v>30028.959999999999</v>
      </c>
    </row>
    <row r="2072" spans="1:4" ht="15" x14ac:dyDescent="0.25">
      <c r="A2072" s="81">
        <v>102792</v>
      </c>
      <c r="B2072" s="81" t="s">
        <v>1153</v>
      </c>
      <c r="C2072" s="81" t="s">
        <v>23</v>
      </c>
      <c r="D2072" s="83">
        <v>48645.86</v>
      </c>
    </row>
    <row r="2073" spans="1:4" ht="15" x14ac:dyDescent="0.25">
      <c r="A2073" s="81">
        <v>102793</v>
      </c>
      <c r="B2073" s="81" t="s">
        <v>1154</v>
      </c>
      <c r="C2073" s="81" t="s">
        <v>23</v>
      </c>
      <c r="D2073" s="83">
        <v>65243.88</v>
      </c>
    </row>
    <row r="2074" spans="1:4" ht="15" x14ac:dyDescent="0.25">
      <c r="A2074" s="81">
        <v>102794</v>
      </c>
      <c r="B2074" s="81" t="s">
        <v>1155</v>
      </c>
      <c r="C2074" s="81" t="s">
        <v>23</v>
      </c>
      <c r="D2074" s="83">
        <v>93212.65</v>
      </c>
    </row>
    <row r="2075" spans="1:4" ht="15" x14ac:dyDescent="0.25">
      <c r="A2075" s="81">
        <v>102795</v>
      </c>
      <c r="B2075" s="81" t="s">
        <v>1156</v>
      </c>
      <c r="C2075" s="81" t="s">
        <v>23</v>
      </c>
      <c r="D2075" s="83">
        <v>32076.85</v>
      </c>
    </row>
    <row r="2076" spans="1:4" ht="15" x14ac:dyDescent="0.25">
      <c r="A2076" s="81">
        <v>102796</v>
      </c>
      <c r="B2076" s="81" t="s">
        <v>1157</v>
      </c>
      <c r="C2076" s="81" t="s">
        <v>23</v>
      </c>
      <c r="D2076" s="83">
        <v>51486.78</v>
      </c>
    </row>
    <row r="2077" spans="1:4" ht="15" x14ac:dyDescent="0.25">
      <c r="A2077" s="81">
        <v>102797</v>
      </c>
      <c r="B2077" s="81" t="s">
        <v>1158</v>
      </c>
      <c r="C2077" s="81" t="s">
        <v>23</v>
      </c>
      <c r="D2077" s="83">
        <v>72920.460000000006</v>
      </c>
    </row>
    <row r="2078" spans="1:4" ht="15" x14ac:dyDescent="0.25">
      <c r="A2078" s="81">
        <v>102798</v>
      </c>
      <c r="B2078" s="81" t="s">
        <v>1159</v>
      </c>
      <c r="C2078" s="81" t="s">
        <v>23</v>
      </c>
      <c r="D2078" s="83">
        <v>89078.43</v>
      </c>
    </row>
    <row r="2079" spans="1:4" ht="15" x14ac:dyDescent="0.25">
      <c r="A2079" s="81">
        <v>102799</v>
      </c>
      <c r="B2079" s="81" t="s">
        <v>1160</v>
      </c>
      <c r="C2079" s="81" t="s">
        <v>23</v>
      </c>
      <c r="D2079" s="83">
        <v>32753.83</v>
      </c>
    </row>
    <row r="2080" spans="1:4" ht="15" x14ac:dyDescent="0.25">
      <c r="A2080" s="81">
        <v>102800</v>
      </c>
      <c r="B2080" s="81" t="s">
        <v>1161</v>
      </c>
      <c r="C2080" s="81" t="s">
        <v>23</v>
      </c>
      <c r="D2080" s="83">
        <v>56559.33</v>
      </c>
    </row>
    <row r="2081" spans="1:4" ht="15" x14ac:dyDescent="0.25">
      <c r="A2081" s="81">
        <v>102801</v>
      </c>
      <c r="B2081" s="81" t="s">
        <v>1162</v>
      </c>
      <c r="C2081" s="81" t="s">
        <v>23</v>
      </c>
      <c r="D2081" s="83">
        <v>79061.66</v>
      </c>
    </row>
    <row r="2082" spans="1:4" ht="15" x14ac:dyDescent="0.25">
      <c r="A2082" s="81">
        <v>102802</v>
      </c>
      <c r="B2082" s="81" t="s">
        <v>1163</v>
      </c>
      <c r="C2082" s="81" t="s">
        <v>23</v>
      </c>
      <c r="D2082" s="83">
        <v>94716.78</v>
      </c>
    </row>
    <row r="2083" spans="1:4" ht="15" x14ac:dyDescent="0.25">
      <c r="A2083" s="81">
        <v>101570</v>
      </c>
      <c r="B2083" s="81" t="s">
        <v>1164</v>
      </c>
      <c r="C2083" s="81" t="s">
        <v>129</v>
      </c>
      <c r="D2083" s="82">
        <v>28.35</v>
      </c>
    </row>
    <row r="2084" spans="1:4" ht="15" x14ac:dyDescent="0.25">
      <c r="A2084" s="81">
        <v>101571</v>
      </c>
      <c r="B2084" s="81" t="s">
        <v>1165</v>
      </c>
      <c r="C2084" s="81" t="s">
        <v>129</v>
      </c>
      <c r="D2084" s="82">
        <v>38.96</v>
      </c>
    </row>
    <row r="2085" spans="1:4" ht="15" x14ac:dyDescent="0.25">
      <c r="A2085" s="81">
        <v>101572</v>
      </c>
      <c r="B2085" s="81" t="s">
        <v>1166</v>
      </c>
      <c r="C2085" s="81" t="s">
        <v>129</v>
      </c>
      <c r="D2085" s="82">
        <v>22.1</v>
      </c>
    </row>
    <row r="2086" spans="1:4" ht="15" x14ac:dyDescent="0.25">
      <c r="A2086" s="81">
        <v>101573</v>
      </c>
      <c r="B2086" s="81" t="s">
        <v>1167</v>
      </c>
      <c r="C2086" s="81" t="s">
        <v>129</v>
      </c>
      <c r="D2086" s="82">
        <v>32.700000000000003</v>
      </c>
    </row>
    <row r="2087" spans="1:4" ht="15" x14ac:dyDescent="0.25">
      <c r="A2087" s="81">
        <v>101574</v>
      </c>
      <c r="B2087" s="81" t="s">
        <v>1168</v>
      </c>
      <c r="C2087" s="81" t="s">
        <v>129</v>
      </c>
      <c r="D2087" s="82">
        <v>16.63</v>
      </c>
    </row>
    <row r="2088" spans="1:4" ht="15" x14ac:dyDescent="0.25">
      <c r="A2088" s="81">
        <v>101575</v>
      </c>
      <c r="B2088" s="81" t="s">
        <v>1169</v>
      </c>
      <c r="C2088" s="81" t="s">
        <v>129</v>
      </c>
      <c r="D2088" s="82">
        <v>27.41</v>
      </c>
    </row>
    <row r="2089" spans="1:4" ht="15" x14ac:dyDescent="0.25">
      <c r="A2089" s="81">
        <v>101576</v>
      </c>
      <c r="B2089" s="81" t="s">
        <v>1170</v>
      </c>
      <c r="C2089" s="81" t="s">
        <v>129</v>
      </c>
      <c r="D2089" s="82">
        <v>49.01</v>
      </c>
    </row>
    <row r="2090" spans="1:4" ht="15" x14ac:dyDescent="0.25">
      <c r="A2090" s="81">
        <v>101577</v>
      </c>
      <c r="B2090" s="81" t="s">
        <v>1171</v>
      </c>
      <c r="C2090" s="81" t="s">
        <v>129</v>
      </c>
      <c r="D2090" s="82">
        <v>62.62</v>
      </c>
    </row>
    <row r="2091" spans="1:4" ht="15" x14ac:dyDescent="0.25">
      <c r="A2091" s="81">
        <v>101578</v>
      </c>
      <c r="B2091" s="81" t="s">
        <v>1172</v>
      </c>
      <c r="C2091" s="81" t="s">
        <v>129</v>
      </c>
      <c r="D2091" s="82">
        <v>40.1</v>
      </c>
    </row>
    <row r="2092" spans="1:4" ht="15" x14ac:dyDescent="0.25">
      <c r="A2092" s="81">
        <v>101579</v>
      </c>
      <c r="B2092" s="81" t="s">
        <v>1173</v>
      </c>
      <c r="C2092" s="81" t="s">
        <v>129</v>
      </c>
      <c r="D2092" s="82">
        <v>53.71</v>
      </c>
    </row>
    <row r="2093" spans="1:4" ht="15" x14ac:dyDescent="0.25">
      <c r="A2093" s="81">
        <v>101580</v>
      </c>
      <c r="B2093" s="81" t="s">
        <v>1174</v>
      </c>
      <c r="C2093" s="81" t="s">
        <v>129</v>
      </c>
      <c r="D2093" s="82">
        <v>34.67</v>
      </c>
    </row>
    <row r="2094" spans="1:4" ht="15" x14ac:dyDescent="0.25">
      <c r="A2094" s="81">
        <v>101581</v>
      </c>
      <c r="B2094" s="81" t="s">
        <v>1175</v>
      </c>
      <c r="C2094" s="81" t="s">
        <v>129</v>
      </c>
      <c r="D2094" s="82">
        <v>48.46</v>
      </c>
    </row>
    <row r="2095" spans="1:4" ht="15" x14ac:dyDescent="0.25">
      <c r="A2095" s="81">
        <v>101582</v>
      </c>
      <c r="B2095" s="81" t="s">
        <v>1176</v>
      </c>
      <c r="C2095" s="81" t="s">
        <v>129</v>
      </c>
      <c r="D2095" s="82">
        <v>80.239999999999995</v>
      </c>
    </row>
    <row r="2096" spans="1:4" ht="15" x14ac:dyDescent="0.25">
      <c r="A2096" s="81">
        <v>101583</v>
      </c>
      <c r="B2096" s="81" t="s">
        <v>1177</v>
      </c>
      <c r="C2096" s="81" t="s">
        <v>129</v>
      </c>
      <c r="D2096" s="82">
        <v>101.49</v>
      </c>
    </row>
    <row r="2097" spans="1:4" ht="15" x14ac:dyDescent="0.25">
      <c r="A2097" s="81">
        <v>101584</v>
      </c>
      <c r="B2097" s="81" t="s">
        <v>1178</v>
      </c>
      <c r="C2097" s="81" t="s">
        <v>129</v>
      </c>
      <c r="D2097" s="82">
        <v>65.34</v>
      </c>
    </row>
    <row r="2098" spans="1:4" ht="15" x14ac:dyDescent="0.25">
      <c r="A2098" s="81">
        <v>101585</v>
      </c>
      <c r="B2098" s="81" t="s">
        <v>1179</v>
      </c>
      <c r="C2098" s="81" t="s">
        <v>129</v>
      </c>
      <c r="D2098" s="82">
        <v>86.59</v>
      </c>
    </row>
    <row r="2099" spans="1:4" ht="15" x14ac:dyDescent="0.25">
      <c r="A2099" s="81">
        <v>101586</v>
      </c>
      <c r="B2099" s="81" t="s">
        <v>1180</v>
      </c>
      <c r="C2099" s="81" t="s">
        <v>129</v>
      </c>
      <c r="D2099" s="82">
        <v>55.25</v>
      </c>
    </row>
    <row r="2100" spans="1:4" ht="15" x14ac:dyDescent="0.25">
      <c r="A2100" s="81">
        <v>101587</v>
      </c>
      <c r="B2100" s="81" t="s">
        <v>1181</v>
      </c>
      <c r="C2100" s="81" t="s">
        <v>129</v>
      </c>
      <c r="D2100" s="82">
        <v>76.680000000000007</v>
      </c>
    </row>
    <row r="2101" spans="1:4" ht="15" x14ac:dyDescent="0.25">
      <c r="A2101" s="81">
        <v>101588</v>
      </c>
      <c r="B2101" s="81" t="s">
        <v>1182</v>
      </c>
      <c r="C2101" s="81" t="s">
        <v>129</v>
      </c>
      <c r="D2101" s="82">
        <v>107.55</v>
      </c>
    </row>
    <row r="2102" spans="1:4" ht="15" x14ac:dyDescent="0.25">
      <c r="A2102" s="81">
        <v>101589</v>
      </c>
      <c r="B2102" s="81" t="s">
        <v>1183</v>
      </c>
      <c r="C2102" s="81" t="s">
        <v>129</v>
      </c>
      <c r="D2102" s="82">
        <v>156.94</v>
      </c>
    </row>
    <row r="2103" spans="1:4" ht="15" x14ac:dyDescent="0.25">
      <c r="A2103" s="81">
        <v>101590</v>
      </c>
      <c r="B2103" s="81" t="s">
        <v>1184</v>
      </c>
      <c r="C2103" s="81" t="s">
        <v>129</v>
      </c>
      <c r="D2103" s="82">
        <v>81.28</v>
      </c>
    </row>
    <row r="2104" spans="1:4" ht="15" x14ac:dyDescent="0.25">
      <c r="A2104" s="81">
        <v>101591</v>
      </c>
      <c r="B2104" s="81" t="s">
        <v>1185</v>
      </c>
      <c r="C2104" s="81" t="s">
        <v>129</v>
      </c>
      <c r="D2104" s="82">
        <v>130.69</v>
      </c>
    </row>
    <row r="2105" spans="1:4" ht="15" x14ac:dyDescent="0.25">
      <c r="A2105" s="81">
        <v>101592</v>
      </c>
      <c r="B2105" s="81" t="s">
        <v>1186</v>
      </c>
      <c r="C2105" s="81" t="s">
        <v>129</v>
      </c>
      <c r="D2105" s="82">
        <v>56.8</v>
      </c>
    </row>
    <row r="2106" spans="1:4" ht="15" x14ac:dyDescent="0.25">
      <c r="A2106" s="81">
        <v>101593</v>
      </c>
      <c r="B2106" s="81" t="s">
        <v>1187</v>
      </c>
      <c r="C2106" s="81" t="s">
        <v>129</v>
      </c>
      <c r="D2106" s="82">
        <v>106.36</v>
      </c>
    </row>
    <row r="2107" spans="1:4" ht="15" x14ac:dyDescent="0.25">
      <c r="A2107" s="81">
        <v>101600</v>
      </c>
      <c r="B2107" s="81" t="s">
        <v>1188</v>
      </c>
      <c r="C2107" s="81" t="s">
        <v>129</v>
      </c>
      <c r="D2107" s="82">
        <v>20.27</v>
      </c>
    </row>
    <row r="2108" spans="1:4" ht="15" x14ac:dyDescent="0.25">
      <c r="A2108" s="81">
        <v>101601</v>
      </c>
      <c r="B2108" s="81" t="s">
        <v>1189</v>
      </c>
      <c r="C2108" s="81" t="s">
        <v>129</v>
      </c>
      <c r="D2108" s="82">
        <v>30</v>
      </c>
    </row>
    <row r="2109" spans="1:4" ht="15" x14ac:dyDescent="0.25">
      <c r="A2109" s="81">
        <v>101602</v>
      </c>
      <c r="B2109" s="81" t="s">
        <v>1190</v>
      </c>
      <c r="C2109" s="81" t="s">
        <v>129</v>
      </c>
      <c r="D2109" s="82">
        <v>15.03</v>
      </c>
    </row>
    <row r="2110" spans="1:4" ht="15" x14ac:dyDescent="0.25">
      <c r="A2110" s="81">
        <v>101603</v>
      </c>
      <c r="B2110" s="81" t="s">
        <v>1191</v>
      </c>
      <c r="C2110" s="81" t="s">
        <v>129</v>
      </c>
      <c r="D2110" s="82">
        <v>24.77</v>
      </c>
    </row>
    <row r="2111" spans="1:4" ht="15" x14ac:dyDescent="0.25">
      <c r="A2111" s="81">
        <v>101604</v>
      </c>
      <c r="B2111" s="81" t="s">
        <v>1192</v>
      </c>
      <c r="C2111" s="81" t="s">
        <v>129</v>
      </c>
      <c r="D2111" s="82">
        <v>9.84</v>
      </c>
    </row>
    <row r="2112" spans="1:4" ht="15" x14ac:dyDescent="0.25">
      <c r="A2112" s="81">
        <v>101605</v>
      </c>
      <c r="B2112" s="81" t="s">
        <v>1193</v>
      </c>
      <c r="C2112" s="81" t="s">
        <v>129</v>
      </c>
      <c r="D2112" s="82">
        <v>19.57</v>
      </c>
    </row>
    <row r="2113" spans="1:4" ht="15" x14ac:dyDescent="0.25">
      <c r="A2113" s="81">
        <v>90788</v>
      </c>
      <c r="B2113" s="81" t="s">
        <v>1194</v>
      </c>
      <c r="C2113" s="81" t="s">
        <v>23</v>
      </c>
      <c r="D2113" s="82">
        <v>899.72</v>
      </c>
    </row>
    <row r="2114" spans="1:4" ht="15" x14ac:dyDescent="0.25">
      <c r="A2114" s="81">
        <v>90789</v>
      </c>
      <c r="B2114" s="81" t="s">
        <v>1195</v>
      </c>
      <c r="C2114" s="81" t="s">
        <v>23</v>
      </c>
      <c r="D2114" s="82">
        <v>902.02</v>
      </c>
    </row>
    <row r="2115" spans="1:4" ht="15" x14ac:dyDescent="0.25">
      <c r="A2115" s="81">
        <v>90790</v>
      </c>
      <c r="B2115" s="81" t="s">
        <v>1196</v>
      </c>
      <c r="C2115" s="81" t="s">
        <v>23</v>
      </c>
      <c r="D2115" s="82">
        <v>930.72</v>
      </c>
    </row>
    <row r="2116" spans="1:4" ht="15" x14ac:dyDescent="0.25">
      <c r="A2116" s="81">
        <v>90791</v>
      </c>
      <c r="B2116" s="81" t="s">
        <v>1197</v>
      </c>
      <c r="C2116" s="81" t="s">
        <v>23</v>
      </c>
      <c r="D2116" s="83">
        <v>1092.22</v>
      </c>
    </row>
    <row r="2117" spans="1:4" ht="15" x14ac:dyDescent="0.25">
      <c r="A2117" s="81">
        <v>90793</v>
      </c>
      <c r="B2117" s="81" t="s">
        <v>1198</v>
      </c>
      <c r="C2117" s="81" t="s">
        <v>23</v>
      </c>
      <c r="D2117" s="83">
        <v>1150.8399999999999</v>
      </c>
    </row>
    <row r="2118" spans="1:4" ht="15" x14ac:dyDescent="0.25">
      <c r="A2118" s="81">
        <v>90794</v>
      </c>
      <c r="B2118" s="81" t="s">
        <v>1199</v>
      </c>
      <c r="C2118" s="81" t="s">
        <v>23</v>
      </c>
      <c r="D2118" s="82">
        <v>788.96</v>
      </c>
    </row>
    <row r="2119" spans="1:4" ht="15" x14ac:dyDescent="0.25">
      <c r="A2119" s="81">
        <v>90795</v>
      </c>
      <c r="B2119" s="81" t="s">
        <v>1200</v>
      </c>
      <c r="C2119" s="81" t="s">
        <v>23</v>
      </c>
      <c r="D2119" s="82">
        <v>798.46</v>
      </c>
    </row>
    <row r="2120" spans="1:4" ht="15" x14ac:dyDescent="0.25">
      <c r="A2120" s="81">
        <v>90796</v>
      </c>
      <c r="B2120" s="81" t="s">
        <v>1201</v>
      </c>
      <c r="C2120" s="81" t="s">
        <v>23</v>
      </c>
      <c r="D2120" s="82">
        <v>807.95</v>
      </c>
    </row>
    <row r="2121" spans="1:4" ht="15" x14ac:dyDescent="0.25">
      <c r="A2121" s="81">
        <v>90797</v>
      </c>
      <c r="B2121" s="81" t="s">
        <v>1202</v>
      </c>
      <c r="C2121" s="81" t="s">
        <v>23</v>
      </c>
      <c r="D2121" s="82">
        <v>817.44</v>
      </c>
    </row>
    <row r="2122" spans="1:4" ht="15" x14ac:dyDescent="0.25">
      <c r="A2122" s="81">
        <v>90798</v>
      </c>
      <c r="B2122" s="81" t="s">
        <v>1203</v>
      </c>
      <c r="C2122" s="81" t="s">
        <v>23</v>
      </c>
      <c r="D2122" s="83">
        <v>1177.6099999999999</v>
      </c>
    </row>
    <row r="2123" spans="1:4" ht="15" x14ac:dyDescent="0.25">
      <c r="A2123" s="81">
        <v>90799</v>
      </c>
      <c r="B2123" s="81" t="s">
        <v>1204</v>
      </c>
      <c r="C2123" s="81" t="s">
        <v>23</v>
      </c>
      <c r="D2123" s="83">
        <v>1216.6099999999999</v>
      </c>
    </row>
    <row r="2124" spans="1:4" ht="15" x14ac:dyDescent="0.25">
      <c r="A2124" s="81">
        <v>90801</v>
      </c>
      <c r="B2124" s="81" t="s">
        <v>1205</v>
      </c>
      <c r="C2124" s="81" t="s">
        <v>23</v>
      </c>
      <c r="D2124" s="82">
        <v>411.65</v>
      </c>
    </row>
    <row r="2125" spans="1:4" ht="15" x14ac:dyDescent="0.25">
      <c r="A2125" s="81">
        <v>90806</v>
      </c>
      <c r="B2125" s="81" t="s">
        <v>11975</v>
      </c>
      <c r="C2125" s="81" t="s">
        <v>23</v>
      </c>
      <c r="D2125" s="82">
        <v>522.23</v>
      </c>
    </row>
    <row r="2126" spans="1:4" ht="15" x14ac:dyDescent="0.25">
      <c r="A2126" s="81">
        <v>90820</v>
      </c>
      <c r="B2126" s="81" t="s">
        <v>1206</v>
      </c>
      <c r="C2126" s="81" t="s">
        <v>23</v>
      </c>
      <c r="D2126" s="82">
        <v>395.86</v>
      </c>
    </row>
    <row r="2127" spans="1:4" ht="15" x14ac:dyDescent="0.25">
      <c r="A2127" s="81">
        <v>90821</v>
      </c>
      <c r="B2127" s="81" t="s">
        <v>1207</v>
      </c>
      <c r="C2127" s="81" t="s">
        <v>23</v>
      </c>
      <c r="D2127" s="82">
        <v>404.19</v>
      </c>
    </row>
    <row r="2128" spans="1:4" ht="15" x14ac:dyDescent="0.25">
      <c r="A2128" s="81">
        <v>90822</v>
      </c>
      <c r="B2128" s="81" t="s">
        <v>1208</v>
      </c>
      <c r="C2128" s="81" t="s">
        <v>23</v>
      </c>
      <c r="D2128" s="82">
        <v>431.1</v>
      </c>
    </row>
    <row r="2129" spans="1:4" ht="15" x14ac:dyDescent="0.25">
      <c r="A2129" s="81">
        <v>90823</v>
      </c>
      <c r="B2129" s="81" t="s">
        <v>1209</v>
      </c>
      <c r="C2129" s="81" t="s">
        <v>23</v>
      </c>
      <c r="D2129" s="82">
        <v>519.1</v>
      </c>
    </row>
    <row r="2130" spans="1:4" ht="15" x14ac:dyDescent="0.25">
      <c r="A2130" s="81">
        <v>90824</v>
      </c>
      <c r="B2130" s="81" t="s">
        <v>1210</v>
      </c>
      <c r="C2130" s="81" t="s">
        <v>23</v>
      </c>
      <c r="D2130" s="82">
        <v>723.65</v>
      </c>
    </row>
    <row r="2131" spans="1:4" ht="15" x14ac:dyDescent="0.25">
      <c r="A2131" s="81">
        <v>90825</v>
      </c>
      <c r="B2131" s="81" t="s">
        <v>1211</v>
      </c>
      <c r="C2131" s="81" t="s">
        <v>23</v>
      </c>
      <c r="D2131" s="82">
        <v>801.05</v>
      </c>
    </row>
    <row r="2132" spans="1:4" ht="15" x14ac:dyDescent="0.25">
      <c r="A2132" s="81">
        <v>90830</v>
      </c>
      <c r="B2132" s="81" t="s">
        <v>1212</v>
      </c>
      <c r="C2132" s="81" t="s">
        <v>23</v>
      </c>
      <c r="D2132" s="82">
        <v>202.41</v>
      </c>
    </row>
    <row r="2133" spans="1:4" ht="15" x14ac:dyDescent="0.25">
      <c r="A2133" s="81">
        <v>90831</v>
      </c>
      <c r="B2133" s="81" t="s">
        <v>1213</v>
      </c>
      <c r="C2133" s="81" t="s">
        <v>23</v>
      </c>
      <c r="D2133" s="82">
        <v>176.66</v>
      </c>
    </row>
    <row r="2134" spans="1:4" ht="15" x14ac:dyDescent="0.25">
      <c r="A2134" s="81">
        <v>90841</v>
      </c>
      <c r="B2134" s="81" t="s">
        <v>1214</v>
      </c>
      <c r="C2134" s="81" t="s">
        <v>23</v>
      </c>
      <c r="D2134" s="83">
        <v>1240.28</v>
      </c>
    </row>
    <row r="2135" spans="1:4" ht="15" x14ac:dyDescent="0.25">
      <c r="A2135" s="81">
        <v>90842</v>
      </c>
      <c r="B2135" s="81" t="s">
        <v>1215</v>
      </c>
      <c r="C2135" s="81" t="s">
        <v>23</v>
      </c>
      <c r="D2135" s="83">
        <v>1251.6400000000001</v>
      </c>
    </row>
    <row r="2136" spans="1:4" ht="15" x14ac:dyDescent="0.25">
      <c r="A2136" s="81">
        <v>90843</v>
      </c>
      <c r="B2136" s="81" t="s">
        <v>1216</v>
      </c>
      <c r="C2136" s="81" t="s">
        <v>23</v>
      </c>
      <c r="D2136" s="83">
        <v>1307.3399999999999</v>
      </c>
    </row>
    <row r="2137" spans="1:4" ht="15" x14ac:dyDescent="0.25">
      <c r="A2137" s="81">
        <v>90844</v>
      </c>
      <c r="B2137" s="81" t="s">
        <v>1217</v>
      </c>
      <c r="C2137" s="81" t="s">
        <v>23</v>
      </c>
      <c r="D2137" s="83">
        <v>1398.37</v>
      </c>
    </row>
    <row r="2138" spans="1:4" ht="15" x14ac:dyDescent="0.25">
      <c r="A2138" s="81">
        <v>90845</v>
      </c>
      <c r="B2138" s="81" t="s">
        <v>1218</v>
      </c>
      <c r="C2138" s="81" t="s">
        <v>23</v>
      </c>
      <c r="D2138" s="83">
        <v>1599.89</v>
      </c>
    </row>
    <row r="2139" spans="1:4" ht="15" x14ac:dyDescent="0.25">
      <c r="A2139" s="81">
        <v>90846</v>
      </c>
      <c r="B2139" s="81" t="s">
        <v>1219</v>
      </c>
      <c r="C2139" s="81" t="s">
        <v>23</v>
      </c>
      <c r="D2139" s="83">
        <v>1680.32</v>
      </c>
    </row>
    <row r="2140" spans="1:4" ht="15" x14ac:dyDescent="0.25">
      <c r="A2140" s="81">
        <v>90847</v>
      </c>
      <c r="B2140" s="81" t="s">
        <v>1220</v>
      </c>
      <c r="C2140" s="81" t="s">
        <v>23</v>
      </c>
      <c r="D2140" s="83">
        <v>1063.6199999999999</v>
      </c>
    </row>
    <row r="2141" spans="1:4" ht="15" x14ac:dyDescent="0.25">
      <c r="A2141" s="81">
        <v>90848</v>
      </c>
      <c r="B2141" s="81" t="s">
        <v>1221</v>
      </c>
      <c r="C2141" s="81" t="s">
        <v>23</v>
      </c>
      <c r="D2141" s="83">
        <v>1074.98</v>
      </c>
    </row>
    <row r="2142" spans="1:4" ht="15" x14ac:dyDescent="0.25">
      <c r="A2142" s="81">
        <v>90849</v>
      </c>
      <c r="B2142" s="81" t="s">
        <v>1222</v>
      </c>
      <c r="C2142" s="81" t="s">
        <v>23</v>
      </c>
      <c r="D2142" s="83">
        <v>1104.93</v>
      </c>
    </row>
    <row r="2143" spans="1:4" ht="15" x14ac:dyDescent="0.25">
      <c r="A2143" s="81">
        <v>90850</v>
      </c>
      <c r="B2143" s="81" t="s">
        <v>1223</v>
      </c>
      <c r="C2143" s="81" t="s">
        <v>23</v>
      </c>
      <c r="D2143" s="83">
        <v>1195.96</v>
      </c>
    </row>
    <row r="2144" spans="1:4" ht="15" x14ac:dyDescent="0.25">
      <c r="A2144" s="81">
        <v>90851</v>
      </c>
      <c r="B2144" s="81" t="s">
        <v>1224</v>
      </c>
      <c r="C2144" s="81" t="s">
        <v>23</v>
      </c>
      <c r="D2144" s="83">
        <v>1397.48</v>
      </c>
    </row>
    <row r="2145" spans="1:4" ht="15" x14ac:dyDescent="0.25">
      <c r="A2145" s="81">
        <v>90852</v>
      </c>
      <c r="B2145" s="81" t="s">
        <v>1225</v>
      </c>
      <c r="C2145" s="81" t="s">
        <v>23</v>
      </c>
      <c r="D2145" s="83">
        <v>1477.91</v>
      </c>
    </row>
    <row r="2146" spans="1:4" ht="15" x14ac:dyDescent="0.25">
      <c r="A2146" s="81">
        <v>91009</v>
      </c>
      <c r="B2146" s="81" t="s">
        <v>1226</v>
      </c>
      <c r="C2146" s="81" t="s">
        <v>23</v>
      </c>
      <c r="D2146" s="82">
        <v>408.09</v>
      </c>
    </row>
    <row r="2147" spans="1:4" ht="15" x14ac:dyDescent="0.25">
      <c r="A2147" s="81">
        <v>91010</v>
      </c>
      <c r="B2147" s="81" t="s">
        <v>1227</v>
      </c>
      <c r="C2147" s="81" t="s">
        <v>23</v>
      </c>
      <c r="D2147" s="82">
        <v>417</v>
      </c>
    </row>
    <row r="2148" spans="1:4" ht="15" x14ac:dyDescent="0.25">
      <c r="A2148" s="81">
        <v>91011</v>
      </c>
      <c r="B2148" s="81" t="s">
        <v>1228</v>
      </c>
      <c r="C2148" s="81" t="s">
        <v>23</v>
      </c>
      <c r="D2148" s="82">
        <v>480.75</v>
      </c>
    </row>
    <row r="2149" spans="1:4" ht="15" x14ac:dyDescent="0.25">
      <c r="A2149" s="81">
        <v>91012</v>
      </c>
      <c r="B2149" s="81" t="s">
        <v>1229</v>
      </c>
      <c r="C2149" s="81" t="s">
        <v>23</v>
      </c>
      <c r="D2149" s="82">
        <v>529.94000000000005</v>
      </c>
    </row>
    <row r="2150" spans="1:4" ht="15" x14ac:dyDescent="0.25">
      <c r="A2150" s="81">
        <v>91013</v>
      </c>
      <c r="B2150" s="81" t="s">
        <v>1230</v>
      </c>
      <c r="C2150" s="81" t="s">
        <v>23</v>
      </c>
      <c r="D2150" s="83">
        <v>1075.8499999999999</v>
      </c>
    </row>
    <row r="2151" spans="1:4" ht="15" x14ac:dyDescent="0.25">
      <c r="A2151" s="81">
        <v>91014</v>
      </c>
      <c r="B2151" s="81" t="s">
        <v>1231</v>
      </c>
      <c r="C2151" s="81" t="s">
        <v>23</v>
      </c>
      <c r="D2151" s="83">
        <v>1087.79</v>
      </c>
    </row>
    <row r="2152" spans="1:4" ht="15" x14ac:dyDescent="0.25">
      <c r="A2152" s="81">
        <v>91015</v>
      </c>
      <c r="B2152" s="81" t="s">
        <v>1232</v>
      </c>
      <c r="C2152" s="81" t="s">
        <v>23</v>
      </c>
      <c r="D2152" s="83">
        <v>1154.58</v>
      </c>
    </row>
    <row r="2153" spans="1:4" ht="15" x14ac:dyDescent="0.25">
      <c r="A2153" s="81">
        <v>91016</v>
      </c>
      <c r="B2153" s="81" t="s">
        <v>1233</v>
      </c>
      <c r="C2153" s="81" t="s">
        <v>23</v>
      </c>
      <c r="D2153" s="83">
        <v>1206.8</v>
      </c>
    </row>
    <row r="2154" spans="1:4" ht="15" x14ac:dyDescent="0.25">
      <c r="A2154" s="81">
        <v>91287</v>
      </c>
      <c r="B2154" s="81" t="s">
        <v>1234</v>
      </c>
      <c r="C2154" s="81" t="s">
        <v>23</v>
      </c>
      <c r="D2154" s="82">
        <v>305.58999999999997</v>
      </c>
    </row>
    <row r="2155" spans="1:4" ht="15" x14ac:dyDescent="0.25">
      <c r="A2155" s="81">
        <v>91292</v>
      </c>
      <c r="B2155" s="81" t="s">
        <v>11976</v>
      </c>
      <c r="C2155" s="81" t="s">
        <v>23</v>
      </c>
      <c r="D2155" s="82">
        <v>416.17</v>
      </c>
    </row>
    <row r="2156" spans="1:4" ht="15" x14ac:dyDescent="0.25">
      <c r="A2156" s="81">
        <v>91295</v>
      </c>
      <c r="B2156" s="81" t="s">
        <v>1235</v>
      </c>
      <c r="C2156" s="81" t="s">
        <v>23</v>
      </c>
      <c r="D2156" s="82">
        <v>418.68</v>
      </c>
    </row>
    <row r="2157" spans="1:4" ht="15" x14ac:dyDescent="0.25">
      <c r="A2157" s="81">
        <v>91296</v>
      </c>
      <c r="B2157" s="81" t="s">
        <v>1236</v>
      </c>
      <c r="C2157" s="81" t="s">
        <v>23</v>
      </c>
      <c r="D2157" s="82">
        <v>446.59</v>
      </c>
    </row>
    <row r="2158" spans="1:4" ht="15" x14ac:dyDescent="0.25">
      <c r="A2158" s="81">
        <v>91297</v>
      </c>
      <c r="B2158" s="81" t="s">
        <v>1237</v>
      </c>
      <c r="C2158" s="81" t="s">
        <v>23</v>
      </c>
      <c r="D2158" s="82">
        <v>487.81</v>
      </c>
    </row>
    <row r="2159" spans="1:4" ht="15" x14ac:dyDescent="0.25">
      <c r="A2159" s="81">
        <v>91298</v>
      </c>
      <c r="B2159" s="81" t="s">
        <v>1238</v>
      </c>
      <c r="C2159" s="81" t="s">
        <v>23</v>
      </c>
      <c r="D2159" s="82">
        <v>949.08</v>
      </c>
    </row>
    <row r="2160" spans="1:4" ht="15" x14ac:dyDescent="0.25">
      <c r="A2160" s="81">
        <v>91299</v>
      </c>
      <c r="B2160" s="81" t="s">
        <v>1239</v>
      </c>
      <c r="C2160" s="81" t="s">
        <v>23</v>
      </c>
      <c r="D2160" s="83">
        <v>1312.38</v>
      </c>
    </row>
    <row r="2161" spans="1:4" ht="15" x14ac:dyDescent="0.25">
      <c r="A2161" s="81">
        <v>91304</v>
      </c>
      <c r="B2161" s="81" t="s">
        <v>1240</v>
      </c>
      <c r="C2161" s="81" t="s">
        <v>23</v>
      </c>
      <c r="D2161" s="82">
        <v>126.09</v>
      </c>
    </row>
    <row r="2162" spans="1:4" ht="15" x14ac:dyDescent="0.25">
      <c r="A2162" s="81">
        <v>91305</v>
      </c>
      <c r="B2162" s="81" t="s">
        <v>1241</v>
      </c>
      <c r="C2162" s="81" t="s">
        <v>23</v>
      </c>
      <c r="D2162" s="82">
        <v>124.15</v>
      </c>
    </row>
    <row r="2163" spans="1:4" ht="15" x14ac:dyDescent="0.25">
      <c r="A2163" s="81">
        <v>91306</v>
      </c>
      <c r="B2163" s="81" t="s">
        <v>1242</v>
      </c>
      <c r="C2163" s="81" t="s">
        <v>23</v>
      </c>
      <c r="D2163" s="82">
        <v>176.66</v>
      </c>
    </row>
    <row r="2164" spans="1:4" ht="15" x14ac:dyDescent="0.25">
      <c r="A2164" s="81">
        <v>91307</v>
      </c>
      <c r="B2164" s="81" t="s">
        <v>1243</v>
      </c>
      <c r="C2164" s="81" t="s">
        <v>23</v>
      </c>
      <c r="D2164" s="82">
        <v>106.44</v>
      </c>
    </row>
    <row r="2165" spans="1:4" ht="15" x14ac:dyDescent="0.25">
      <c r="A2165" s="81">
        <v>91312</v>
      </c>
      <c r="B2165" s="81" t="s">
        <v>1244</v>
      </c>
      <c r="C2165" s="81" t="s">
        <v>23</v>
      </c>
      <c r="D2165" s="83">
        <v>1035.82</v>
      </c>
    </row>
    <row r="2166" spans="1:4" ht="15" x14ac:dyDescent="0.25">
      <c r="A2166" s="81">
        <v>91313</v>
      </c>
      <c r="B2166" s="81" t="s">
        <v>1245</v>
      </c>
      <c r="C2166" s="81" t="s">
        <v>23</v>
      </c>
      <c r="D2166" s="83">
        <v>1028.52</v>
      </c>
    </row>
    <row r="2167" spans="1:4" ht="15" x14ac:dyDescent="0.25">
      <c r="A2167" s="81">
        <v>91314</v>
      </c>
      <c r="B2167" s="81" t="s">
        <v>1246</v>
      </c>
      <c r="C2167" s="81" t="s">
        <v>23</v>
      </c>
      <c r="D2167" s="83">
        <v>1077.1600000000001</v>
      </c>
    </row>
    <row r="2168" spans="1:4" ht="15" x14ac:dyDescent="0.25">
      <c r="A2168" s="81">
        <v>91315</v>
      </c>
      <c r="B2168" s="81" t="s">
        <v>1247</v>
      </c>
      <c r="C2168" s="81" t="s">
        <v>23</v>
      </c>
      <c r="D2168" s="83">
        <v>1167.23</v>
      </c>
    </row>
    <row r="2169" spans="1:4" ht="15" x14ac:dyDescent="0.25">
      <c r="A2169" s="81">
        <v>91316</v>
      </c>
      <c r="B2169" s="81" t="s">
        <v>1248</v>
      </c>
      <c r="C2169" s="81" t="s">
        <v>23</v>
      </c>
      <c r="D2169" s="83">
        <v>1369.71</v>
      </c>
    </row>
    <row r="2170" spans="1:4" ht="15" x14ac:dyDescent="0.25">
      <c r="A2170" s="81">
        <v>91317</v>
      </c>
      <c r="B2170" s="81" t="s">
        <v>1249</v>
      </c>
      <c r="C2170" s="81" t="s">
        <v>23</v>
      </c>
      <c r="D2170" s="83">
        <v>1449.18</v>
      </c>
    </row>
    <row r="2171" spans="1:4" ht="15" x14ac:dyDescent="0.25">
      <c r="A2171" s="81">
        <v>91318</v>
      </c>
      <c r="B2171" s="81" t="s">
        <v>1250</v>
      </c>
      <c r="C2171" s="81" t="s">
        <v>23</v>
      </c>
      <c r="D2171" s="82">
        <v>911.67</v>
      </c>
    </row>
    <row r="2172" spans="1:4" ht="15" x14ac:dyDescent="0.25">
      <c r="A2172" s="81">
        <v>91319</v>
      </c>
      <c r="B2172" s="81" t="s">
        <v>1251</v>
      </c>
      <c r="C2172" s="81" t="s">
        <v>23</v>
      </c>
      <c r="D2172" s="82">
        <v>922.08</v>
      </c>
    </row>
    <row r="2173" spans="1:4" ht="15" x14ac:dyDescent="0.25">
      <c r="A2173" s="81">
        <v>91320</v>
      </c>
      <c r="B2173" s="81" t="s">
        <v>1252</v>
      </c>
      <c r="C2173" s="81" t="s">
        <v>23</v>
      </c>
      <c r="D2173" s="82">
        <v>951.07</v>
      </c>
    </row>
    <row r="2174" spans="1:4" ht="15" x14ac:dyDescent="0.25">
      <c r="A2174" s="81">
        <v>91321</v>
      </c>
      <c r="B2174" s="81" t="s">
        <v>1253</v>
      </c>
      <c r="C2174" s="81" t="s">
        <v>23</v>
      </c>
      <c r="D2174" s="83">
        <v>1041.1400000000001</v>
      </c>
    </row>
    <row r="2175" spans="1:4" ht="15" x14ac:dyDescent="0.25">
      <c r="A2175" s="81">
        <v>91322</v>
      </c>
      <c r="B2175" s="81" t="s">
        <v>1254</v>
      </c>
      <c r="C2175" s="81" t="s">
        <v>23</v>
      </c>
      <c r="D2175" s="83">
        <v>1243.6199999999999</v>
      </c>
    </row>
    <row r="2176" spans="1:4" ht="15" x14ac:dyDescent="0.25">
      <c r="A2176" s="81">
        <v>91323</v>
      </c>
      <c r="B2176" s="81" t="s">
        <v>1255</v>
      </c>
      <c r="C2176" s="81" t="s">
        <v>23</v>
      </c>
      <c r="D2176" s="83">
        <v>1323.09</v>
      </c>
    </row>
    <row r="2177" spans="1:4" ht="15" x14ac:dyDescent="0.25">
      <c r="A2177" s="81">
        <v>91324</v>
      </c>
      <c r="B2177" s="81" t="s">
        <v>1256</v>
      </c>
      <c r="C2177" s="81" t="s">
        <v>23</v>
      </c>
      <c r="D2177" s="82">
        <v>923.9</v>
      </c>
    </row>
    <row r="2178" spans="1:4" ht="15" x14ac:dyDescent="0.25">
      <c r="A2178" s="81">
        <v>91325</v>
      </c>
      <c r="B2178" s="81" t="s">
        <v>1257</v>
      </c>
      <c r="C2178" s="81" t="s">
        <v>23</v>
      </c>
      <c r="D2178" s="82">
        <v>934.89</v>
      </c>
    </row>
    <row r="2179" spans="1:4" ht="15" x14ac:dyDescent="0.25">
      <c r="A2179" s="81">
        <v>91326</v>
      </c>
      <c r="B2179" s="81" t="s">
        <v>1258</v>
      </c>
      <c r="C2179" s="81" t="s">
        <v>23</v>
      </c>
      <c r="D2179" s="83">
        <v>1000.72</v>
      </c>
    </row>
    <row r="2180" spans="1:4" ht="15" x14ac:dyDescent="0.25">
      <c r="A2180" s="81">
        <v>91327</v>
      </c>
      <c r="B2180" s="81" t="s">
        <v>1259</v>
      </c>
      <c r="C2180" s="81" t="s">
        <v>23</v>
      </c>
      <c r="D2180" s="83">
        <v>1051.98</v>
      </c>
    </row>
    <row r="2181" spans="1:4" ht="15" x14ac:dyDescent="0.25">
      <c r="A2181" s="81">
        <v>91328</v>
      </c>
      <c r="B2181" s="81" t="s">
        <v>1260</v>
      </c>
      <c r="C2181" s="81" t="s">
        <v>23</v>
      </c>
      <c r="D2181" s="83">
        <v>1086.44</v>
      </c>
    </row>
    <row r="2182" spans="1:4" ht="15" x14ac:dyDescent="0.25">
      <c r="A2182" s="81">
        <v>91329</v>
      </c>
      <c r="B2182" s="81" t="s">
        <v>1261</v>
      </c>
      <c r="C2182" s="81" t="s">
        <v>23</v>
      </c>
      <c r="D2182" s="82">
        <v>934.49</v>
      </c>
    </row>
    <row r="2183" spans="1:4" ht="15" x14ac:dyDescent="0.25">
      <c r="A2183" s="81">
        <v>91330</v>
      </c>
      <c r="B2183" s="81" t="s">
        <v>1262</v>
      </c>
      <c r="C2183" s="81" t="s">
        <v>23</v>
      </c>
      <c r="D2183" s="83">
        <v>1117.3800000000001</v>
      </c>
    </row>
    <row r="2184" spans="1:4" ht="15" x14ac:dyDescent="0.25">
      <c r="A2184" s="81">
        <v>91331</v>
      </c>
      <c r="B2184" s="81" t="s">
        <v>1263</v>
      </c>
      <c r="C2184" s="81" t="s">
        <v>23</v>
      </c>
      <c r="D2184" s="82">
        <v>964.48</v>
      </c>
    </row>
    <row r="2185" spans="1:4" ht="15" x14ac:dyDescent="0.25">
      <c r="A2185" s="81">
        <v>91332</v>
      </c>
      <c r="B2185" s="81" t="s">
        <v>1264</v>
      </c>
      <c r="C2185" s="81" t="s">
        <v>23</v>
      </c>
      <c r="D2185" s="83">
        <v>1161.6400000000001</v>
      </c>
    </row>
    <row r="2186" spans="1:4" ht="15" x14ac:dyDescent="0.25">
      <c r="A2186" s="81">
        <v>91333</v>
      </c>
      <c r="B2186" s="81" t="s">
        <v>1265</v>
      </c>
      <c r="C2186" s="81" t="s">
        <v>23</v>
      </c>
      <c r="D2186" s="83">
        <v>1007.78</v>
      </c>
    </row>
    <row r="2187" spans="1:4" ht="15" x14ac:dyDescent="0.25">
      <c r="A2187" s="81">
        <v>91334</v>
      </c>
      <c r="B2187" s="81" t="s">
        <v>1266</v>
      </c>
      <c r="C2187" s="81" t="s">
        <v>23</v>
      </c>
      <c r="D2187" s="83">
        <v>1622.91</v>
      </c>
    </row>
    <row r="2188" spans="1:4" ht="15" x14ac:dyDescent="0.25">
      <c r="A2188" s="81">
        <v>91335</v>
      </c>
      <c r="B2188" s="81" t="s">
        <v>1267</v>
      </c>
      <c r="C2188" s="81" t="s">
        <v>23</v>
      </c>
      <c r="D2188" s="83">
        <v>1469.05</v>
      </c>
    </row>
    <row r="2189" spans="1:4" ht="15" x14ac:dyDescent="0.25">
      <c r="A2189" s="81">
        <v>91336</v>
      </c>
      <c r="B2189" s="81" t="s">
        <v>1268</v>
      </c>
      <c r="C2189" s="81" t="s">
        <v>23</v>
      </c>
      <c r="D2189" s="83">
        <v>1986.21</v>
      </c>
    </row>
    <row r="2190" spans="1:4" ht="15" x14ac:dyDescent="0.25">
      <c r="A2190" s="81">
        <v>91337</v>
      </c>
      <c r="B2190" s="81" t="s">
        <v>1269</v>
      </c>
      <c r="C2190" s="81" t="s">
        <v>23</v>
      </c>
      <c r="D2190" s="83">
        <v>1832.35</v>
      </c>
    </row>
    <row r="2191" spans="1:4" ht="15" x14ac:dyDescent="0.25">
      <c r="A2191" s="81">
        <v>100659</v>
      </c>
      <c r="B2191" s="81" t="s">
        <v>1270</v>
      </c>
      <c r="C2191" s="81" t="s">
        <v>7</v>
      </c>
      <c r="D2191" s="82">
        <v>15.16</v>
      </c>
    </row>
    <row r="2192" spans="1:4" ht="15" x14ac:dyDescent="0.25">
      <c r="A2192" s="81">
        <v>100660</v>
      </c>
      <c r="B2192" s="81" t="s">
        <v>1271</v>
      </c>
      <c r="C2192" s="81" t="s">
        <v>7</v>
      </c>
      <c r="D2192" s="82">
        <v>10.38</v>
      </c>
    </row>
    <row r="2193" spans="1:4" ht="15" x14ac:dyDescent="0.25">
      <c r="A2193" s="81">
        <v>100675</v>
      </c>
      <c r="B2193" s="81" t="s">
        <v>1272</v>
      </c>
      <c r="C2193" s="81" t="s">
        <v>23</v>
      </c>
      <c r="D2193" s="83">
        <v>1023.35</v>
      </c>
    </row>
    <row r="2194" spans="1:4" ht="15" x14ac:dyDescent="0.25">
      <c r="A2194" s="81">
        <v>100676</v>
      </c>
      <c r="B2194" s="81" t="s">
        <v>1273</v>
      </c>
      <c r="C2194" s="81" t="s">
        <v>23</v>
      </c>
      <c r="D2194" s="82">
        <v>250.56</v>
      </c>
    </row>
    <row r="2195" spans="1:4" ht="15" x14ac:dyDescent="0.25">
      <c r="A2195" s="81">
        <v>100678</v>
      </c>
      <c r="B2195" s="81" t="s">
        <v>1274</v>
      </c>
      <c r="C2195" s="81" t="s">
        <v>23</v>
      </c>
      <c r="D2195" s="83">
        <v>1252.51</v>
      </c>
    </row>
    <row r="2196" spans="1:4" ht="15" x14ac:dyDescent="0.25">
      <c r="A2196" s="81">
        <v>100679</v>
      </c>
      <c r="B2196" s="81" t="s">
        <v>1275</v>
      </c>
      <c r="C2196" s="81" t="s">
        <v>23</v>
      </c>
      <c r="D2196" s="83">
        <v>1048.05</v>
      </c>
    </row>
    <row r="2197" spans="1:4" ht="15" x14ac:dyDescent="0.25">
      <c r="A2197" s="81">
        <v>100680</v>
      </c>
      <c r="B2197" s="81" t="s">
        <v>1276</v>
      </c>
      <c r="C2197" s="81" t="s">
        <v>23</v>
      </c>
      <c r="D2197" s="83">
        <v>1264.45</v>
      </c>
    </row>
    <row r="2198" spans="1:4" ht="15" x14ac:dyDescent="0.25">
      <c r="A2198" s="81">
        <v>100681</v>
      </c>
      <c r="B2198" s="81" t="s">
        <v>1277</v>
      </c>
      <c r="C2198" s="81" t="s">
        <v>23</v>
      </c>
      <c r="D2198" s="83">
        <v>1294.04</v>
      </c>
    </row>
    <row r="2199" spans="1:4" ht="15" x14ac:dyDescent="0.25">
      <c r="A2199" s="81">
        <v>100682</v>
      </c>
      <c r="B2199" s="81" t="s">
        <v>1278</v>
      </c>
      <c r="C2199" s="81" t="s">
        <v>23</v>
      </c>
      <c r="D2199" s="83">
        <v>1070.92</v>
      </c>
    </row>
    <row r="2200" spans="1:4" ht="15" x14ac:dyDescent="0.25">
      <c r="A2200" s="81">
        <v>100683</v>
      </c>
      <c r="B2200" s="81" t="s">
        <v>1279</v>
      </c>
      <c r="C2200" s="81" t="s">
        <v>23</v>
      </c>
      <c r="D2200" s="83">
        <v>1356.99</v>
      </c>
    </row>
    <row r="2201" spans="1:4" ht="15" x14ac:dyDescent="0.25">
      <c r="A2201" s="81">
        <v>100684</v>
      </c>
      <c r="B2201" s="81" t="s">
        <v>1280</v>
      </c>
      <c r="C2201" s="81" t="s">
        <v>23</v>
      </c>
      <c r="D2201" s="83">
        <v>1126.81</v>
      </c>
    </row>
    <row r="2202" spans="1:4" ht="15" x14ac:dyDescent="0.25">
      <c r="A2202" s="81">
        <v>100685</v>
      </c>
      <c r="B2202" s="81" t="s">
        <v>1281</v>
      </c>
      <c r="C2202" s="81" t="s">
        <v>23</v>
      </c>
      <c r="D2202" s="83">
        <v>1409.21</v>
      </c>
    </row>
    <row r="2203" spans="1:4" ht="15" x14ac:dyDescent="0.25">
      <c r="A2203" s="81">
        <v>100686</v>
      </c>
      <c r="B2203" s="81" t="s">
        <v>1282</v>
      </c>
      <c r="C2203" s="81" t="s">
        <v>23</v>
      </c>
      <c r="D2203" s="83">
        <v>1178.07</v>
      </c>
    </row>
    <row r="2204" spans="1:4" ht="15" x14ac:dyDescent="0.25">
      <c r="A2204" s="81">
        <v>100687</v>
      </c>
      <c r="B2204" s="81" t="s">
        <v>1283</v>
      </c>
      <c r="C2204" s="81" t="s">
        <v>23</v>
      </c>
      <c r="D2204" s="83">
        <v>1263.0999999999999</v>
      </c>
    </row>
    <row r="2205" spans="1:4" ht="15" x14ac:dyDescent="0.25">
      <c r="A2205" s="81">
        <v>100688</v>
      </c>
      <c r="B2205" s="81" t="s">
        <v>1284</v>
      </c>
      <c r="C2205" s="81" t="s">
        <v>23</v>
      </c>
      <c r="D2205" s="83">
        <v>1058.6400000000001</v>
      </c>
    </row>
    <row r="2206" spans="1:4" ht="15" x14ac:dyDescent="0.25">
      <c r="A2206" s="81">
        <v>100689</v>
      </c>
      <c r="B2206" s="81" t="s">
        <v>1285</v>
      </c>
      <c r="C2206" s="81" t="s">
        <v>23</v>
      </c>
      <c r="D2206" s="83">
        <v>1364.05</v>
      </c>
    </row>
    <row r="2207" spans="1:4" ht="15" x14ac:dyDescent="0.25">
      <c r="A2207" s="81">
        <v>100690</v>
      </c>
      <c r="B2207" s="81" t="s">
        <v>1286</v>
      </c>
      <c r="C2207" s="81" t="s">
        <v>23</v>
      </c>
      <c r="D2207" s="83">
        <v>1133.8699999999999</v>
      </c>
    </row>
    <row r="2208" spans="1:4" ht="15" x14ac:dyDescent="0.25">
      <c r="A2208" s="81">
        <v>100691</v>
      </c>
      <c r="B2208" s="81" t="s">
        <v>1287</v>
      </c>
      <c r="C2208" s="81" t="s">
        <v>23</v>
      </c>
      <c r="D2208" s="83">
        <v>1825.32</v>
      </c>
    </row>
    <row r="2209" spans="1:4" ht="15" x14ac:dyDescent="0.25">
      <c r="A2209" s="81">
        <v>100692</v>
      </c>
      <c r="B2209" s="81" t="s">
        <v>1288</v>
      </c>
      <c r="C2209" s="81" t="s">
        <v>23</v>
      </c>
      <c r="D2209" s="83">
        <v>1595.14</v>
      </c>
    </row>
    <row r="2210" spans="1:4" ht="15" x14ac:dyDescent="0.25">
      <c r="A2210" s="81">
        <v>100693</v>
      </c>
      <c r="B2210" s="81" t="s">
        <v>1289</v>
      </c>
      <c r="C2210" s="81" t="s">
        <v>23</v>
      </c>
      <c r="D2210" s="83">
        <v>2188.62</v>
      </c>
    </row>
    <row r="2211" spans="1:4" ht="15" x14ac:dyDescent="0.25">
      <c r="A2211" s="81">
        <v>100694</v>
      </c>
      <c r="B2211" s="81" t="s">
        <v>1290</v>
      </c>
      <c r="C2211" s="81" t="s">
        <v>23</v>
      </c>
      <c r="D2211" s="83">
        <v>1958.44</v>
      </c>
    </row>
    <row r="2212" spans="1:4" ht="15" x14ac:dyDescent="0.25">
      <c r="A2212" s="81">
        <v>100695</v>
      </c>
      <c r="B2212" s="81" t="s">
        <v>1291</v>
      </c>
      <c r="C2212" s="81" t="s">
        <v>23</v>
      </c>
      <c r="D2212" s="82">
        <v>78.239999999999995</v>
      </c>
    </row>
    <row r="2213" spans="1:4" ht="15" x14ac:dyDescent="0.25">
      <c r="A2213" s="81">
        <v>100696</v>
      </c>
      <c r="B2213" s="81" t="s">
        <v>1292</v>
      </c>
      <c r="C2213" s="81" t="s">
        <v>23</v>
      </c>
      <c r="D2213" s="82">
        <v>87.07</v>
      </c>
    </row>
    <row r="2214" spans="1:4" ht="15" x14ac:dyDescent="0.25">
      <c r="A2214" s="81">
        <v>100697</v>
      </c>
      <c r="B2214" s="81" t="s">
        <v>1293</v>
      </c>
      <c r="C2214" s="81" t="s">
        <v>23</v>
      </c>
      <c r="D2214" s="82">
        <v>95.95</v>
      </c>
    </row>
    <row r="2215" spans="1:4" ht="15" x14ac:dyDescent="0.25">
      <c r="A2215" s="81">
        <v>100698</v>
      </c>
      <c r="B2215" s="81" t="s">
        <v>1294</v>
      </c>
      <c r="C2215" s="81" t="s">
        <v>23</v>
      </c>
      <c r="D2215" s="82">
        <v>104.82</v>
      </c>
    </row>
    <row r="2216" spans="1:4" ht="15" x14ac:dyDescent="0.25">
      <c r="A2216" s="81">
        <v>100699</v>
      </c>
      <c r="B2216" s="81" t="s">
        <v>1295</v>
      </c>
      <c r="C2216" s="81" t="s">
        <v>23</v>
      </c>
      <c r="D2216" s="82">
        <v>124.7</v>
      </c>
    </row>
    <row r="2217" spans="1:4" ht="15" x14ac:dyDescent="0.25">
      <c r="A2217" s="81">
        <v>100700</v>
      </c>
      <c r="B2217" s="81" t="s">
        <v>1296</v>
      </c>
      <c r="C2217" s="81" t="s">
        <v>23</v>
      </c>
      <c r="D2217" s="83">
        <v>1015.77</v>
      </c>
    </row>
    <row r="2218" spans="1:4" ht="15" x14ac:dyDescent="0.25">
      <c r="A2218" s="81">
        <v>100712</v>
      </c>
      <c r="B2218" s="81" t="s">
        <v>1297</v>
      </c>
      <c r="C2218" s="81" t="s">
        <v>23</v>
      </c>
      <c r="D2218" s="83">
        <v>1041.33</v>
      </c>
    </row>
    <row r="2219" spans="1:4" ht="15" x14ac:dyDescent="0.25">
      <c r="A2219" s="81">
        <v>100665</v>
      </c>
      <c r="B2219" s="81" t="s">
        <v>14238</v>
      </c>
      <c r="C2219" s="81" t="s">
        <v>129</v>
      </c>
      <c r="D2219" s="82">
        <v>806.43</v>
      </c>
    </row>
    <row r="2220" spans="1:4" ht="15" x14ac:dyDescent="0.25">
      <c r="A2220" s="81">
        <v>100666</v>
      </c>
      <c r="B2220" s="81" t="s">
        <v>14239</v>
      </c>
      <c r="C2220" s="81" t="s">
        <v>129</v>
      </c>
      <c r="D2220" s="82">
        <v>648.08000000000004</v>
      </c>
    </row>
    <row r="2221" spans="1:4" ht="15" x14ac:dyDescent="0.25">
      <c r="A2221" s="81">
        <v>100667</v>
      </c>
      <c r="B2221" s="81" t="s">
        <v>14240</v>
      </c>
      <c r="C2221" s="81" t="s">
        <v>129</v>
      </c>
      <c r="D2221" s="83">
        <v>1030.3</v>
      </c>
    </row>
    <row r="2222" spans="1:4" ht="15" x14ac:dyDescent="0.25">
      <c r="A2222" s="81">
        <v>100668</v>
      </c>
      <c r="B2222" s="81" t="s">
        <v>14241</v>
      </c>
      <c r="C2222" s="81" t="s">
        <v>129</v>
      </c>
      <c r="D2222" s="83">
        <v>1227.8499999999999</v>
      </c>
    </row>
    <row r="2223" spans="1:4" ht="15" x14ac:dyDescent="0.25">
      <c r="A2223" s="81">
        <v>100669</v>
      </c>
      <c r="B2223" s="81" t="s">
        <v>14242</v>
      </c>
      <c r="C2223" s="81" t="s">
        <v>129</v>
      </c>
      <c r="D2223" s="82">
        <v>866.52</v>
      </c>
    </row>
    <row r="2224" spans="1:4" ht="15" x14ac:dyDescent="0.25">
      <c r="A2224" s="81">
        <v>100670</v>
      </c>
      <c r="B2224" s="81" t="s">
        <v>14243</v>
      </c>
      <c r="C2224" s="81" t="s">
        <v>129</v>
      </c>
      <c r="D2224" s="82">
        <v>995.74</v>
      </c>
    </row>
    <row r="2225" spans="1:4" ht="15" x14ac:dyDescent="0.25">
      <c r="A2225" s="81">
        <v>100671</v>
      </c>
      <c r="B2225" s="81" t="s">
        <v>14244</v>
      </c>
      <c r="C2225" s="81" t="s">
        <v>129</v>
      </c>
      <c r="D2225" s="83">
        <v>1223.52</v>
      </c>
    </row>
    <row r="2226" spans="1:4" ht="15" x14ac:dyDescent="0.25">
      <c r="A2226" s="81">
        <v>100672</v>
      </c>
      <c r="B2226" s="81" t="s">
        <v>14245</v>
      </c>
      <c r="C2226" s="81" t="s">
        <v>129</v>
      </c>
      <c r="D2226" s="82">
        <v>808.33</v>
      </c>
    </row>
    <row r="2227" spans="1:4" ht="15" x14ac:dyDescent="0.25">
      <c r="A2227" s="81">
        <v>100701</v>
      </c>
      <c r="B2227" s="81" t="s">
        <v>1298</v>
      </c>
      <c r="C2227" s="81" t="s">
        <v>129</v>
      </c>
      <c r="D2227" s="82">
        <v>642.75</v>
      </c>
    </row>
    <row r="2228" spans="1:4" ht="15" x14ac:dyDescent="0.25">
      <c r="A2228" s="81">
        <v>94559</v>
      </c>
      <c r="B2228" s="81" t="s">
        <v>14246</v>
      </c>
      <c r="C2228" s="81" t="s">
        <v>129</v>
      </c>
      <c r="D2228" s="82">
        <v>745.48</v>
      </c>
    </row>
    <row r="2229" spans="1:4" ht="15" x14ac:dyDescent="0.25">
      <c r="A2229" s="81">
        <v>94562</v>
      </c>
      <c r="B2229" s="81" t="s">
        <v>14247</v>
      </c>
      <c r="C2229" s="81" t="s">
        <v>129</v>
      </c>
      <c r="D2229" s="82">
        <v>608.35</v>
      </c>
    </row>
    <row r="2230" spans="1:4" ht="15" x14ac:dyDescent="0.25">
      <c r="A2230" s="81">
        <v>94587</v>
      </c>
      <c r="B2230" s="81" t="s">
        <v>14248</v>
      </c>
      <c r="C2230" s="81" t="s">
        <v>7</v>
      </c>
      <c r="D2230" s="82">
        <v>71.2</v>
      </c>
    </row>
    <row r="2231" spans="1:4" ht="15" x14ac:dyDescent="0.25">
      <c r="A2231" s="81">
        <v>94588</v>
      </c>
      <c r="B2231" s="81" t="s">
        <v>14249</v>
      </c>
      <c r="C2231" s="81" t="s">
        <v>7</v>
      </c>
      <c r="D2231" s="82">
        <v>84.18</v>
      </c>
    </row>
    <row r="2232" spans="1:4" ht="15" x14ac:dyDescent="0.25">
      <c r="A2232" s="81">
        <v>105813</v>
      </c>
      <c r="B2232" s="81" t="s">
        <v>14250</v>
      </c>
      <c r="C2232" s="81" t="s">
        <v>129</v>
      </c>
      <c r="D2232" s="83">
        <v>1051.51</v>
      </c>
    </row>
    <row r="2233" spans="1:4" ht="15" x14ac:dyDescent="0.25">
      <c r="A2233" s="81">
        <v>99837</v>
      </c>
      <c r="B2233" s="81" t="s">
        <v>14251</v>
      </c>
      <c r="C2233" s="81" t="s">
        <v>7</v>
      </c>
      <c r="D2233" s="82">
        <v>663.17</v>
      </c>
    </row>
    <row r="2234" spans="1:4" ht="15" x14ac:dyDescent="0.25">
      <c r="A2234" s="81">
        <v>99839</v>
      </c>
      <c r="B2234" s="81" t="s">
        <v>11977</v>
      </c>
      <c r="C2234" s="81" t="s">
        <v>7</v>
      </c>
      <c r="D2234" s="82">
        <v>569.4</v>
      </c>
    </row>
    <row r="2235" spans="1:4" ht="15" x14ac:dyDescent="0.25">
      <c r="A2235" s="81">
        <v>99841</v>
      </c>
      <c r="B2235" s="81" t="s">
        <v>11978</v>
      </c>
      <c r="C2235" s="81" t="s">
        <v>7</v>
      </c>
      <c r="D2235" s="83">
        <v>1295.53</v>
      </c>
    </row>
    <row r="2236" spans="1:4" ht="15" x14ac:dyDescent="0.25">
      <c r="A2236" s="81">
        <v>99855</v>
      </c>
      <c r="B2236" s="81" t="s">
        <v>14252</v>
      </c>
      <c r="C2236" s="81" t="s">
        <v>7</v>
      </c>
      <c r="D2236" s="82">
        <v>119.86</v>
      </c>
    </row>
    <row r="2237" spans="1:4" ht="15" x14ac:dyDescent="0.25">
      <c r="A2237" s="81">
        <v>99857</v>
      </c>
      <c r="B2237" s="81" t="s">
        <v>14253</v>
      </c>
      <c r="C2237" s="81" t="s">
        <v>7</v>
      </c>
      <c r="D2237" s="82">
        <v>109.79</v>
      </c>
    </row>
    <row r="2238" spans="1:4" ht="15" x14ac:dyDescent="0.25">
      <c r="A2238" s="81">
        <v>99861</v>
      </c>
      <c r="B2238" s="81" t="s">
        <v>1299</v>
      </c>
      <c r="C2238" s="81" t="s">
        <v>129</v>
      </c>
      <c r="D2238" s="82">
        <v>727.97</v>
      </c>
    </row>
    <row r="2239" spans="1:4" ht="15" x14ac:dyDescent="0.25">
      <c r="A2239" s="81">
        <v>99862</v>
      </c>
      <c r="B2239" s="81" t="s">
        <v>1300</v>
      </c>
      <c r="C2239" s="81" t="s">
        <v>129</v>
      </c>
      <c r="D2239" s="82">
        <v>728.54</v>
      </c>
    </row>
    <row r="2240" spans="1:4" ht="15" x14ac:dyDescent="0.25">
      <c r="A2240" s="81">
        <v>90838</v>
      </c>
      <c r="B2240" s="81" t="s">
        <v>1301</v>
      </c>
      <c r="C2240" s="81" t="s">
        <v>23</v>
      </c>
      <c r="D2240" s="83">
        <v>1641.5</v>
      </c>
    </row>
    <row r="2241" spans="1:4" ht="15" x14ac:dyDescent="0.25">
      <c r="A2241" s="81">
        <v>91338</v>
      </c>
      <c r="B2241" s="81" t="s">
        <v>1302</v>
      </c>
      <c r="C2241" s="81" t="s">
        <v>129</v>
      </c>
      <c r="D2241" s="82">
        <v>857.13</v>
      </c>
    </row>
    <row r="2242" spans="1:4" ht="15" x14ac:dyDescent="0.25">
      <c r="A2242" s="81">
        <v>91341</v>
      </c>
      <c r="B2242" s="81" t="s">
        <v>1303</v>
      </c>
      <c r="C2242" s="81" t="s">
        <v>129</v>
      </c>
      <c r="D2242" s="82">
        <v>671.3</v>
      </c>
    </row>
    <row r="2243" spans="1:4" ht="15" x14ac:dyDescent="0.25">
      <c r="A2243" s="81">
        <v>94805</v>
      </c>
      <c r="B2243" s="81" t="s">
        <v>1304</v>
      </c>
      <c r="C2243" s="81" t="s">
        <v>23</v>
      </c>
      <c r="D2243" s="82">
        <v>839.11</v>
      </c>
    </row>
    <row r="2244" spans="1:4" ht="15" x14ac:dyDescent="0.25">
      <c r="A2244" s="81">
        <v>94806</v>
      </c>
      <c r="B2244" s="81" t="s">
        <v>1305</v>
      </c>
      <c r="C2244" s="81" t="s">
        <v>23</v>
      </c>
      <c r="D2244" s="82">
        <v>754.57</v>
      </c>
    </row>
    <row r="2245" spans="1:4" ht="15" x14ac:dyDescent="0.25">
      <c r="A2245" s="81">
        <v>94807</v>
      </c>
      <c r="B2245" s="81" t="s">
        <v>1306</v>
      </c>
      <c r="C2245" s="81" t="s">
        <v>23</v>
      </c>
      <c r="D2245" s="82">
        <v>688.95</v>
      </c>
    </row>
    <row r="2246" spans="1:4" ht="15" x14ac:dyDescent="0.25">
      <c r="A2246" s="81">
        <v>100702</v>
      </c>
      <c r="B2246" s="81" t="s">
        <v>1307</v>
      </c>
      <c r="C2246" s="81" t="s">
        <v>129</v>
      </c>
      <c r="D2246" s="82">
        <v>471.19</v>
      </c>
    </row>
    <row r="2247" spans="1:4" ht="15" x14ac:dyDescent="0.25">
      <c r="A2247" s="81">
        <v>102188</v>
      </c>
      <c r="B2247" s="81" t="s">
        <v>1308</v>
      </c>
      <c r="C2247" s="81" t="s">
        <v>23</v>
      </c>
      <c r="D2247" s="83">
        <v>1073.3900000000001</v>
      </c>
    </row>
    <row r="2248" spans="1:4" ht="15" x14ac:dyDescent="0.25">
      <c r="A2248" s="81">
        <v>102189</v>
      </c>
      <c r="B2248" s="81" t="s">
        <v>1309</v>
      </c>
      <c r="C2248" s="81" t="s">
        <v>23</v>
      </c>
      <c r="D2248" s="82">
        <v>296.13</v>
      </c>
    </row>
    <row r="2249" spans="1:4" ht="15" x14ac:dyDescent="0.25">
      <c r="A2249" s="81">
        <v>100703</v>
      </c>
      <c r="B2249" s="81" t="s">
        <v>1310</v>
      </c>
      <c r="C2249" s="81" t="s">
        <v>23</v>
      </c>
      <c r="D2249" s="82">
        <v>35.39</v>
      </c>
    </row>
    <row r="2250" spans="1:4" ht="15" x14ac:dyDescent="0.25">
      <c r="A2250" s="81">
        <v>100704</v>
      </c>
      <c r="B2250" s="81" t="s">
        <v>1311</v>
      </c>
      <c r="C2250" s="81" t="s">
        <v>23</v>
      </c>
      <c r="D2250" s="82">
        <v>72.7</v>
      </c>
    </row>
    <row r="2251" spans="1:4" ht="15" x14ac:dyDescent="0.25">
      <c r="A2251" s="81">
        <v>100705</v>
      </c>
      <c r="B2251" s="81" t="s">
        <v>1312</v>
      </c>
      <c r="C2251" s="81" t="s">
        <v>23</v>
      </c>
      <c r="D2251" s="82">
        <v>87.81</v>
      </c>
    </row>
    <row r="2252" spans="1:4" ht="15" x14ac:dyDescent="0.25">
      <c r="A2252" s="81">
        <v>100706</v>
      </c>
      <c r="B2252" s="81" t="s">
        <v>1313</v>
      </c>
      <c r="C2252" s="81" t="s">
        <v>23</v>
      </c>
      <c r="D2252" s="82">
        <v>83.3</v>
      </c>
    </row>
    <row r="2253" spans="1:4" ht="15" x14ac:dyDescent="0.25">
      <c r="A2253" s="81">
        <v>100707</v>
      </c>
      <c r="B2253" s="81" t="s">
        <v>1314</v>
      </c>
      <c r="C2253" s="81" t="s">
        <v>23</v>
      </c>
      <c r="D2253" s="82">
        <v>153.85</v>
      </c>
    </row>
    <row r="2254" spans="1:4" ht="15" x14ac:dyDescent="0.25">
      <c r="A2254" s="81">
        <v>100708</v>
      </c>
      <c r="B2254" s="81" t="s">
        <v>1315</v>
      </c>
      <c r="C2254" s="81" t="s">
        <v>23</v>
      </c>
      <c r="D2254" s="82">
        <v>190.47</v>
      </c>
    </row>
    <row r="2255" spans="1:4" ht="15" x14ac:dyDescent="0.25">
      <c r="A2255" s="81">
        <v>100709</v>
      </c>
      <c r="B2255" s="81" t="s">
        <v>1316</v>
      </c>
      <c r="C2255" s="81" t="s">
        <v>23</v>
      </c>
      <c r="D2255" s="82">
        <v>64.819999999999993</v>
      </c>
    </row>
    <row r="2256" spans="1:4" ht="15" x14ac:dyDescent="0.25">
      <c r="A2256" s="81">
        <v>100710</v>
      </c>
      <c r="B2256" s="81" t="s">
        <v>1317</v>
      </c>
      <c r="C2256" s="81" t="s">
        <v>23</v>
      </c>
      <c r="D2256" s="82">
        <v>169.16</v>
      </c>
    </row>
    <row r="2257" spans="1:4" ht="15" x14ac:dyDescent="0.25">
      <c r="A2257" s="81">
        <v>102151</v>
      </c>
      <c r="B2257" s="81" t="s">
        <v>1318</v>
      </c>
      <c r="C2257" s="81" t="s">
        <v>129</v>
      </c>
      <c r="D2257" s="82">
        <v>207.82</v>
      </c>
    </row>
    <row r="2258" spans="1:4" ht="15" x14ac:dyDescent="0.25">
      <c r="A2258" s="81">
        <v>102152</v>
      </c>
      <c r="B2258" s="81" t="s">
        <v>1319</v>
      </c>
      <c r="C2258" s="81" t="s">
        <v>129</v>
      </c>
      <c r="D2258" s="82">
        <v>230.32</v>
      </c>
    </row>
    <row r="2259" spans="1:4" ht="15" x14ac:dyDescent="0.25">
      <c r="A2259" s="81">
        <v>102153</v>
      </c>
      <c r="B2259" s="81" t="s">
        <v>1320</v>
      </c>
      <c r="C2259" s="81" t="s">
        <v>129</v>
      </c>
      <c r="D2259" s="82">
        <v>290.31</v>
      </c>
    </row>
    <row r="2260" spans="1:4" ht="15" x14ac:dyDescent="0.25">
      <c r="A2260" s="81">
        <v>102154</v>
      </c>
      <c r="B2260" s="81" t="s">
        <v>1321</v>
      </c>
      <c r="C2260" s="81" t="s">
        <v>129</v>
      </c>
      <c r="D2260" s="82">
        <v>250.43</v>
      </c>
    </row>
    <row r="2261" spans="1:4" ht="15" x14ac:dyDescent="0.25">
      <c r="A2261" s="81">
        <v>102155</v>
      </c>
      <c r="B2261" s="81" t="s">
        <v>1322</v>
      </c>
      <c r="C2261" s="81" t="s">
        <v>129</v>
      </c>
      <c r="D2261" s="82">
        <v>299.5</v>
      </c>
    </row>
    <row r="2262" spans="1:4" ht="15" x14ac:dyDescent="0.25">
      <c r="A2262" s="81">
        <v>102156</v>
      </c>
      <c r="B2262" s="81" t="s">
        <v>1323</v>
      </c>
      <c r="C2262" s="81" t="s">
        <v>129</v>
      </c>
      <c r="D2262" s="82">
        <v>285.97000000000003</v>
      </c>
    </row>
    <row r="2263" spans="1:4" ht="15" x14ac:dyDescent="0.25">
      <c r="A2263" s="81">
        <v>102157</v>
      </c>
      <c r="B2263" s="81" t="s">
        <v>1324</v>
      </c>
      <c r="C2263" s="81" t="s">
        <v>129</v>
      </c>
      <c r="D2263" s="82">
        <v>390.97</v>
      </c>
    </row>
    <row r="2264" spans="1:4" ht="15" x14ac:dyDescent="0.25">
      <c r="A2264" s="81">
        <v>102158</v>
      </c>
      <c r="B2264" s="81" t="s">
        <v>1325</v>
      </c>
      <c r="C2264" s="81" t="s">
        <v>129</v>
      </c>
      <c r="D2264" s="82">
        <v>395.02</v>
      </c>
    </row>
    <row r="2265" spans="1:4" ht="15" x14ac:dyDescent="0.25">
      <c r="A2265" s="81">
        <v>102159</v>
      </c>
      <c r="B2265" s="81" t="s">
        <v>1326</v>
      </c>
      <c r="C2265" s="81" t="s">
        <v>129</v>
      </c>
      <c r="D2265" s="82">
        <v>470.15</v>
      </c>
    </row>
    <row r="2266" spans="1:4" ht="15" x14ac:dyDescent="0.25">
      <c r="A2266" s="81">
        <v>102160</v>
      </c>
      <c r="B2266" s="81" t="s">
        <v>1327</v>
      </c>
      <c r="C2266" s="81" t="s">
        <v>129</v>
      </c>
      <c r="D2266" s="82">
        <v>200.31</v>
      </c>
    </row>
    <row r="2267" spans="1:4" ht="15" x14ac:dyDescent="0.25">
      <c r="A2267" s="81">
        <v>102161</v>
      </c>
      <c r="B2267" s="81" t="s">
        <v>11979</v>
      </c>
      <c r="C2267" s="81" t="s">
        <v>129</v>
      </c>
      <c r="D2267" s="82">
        <v>316.73</v>
      </c>
    </row>
    <row r="2268" spans="1:4" ht="15" x14ac:dyDescent="0.25">
      <c r="A2268" s="81">
        <v>102162</v>
      </c>
      <c r="B2268" s="81" t="s">
        <v>11980</v>
      </c>
      <c r="C2268" s="81" t="s">
        <v>129</v>
      </c>
      <c r="D2268" s="82">
        <v>339.23</v>
      </c>
    </row>
    <row r="2269" spans="1:4" ht="15" x14ac:dyDescent="0.25">
      <c r="A2269" s="81">
        <v>102163</v>
      </c>
      <c r="B2269" s="81" t="s">
        <v>11981</v>
      </c>
      <c r="C2269" s="81" t="s">
        <v>129</v>
      </c>
      <c r="D2269" s="82">
        <v>399.22</v>
      </c>
    </row>
    <row r="2270" spans="1:4" ht="15" x14ac:dyDescent="0.25">
      <c r="A2270" s="81">
        <v>102164</v>
      </c>
      <c r="B2270" s="81" t="s">
        <v>11982</v>
      </c>
      <c r="C2270" s="81" t="s">
        <v>129</v>
      </c>
      <c r="D2270" s="82">
        <v>339.28</v>
      </c>
    </row>
    <row r="2271" spans="1:4" ht="15" x14ac:dyDescent="0.25">
      <c r="A2271" s="81">
        <v>102165</v>
      </c>
      <c r="B2271" s="81" t="s">
        <v>11983</v>
      </c>
      <c r="C2271" s="81" t="s">
        <v>129</v>
      </c>
      <c r="D2271" s="82">
        <v>388.35</v>
      </c>
    </row>
    <row r="2272" spans="1:4" ht="15" x14ac:dyDescent="0.25">
      <c r="A2272" s="81">
        <v>102166</v>
      </c>
      <c r="B2272" s="81" t="s">
        <v>11984</v>
      </c>
      <c r="C2272" s="81" t="s">
        <v>129</v>
      </c>
      <c r="D2272" s="82">
        <v>354.78</v>
      </c>
    </row>
    <row r="2273" spans="1:4" ht="15" x14ac:dyDescent="0.25">
      <c r="A2273" s="81">
        <v>102167</v>
      </c>
      <c r="B2273" s="81" t="s">
        <v>11985</v>
      </c>
      <c r="C2273" s="81" t="s">
        <v>129</v>
      </c>
      <c r="D2273" s="82">
        <v>459.78</v>
      </c>
    </row>
    <row r="2274" spans="1:4" ht="15" x14ac:dyDescent="0.25">
      <c r="A2274" s="81">
        <v>102168</v>
      </c>
      <c r="B2274" s="81" t="s">
        <v>11986</v>
      </c>
      <c r="C2274" s="81" t="s">
        <v>129</v>
      </c>
      <c r="D2274" s="82">
        <v>446</v>
      </c>
    </row>
    <row r="2275" spans="1:4" ht="15" x14ac:dyDescent="0.25">
      <c r="A2275" s="81">
        <v>102169</v>
      </c>
      <c r="B2275" s="81" t="s">
        <v>11987</v>
      </c>
      <c r="C2275" s="81" t="s">
        <v>129</v>
      </c>
      <c r="D2275" s="82">
        <v>514.54</v>
      </c>
    </row>
    <row r="2276" spans="1:4" ht="15" x14ac:dyDescent="0.25">
      <c r="A2276" s="81">
        <v>102170</v>
      </c>
      <c r="B2276" s="81" t="s">
        <v>11988</v>
      </c>
      <c r="C2276" s="81" t="s">
        <v>129</v>
      </c>
      <c r="D2276" s="82">
        <v>309.22000000000003</v>
      </c>
    </row>
    <row r="2277" spans="1:4" ht="15" x14ac:dyDescent="0.25">
      <c r="A2277" s="81">
        <v>102171</v>
      </c>
      <c r="B2277" s="81" t="s">
        <v>11989</v>
      </c>
      <c r="C2277" s="81" t="s">
        <v>129</v>
      </c>
      <c r="D2277" s="82">
        <v>579.28</v>
      </c>
    </row>
    <row r="2278" spans="1:4" ht="15" x14ac:dyDescent="0.25">
      <c r="A2278" s="81">
        <v>102172</v>
      </c>
      <c r="B2278" s="81" t="s">
        <v>11990</v>
      </c>
      <c r="C2278" s="81" t="s">
        <v>129</v>
      </c>
      <c r="D2278" s="82">
        <v>564.77</v>
      </c>
    </row>
    <row r="2279" spans="1:4" ht="15" x14ac:dyDescent="0.25">
      <c r="A2279" s="81">
        <v>102176</v>
      </c>
      <c r="B2279" s="81" t="s">
        <v>11991</v>
      </c>
      <c r="C2279" s="81" t="s">
        <v>129</v>
      </c>
      <c r="D2279" s="83">
        <v>1053.8399999999999</v>
      </c>
    </row>
    <row r="2280" spans="1:4" ht="15" x14ac:dyDescent="0.25">
      <c r="A2280" s="81">
        <v>102177</v>
      </c>
      <c r="B2280" s="81" t="s">
        <v>11992</v>
      </c>
      <c r="C2280" s="81" t="s">
        <v>129</v>
      </c>
      <c r="D2280" s="83">
        <v>2120.9499999999998</v>
      </c>
    </row>
    <row r="2281" spans="1:4" ht="15" x14ac:dyDescent="0.25">
      <c r="A2281" s="81">
        <v>102178</v>
      </c>
      <c r="B2281" s="81" t="s">
        <v>11993</v>
      </c>
      <c r="C2281" s="81" t="s">
        <v>129</v>
      </c>
      <c r="D2281" s="83">
        <v>2434.5500000000002</v>
      </c>
    </row>
    <row r="2282" spans="1:4" ht="15" x14ac:dyDescent="0.25">
      <c r="A2282" s="81">
        <v>102179</v>
      </c>
      <c r="B2282" s="81" t="s">
        <v>11994</v>
      </c>
      <c r="C2282" s="81" t="s">
        <v>129</v>
      </c>
      <c r="D2282" s="82">
        <v>423.8</v>
      </c>
    </row>
    <row r="2283" spans="1:4" ht="15" x14ac:dyDescent="0.25">
      <c r="A2283" s="81">
        <v>102180</v>
      </c>
      <c r="B2283" s="81" t="s">
        <v>11995</v>
      </c>
      <c r="C2283" s="81" t="s">
        <v>129</v>
      </c>
      <c r="D2283" s="82">
        <v>495.04</v>
      </c>
    </row>
    <row r="2284" spans="1:4" ht="15" x14ac:dyDescent="0.25">
      <c r="A2284" s="81">
        <v>102181</v>
      </c>
      <c r="B2284" s="81" t="s">
        <v>11996</v>
      </c>
      <c r="C2284" s="81" t="s">
        <v>129</v>
      </c>
      <c r="D2284" s="82">
        <v>590.24</v>
      </c>
    </row>
    <row r="2285" spans="1:4" ht="15" x14ac:dyDescent="0.25">
      <c r="A2285" s="81">
        <v>102182</v>
      </c>
      <c r="B2285" s="81" t="s">
        <v>1328</v>
      </c>
      <c r="C2285" s="81" t="s">
        <v>23</v>
      </c>
      <c r="D2285" s="83">
        <v>1235.23</v>
      </c>
    </row>
    <row r="2286" spans="1:4" ht="15" x14ac:dyDescent="0.25">
      <c r="A2286" s="81">
        <v>102183</v>
      </c>
      <c r="B2286" s="81" t="s">
        <v>1329</v>
      </c>
      <c r="C2286" s="81" t="s">
        <v>23</v>
      </c>
      <c r="D2286" s="83">
        <v>2485.46</v>
      </c>
    </row>
    <row r="2287" spans="1:4" ht="15" x14ac:dyDescent="0.25">
      <c r="A2287" s="81">
        <v>102184</v>
      </c>
      <c r="B2287" s="81" t="s">
        <v>1330</v>
      </c>
      <c r="C2287" s="81" t="s">
        <v>23</v>
      </c>
      <c r="D2287" s="83">
        <v>2280.7199999999998</v>
      </c>
    </row>
    <row r="2288" spans="1:4" ht="15" x14ac:dyDescent="0.25">
      <c r="A2288" s="81">
        <v>102185</v>
      </c>
      <c r="B2288" s="81" t="s">
        <v>1331</v>
      </c>
      <c r="C2288" s="81" t="s">
        <v>23</v>
      </c>
      <c r="D2288" s="83">
        <v>4576.04</v>
      </c>
    </row>
    <row r="2289" spans="1:4" ht="15" x14ac:dyDescent="0.25">
      <c r="A2289" s="81">
        <v>102190</v>
      </c>
      <c r="B2289" s="81" t="s">
        <v>1332</v>
      </c>
      <c r="C2289" s="81" t="s">
        <v>129</v>
      </c>
      <c r="D2289" s="82">
        <v>23.06</v>
      </c>
    </row>
    <row r="2290" spans="1:4" ht="15" x14ac:dyDescent="0.25">
      <c r="A2290" s="81">
        <v>102191</v>
      </c>
      <c r="B2290" s="81" t="s">
        <v>1333</v>
      </c>
      <c r="C2290" s="81" t="s">
        <v>129</v>
      </c>
      <c r="D2290" s="82">
        <v>28.02</v>
      </c>
    </row>
    <row r="2291" spans="1:4" ht="15" x14ac:dyDescent="0.25">
      <c r="A2291" s="81">
        <v>102192</v>
      </c>
      <c r="B2291" s="81" t="s">
        <v>1334</v>
      </c>
      <c r="C2291" s="81" t="s">
        <v>129</v>
      </c>
      <c r="D2291" s="82">
        <v>20</v>
      </c>
    </row>
    <row r="2292" spans="1:4" ht="15" x14ac:dyDescent="0.25">
      <c r="A2292" s="81">
        <v>94569</v>
      </c>
      <c r="B2292" s="81" t="s">
        <v>14254</v>
      </c>
      <c r="C2292" s="81" t="s">
        <v>129</v>
      </c>
      <c r="D2292" s="82">
        <v>692.16</v>
      </c>
    </row>
    <row r="2293" spans="1:4" ht="15" x14ac:dyDescent="0.25">
      <c r="A2293" s="81">
        <v>94570</v>
      </c>
      <c r="B2293" s="81" t="s">
        <v>14255</v>
      </c>
      <c r="C2293" s="81" t="s">
        <v>129</v>
      </c>
      <c r="D2293" s="82">
        <v>364.48</v>
      </c>
    </row>
    <row r="2294" spans="1:4" ht="15" x14ac:dyDescent="0.25">
      <c r="A2294" s="81">
        <v>94572</v>
      </c>
      <c r="B2294" s="81" t="s">
        <v>14256</v>
      </c>
      <c r="C2294" s="81" t="s">
        <v>129</v>
      </c>
      <c r="D2294" s="82">
        <v>521.87</v>
      </c>
    </row>
    <row r="2295" spans="1:4" ht="15" x14ac:dyDescent="0.25">
      <c r="A2295" s="81">
        <v>94573</v>
      </c>
      <c r="B2295" s="81" t="s">
        <v>14257</v>
      </c>
      <c r="C2295" s="81" t="s">
        <v>129</v>
      </c>
      <c r="D2295" s="82">
        <v>405.9</v>
      </c>
    </row>
    <row r="2296" spans="1:4" ht="15" x14ac:dyDescent="0.25">
      <c r="A2296" s="81">
        <v>94589</v>
      </c>
      <c r="B2296" s="81" t="s">
        <v>14258</v>
      </c>
      <c r="C2296" s="81" t="s">
        <v>7</v>
      </c>
      <c r="D2296" s="82">
        <v>23.37</v>
      </c>
    </row>
    <row r="2297" spans="1:4" ht="15" x14ac:dyDescent="0.25">
      <c r="A2297" s="81">
        <v>94590</v>
      </c>
      <c r="B2297" s="81" t="s">
        <v>14259</v>
      </c>
      <c r="C2297" s="81" t="s">
        <v>7</v>
      </c>
      <c r="D2297" s="82">
        <v>31.04</v>
      </c>
    </row>
    <row r="2298" spans="1:4" ht="15" x14ac:dyDescent="0.25">
      <c r="A2298" s="81">
        <v>100674</v>
      </c>
      <c r="B2298" s="81" t="s">
        <v>14260</v>
      </c>
      <c r="C2298" s="81" t="s">
        <v>129</v>
      </c>
      <c r="D2298" s="82">
        <v>793.37</v>
      </c>
    </row>
    <row r="2299" spans="1:4" ht="15" x14ac:dyDescent="0.25">
      <c r="A2299" s="81">
        <v>105812</v>
      </c>
      <c r="B2299" s="81" t="s">
        <v>14261</v>
      </c>
      <c r="C2299" s="81" t="s">
        <v>7</v>
      </c>
      <c r="D2299" s="82">
        <v>32.35</v>
      </c>
    </row>
    <row r="2300" spans="1:4" ht="15" x14ac:dyDescent="0.25">
      <c r="A2300" s="81">
        <v>101096</v>
      </c>
      <c r="B2300" s="81" t="s">
        <v>14262</v>
      </c>
      <c r="C2300" s="81" t="s">
        <v>969</v>
      </c>
      <c r="D2300" s="83">
        <v>1300.32</v>
      </c>
    </row>
    <row r="2301" spans="1:4" ht="15" x14ac:dyDescent="0.25">
      <c r="A2301" s="81">
        <v>101097</v>
      </c>
      <c r="B2301" s="81" t="s">
        <v>14263</v>
      </c>
      <c r="C2301" s="81" t="s">
        <v>969</v>
      </c>
      <c r="D2301" s="83">
        <v>1219.99</v>
      </c>
    </row>
    <row r="2302" spans="1:4" ht="15" x14ac:dyDescent="0.25">
      <c r="A2302" s="81">
        <v>101098</v>
      </c>
      <c r="B2302" s="81" t="s">
        <v>14264</v>
      </c>
      <c r="C2302" s="81" t="s">
        <v>969</v>
      </c>
      <c r="D2302" s="83">
        <v>1115.4100000000001</v>
      </c>
    </row>
    <row r="2303" spans="1:4" ht="15" x14ac:dyDescent="0.25">
      <c r="A2303" s="81">
        <v>101099</v>
      </c>
      <c r="B2303" s="81" t="s">
        <v>14265</v>
      </c>
      <c r="C2303" s="81" t="s">
        <v>969</v>
      </c>
      <c r="D2303" s="83">
        <v>1014.47</v>
      </c>
    </row>
    <row r="2304" spans="1:4" ht="15" x14ac:dyDescent="0.25">
      <c r="A2304" s="81">
        <v>101100</v>
      </c>
      <c r="B2304" s="81" t="s">
        <v>14266</v>
      </c>
      <c r="C2304" s="81" t="s">
        <v>969</v>
      </c>
      <c r="D2304" s="82">
        <v>869.26</v>
      </c>
    </row>
    <row r="2305" spans="1:4" ht="15" x14ac:dyDescent="0.25">
      <c r="A2305" s="81">
        <v>101101</v>
      </c>
      <c r="B2305" s="81" t="s">
        <v>14267</v>
      </c>
      <c r="C2305" s="81" t="s">
        <v>969</v>
      </c>
      <c r="D2305" s="82">
        <v>846.28</v>
      </c>
    </row>
    <row r="2306" spans="1:4" ht="15" x14ac:dyDescent="0.25">
      <c r="A2306" s="81">
        <v>101102</v>
      </c>
      <c r="B2306" s="81" t="s">
        <v>14268</v>
      </c>
      <c r="C2306" s="81" t="s">
        <v>969</v>
      </c>
      <c r="D2306" s="82">
        <v>820.62</v>
      </c>
    </row>
    <row r="2307" spans="1:4" ht="15" x14ac:dyDescent="0.25">
      <c r="A2307" s="81">
        <v>101103</v>
      </c>
      <c r="B2307" s="81" t="s">
        <v>14269</v>
      </c>
      <c r="C2307" s="81" t="s">
        <v>969</v>
      </c>
      <c r="D2307" s="82">
        <v>770.97</v>
      </c>
    </row>
    <row r="2308" spans="1:4" ht="15" x14ac:dyDescent="0.25">
      <c r="A2308" s="81">
        <v>101104</v>
      </c>
      <c r="B2308" s="81" t="s">
        <v>14270</v>
      </c>
      <c r="C2308" s="81" t="s">
        <v>969</v>
      </c>
      <c r="D2308" s="83">
        <v>1293.6600000000001</v>
      </c>
    </row>
    <row r="2309" spans="1:4" ht="15" x14ac:dyDescent="0.25">
      <c r="A2309" s="81">
        <v>101105</v>
      </c>
      <c r="B2309" s="81" t="s">
        <v>14271</v>
      </c>
      <c r="C2309" s="81" t="s">
        <v>969</v>
      </c>
      <c r="D2309" s="83">
        <v>1213.77</v>
      </c>
    </row>
    <row r="2310" spans="1:4" ht="15" x14ac:dyDescent="0.25">
      <c r="A2310" s="81">
        <v>101106</v>
      </c>
      <c r="B2310" s="81" t="s">
        <v>14272</v>
      </c>
      <c r="C2310" s="81" t="s">
        <v>969</v>
      </c>
      <c r="D2310" s="83">
        <v>1110.3900000000001</v>
      </c>
    </row>
    <row r="2311" spans="1:4" ht="15" x14ac:dyDescent="0.25">
      <c r="A2311" s="81">
        <v>101107</v>
      </c>
      <c r="B2311" s="81" t="s">
        <v>14273</v>
      </c>
      <c r="C2311" s="81" t="s">
        <v>969</v>
      </c>
      <c r="D2311" s="83">
        <v>1010.22</v>
      </c>
    </row>
    <row r="2312" spans="1:4" ht="15" x14ac:dyDescent="0.25">
      <c r="A2312" s="81">
        <v>101108</v>
      </c>
      <c r="B2312" s="81" t="s">
        <v>14274</v>
      </c>
      <c r="C2312" s="81" t="s">
        <v>969</v>
      </c>
      <c r="D2312" s="82">
        <v>855.82</v>
      </c>
    </row>
    <row r="2313" spans="1:4" ht="15" x14ac:dyDescent="0.25">
      <c r="A2313" s="81">
        <v>101109</v>
      </c>
      <c r="B2313" s="81" t="s">
        <v>14275</v>
      </c>
      <c r="C2313" s="81" t="s">
        <v>969</v>
      </c>
      <c r="D2313" s="82">
        <v>833.65</v>
      </c>
    </row>
    <row r="2314" spans="1:4" ht="15" x14ac:dyDescent="0.25">
      <c r="A2314" s="81">
        <v>101110</v>
      </c>
      <c r="B2314" s="81" t="s">
        <v>14276</v>
      </c>
      <c r="C2314" s="81" t="s">
        <v>969</v>
      </c>
      <c r="D2314" s="82">
        <v>809.95</v>
      </c>
    </row>
    <row r="2315" spans="1:4" ht="15" x14ac:dyDescent="0.25">
      <c r="A2315" s="81">
        <v>101111</v>
      </c>
      <c r="B2315" s="81" t="s">
        <v>14277</v>
      </c>
      <c r="C2315" s="81" t="s">
        <v>969</v>
      </c>
      <c r="D2315" s="82">
        <v>761.84</v>
      </c>
    </row>
    <row r="2316" spans="1:4" ht="15" x14ac:dyDescent="0.25">
      <c r="A2316" s="81">
        <v>101112</v>
      </c>
      <c r="B2316" s="81" t="s">
        <v>1335</v>
      </c>
      <c r="C2316" s="81" t="s">
        <v>969</v>
      </c>
      <c r="D2316" s="82">
        <v>898.46</v>
      </c>
    </row>
    <row r="2317" spans="1:4" ht="15" x14ac:dyDescent="0.25">
      <c r="A2317" s="81">
        <v>101113</v>
      </c>
      <c r="B2317" s="81" t="s">
        <v>14278</v>
      </c>
      <c r="C2317" s="81" t="s">
        <v>969</v>
      </c>
      <c r="D2317" s="82">
        <v>897.64</v>
      </c>
    </row>
    <row r="2318" spans="1:4" ht="15" x14ac:dyDescent="0.25">
      <c r="A2318" s="81">
        <v>95601</v>
      </c>
      <c r="B2318" s="81" t="s">
        <v>1336</v>
      </c>
      <c r="C2318" s="81" t="s">
        <v>23</v>
      </c>
      <c r="D2318" s="82">
        <v>21.75</v>
      </c>
    </row>
    <row r="2319" spans="1:4" ht="15" x14ac:dyDescent="0.25">
      <c r="A2319" s="81">
        <v>95602</v>
      </c>
      <c r="B2319" s="81" t="s">
        <v>1337</v>
      </c>
      <c r="C2319" s="81" t="s">
        <v>23</v>
      </c>
      <c r="D2319" s="82">
        <v>34.81</v>
      </c>
    </row>
    <row r="2320" spans="1:4" ht="15" x14ac:dyDescent="0.25">
      <c r="A2320" s="81">
        <v>95603</v>
      </c>
      <c r="B2320" s="81" t="s">
        <v>1338</v>
      </c>
      <c r="C2320" s="81" t="s">
        <v>23</v>
      </c>
      <c r="D2320" s="82">
        <v>59.4</v>
      </c>
    </row>
    <row r="2321" spans="1:4" ht="15" x14ac:dyDescent="0.25">
      <c r="A2321" s="81">
        <v>95604</v>
      </c>
      <c r="B2321" s="81" t="s">
        <v>1339</v>
      </c>
      <c r="C2321" s="81" t="s">
        <v>23</v>
      </c>
      <c r="D2321" s="82">
        <v>92.17</v>
      </c>
    </row>
    <row r="2322" spans="1:4" ht="15" x14ac:dyDescent="0.25">
      <c r="A2322" s="81">
        <v>95605</v>
      </c>
      <c r="B2322" s="81" t="s">
        <v>1340</v>
      </c>
      <c r="C2322" s="81" t="s">
        <v>23</v>
      </c>
      <c r="D2322" s="82">
        <v>169.25</v>
      </c>
    </row>
    <row r="2323" spans="1:4" ht="15" x14ac:dyDescent="0.25">
      <c r="A2323" s="81">
        <v>95607</v>
      </c>
      <c r="B2323" s="81" t="s">
        <v>14279</v>
      </c>
      <c r="C2323" s="81" t="s">
        <v>23</v>
      </c>
      <c r="D2323" s="82">
        <v>27.34</v>
      </c>
    </row>
    <row r="2324" spans="1:4" ht="15" x14ac:dyDescent="0.25">
      <c r="A2324" s="81">
        <v>95608</v>
      </c>
      <c r="B2324" s="81" t="s">
        <v>1341</v>
      </c>
      <c r="C2324" s="81" t="s">
        <v>23</v>
      </c>
      <c r="D2324" s="82">
        <v>39.67</v>
      </c>
    </row>
    <row r="2325" spans="1:4" ht="15" x14ac:dyDescent="0.25">
      <c r="A2325" s="81">
        <v>95609</v>
      </c>
      <c r="B2325" s="81" t="s">
        <v>1342</v>
      </c>
      <c r="C2325" s="81" t="s">
        <v>23</v>
      </c>
      <c r="D2325" s="82">
        <v>50.31</v>
      </c>
    </row>
    <row r="2326" spans="1:4" ht="15" x14ac:dyDescent="0.25">
      <c r="A2326" s="81">
        <v>100651</v>
      </c>
      <c r="B2326" s="81" t="s">
        <v>14280</v>
      </c>
      <c r="C2326" s="81" t="s">
        <v>7</v>
      </c>
      <c r="D2326" s="82">
        <v>133.4</v>
      </c>
    </row>
    <row r="2327" spans="1:4" ht="15" x14ac:dyDescent="0.25">
      <c r="A2327" s="81">
        <v>100652</v>
      </c>
      <c r="B2327" s="81" t="s">
        <v>14281</v>
      </c>
      <c r="C2327" s="81" t="s">
        <v>7</v>
      </c>
      <c r="D2327" s="82">
        <v>245.55</v>
      </c>
    </row>
    <row r="2328" spans="1:4" ht="15" x14ac:dyDescent="0.25">
      <c r="A2328" s="81">
        <v>100653</v>
      </c>
      <c r="B2328" s="81" t="s">
        <v>14282</v>
      </c>
      <c r="C2328" s="81" t="s">
        <v>7</v>
      </c>
      <c r="D2328" s="82">
        <v>400.22</v>
      </c>
    </row>
    <row r="2329" spans="1:4" ht="15" x14ac:dyDescent="0.25">
      <c r="A2329" s="81">
        <v>100654</v>
      </c>
      <c r="B2329" s="81" t="s">
        <v>14283</v>
      </c>
      <c r="C2329" s="81" t="s">
        <v>7</v>
      </c>
      <c r="D2329" s="82">
        <v>534.62</v>
      </c>
    </row>
    <row r="2330" spans="1:4" ht="15" x14ac:dyDescent="0.25">
      <c r="A2330" s="81">
        <v>100655</v>
      </c>
      <c r="B2330" s="81" t="s">
        <v>14284</v>
      </c>
      <c r="C2330" s="81" t="s">
        <v>7</v>
      </c>
      <c r="D2330" s="82">
        <v>615.87</v>
      </c>
    </row>
    <row r="2331" spans="1:4" ht="15" x14ac:dyDescent="0.25">
      <c r="A2331" s="81">
        <v>100656</v>
      </c>
      <c r="B2331" s="81" t="s">
        <v>1343</v>
      </c>
      <c r="C2331" s="81" t="s">
        <v>7</v>
      </c>
      <c r="D2331" s="82">
        <v>119.13</v>
      </c>
    </row>
    <row r="2332" spans="1:4" ht="15" x14ac:dyDescent="0.25">
      <c r="A2332" s="81">
        <v>100657</v>
      </c>
      <c r="B2332" s="81" t="s">
        <v>1344</v>
      </c>
      <c r="C2332" s="81" t="s">
        <v>7</v>
      </c>
      <c r="D2332" s="82">
        <v>152.91999999999999</v>
      </c>
    </row>
    <row r="2333" spans="1:4" ht="15" x14ac:dyDescent="0.25">
      <c r="A2333" s="81">
        <v>100658</v>
      </c>
      <c r="B2333" s="81" t="s">
        <v>1345</v>
      </c>
      <c r="C2333" s="81" t="s">
        <v>7</v>
      </c>
      <c r="D2333" s="82">
        <v>348.37</v>
      </c>
    </row>
    <row r="2334" spans="1:4" ht="15" x14ac:dyDescent="0.25">
      <c r="A2334" s="81">
        <v>100889</v>
      </c>
      <c r="B2334" s="81" t="s">
        <v>1346</v>
      </c>
      <c r="C2334" s="81" t="s">
        <v>918</v>
      </c>
      <c r="D2334" s="82">
        <v>12.14</v>
      </c>
    </row>
    <row r="2335" spans="1:4" ht="15" x14ac:dyDescent="0.25">
      <c r="A2335" s="81">
        <v>100890</v>
      </c>
      <c r="B2335" s="81" t="s">
        <v>1347</v>
      </c>
      <c r="C2335" s="81" t="s">
        <v>918</v>
      </c>
      <c r="D2335" s="82">
        <v>11.94</v>
      </c>
    </row>
    <row r="2336" spans="1:4" ht="15" x14ac:dyDescent="0.25">
      <c r="A2336" s="81">
        <v>100892</v>
      </c>
      <c r="B2336" s="81" t="s">
        <v>1348</v>
      </c>
      <c r="C2336" s="81" t="s">
        <v>918</v>
      </c>
      <c r="D2336" s="82">
        <v>12.69</v>
      </c>
    </row>
    <row r="2337" spans="1:4" ht="15" x14ac:dyDescent="0.25">
      <c r="A2337" s="81">
        <v>100893</v>
      </c>
      <c r="B2337" s="81" t="s">
        <v>1349</v>
      </c>
      <c r="C2337" s="81" t="s">
        <v>918</v>
      </c>
      <c r="D2337" s="82">
        <v>12.47</v>
      </c>
    </row>
    <row r="2338" spans="1:4" ht="15" x14ac:dyDescent="0.25">
      <c r="A2338" s="81">
        <v>100894</v>
      </c>
      <c r="B2338" s="81" t="s">
        <v>1350</v>
      </c>
      <c r="C2338" s="81" t="s">
        <v>918</v>
      </c>
      <c r="D2338" s="82">
        <v>12.35</v>
      </c>
    </row>
    <row r="2339" spans="1:4" ht="15" x14ac:dyDescent="0.25">
      <c r="A2339" s="81">
        <v>100896</v>
      </c>
      <c r="B2339" s="81" t="s">
        <v>14285</v>
      </c>
      <c r="C2339" s="81" t="s">
        <v>7</v>
      </c>
      <c r="D2339" s="82">
        <v>58.5</v>
      </c>
    </row>
    <row r="2340" spans="1:4" ht="15" x14ac:dyDescent="0.25">
      <c r="A2340" s="81">
        <v>100897</v>
      </c>
      <c r="B2340" s="81" t="s">
        <v>14286</v>
      </c>
      <c r="C2340" s="81" t="s">
        <v>7</v>
      </c>
      <c r="D2340" s="82">
        <v>110.25</v>
      </c>
    </row>
    <row r="2341" spans="1:4" ht="15" x14ac:dyDescent="0.25">
      <c r="A2341" s="81">
        <v>100898</v>
      </c>
      <c r="B2341" s="81" t="s">
        <v>14287</v>
      </c>
      <c r="C2341" s="81" t="s">
        <v>7</v>
      </c>
      <c r="D2341" s="82">
        <v>207.69</v>
      </c>
    </row>
    <row r="2342" spans="1:4" ht="15" x14ac:dyDescent="0.25">
      <c r="A2342" s="81">
        <v>100899</v>
      </c>
      <c r="B2342" s="81" t="s">
        <v>14288</v>
      </c>
      <c r="C2342" s="81" t="s">
        <v>7</v>
      </c>
      <c r="D2342" s="82">
        <v>92.16</v>
      </c>
    </row>
    <row r="2343" spans="1:4" ht="15" x14ac:dyDescent="0.25">
      <c r="A2343" s="81">
        <v>100900</v>
      </c>
      <c r="B2343" s="81" t="s">
        <v>14289</v>
      </c>
      <c r="C2343" s="81" t="s">
        <v>7</v>
      </c>
      <c r="D2343" s="82">
        <v>239.47</v>
      </c>
    </row>
    <row r="2344" spans="1:4" ht="15" x14ac:dyDescent="0.25">
      <c r="A2344" s="81">
        <v>101173</v>
      </c>
      <c r="B2344" s="81" t="s">
        <v>1351</v>
      </c>
      <c r="C2344" s="81" t="s">
        <v>7</v>
      </c>
      <c r="D2344" s="82">
        <v>65.069999999999993</v>
      </c>
    </row>
    <row r="2345" spans="1:4" ht="15" x14ac:dyDescent="0.25">
      <c r="A2345" s="81">
        <v>101174</v>
      </c>
      <c r="B2345" s="81" t="s">
        <v>1352</v>
      </c>
      <c r="C2345" s="81" t="s">
        <v>7</v>
      </c>
      <c r="D2345" s="82">
        <v>92.85</v>
      </c>
    </row>
    <row r="2346" spans="1:4" ht="15" x14ac:dyDescent="0.25">
      <c r="A2346" s="81">
        <v>101175</v>
      </c>
      <c r="B2346" s="81" t="s">
        <v>1353</v>
      </c>
      <c r="C2346" s="81" t="s">
        <v>7</v>
      </c>
      <c r="D2346" s="82">
        <v>126.56</v>
      </c>
    </row>
    <row r="2347" spans="1:4" ht="15" x14ac:dyDescent="0.25">
      <c r="A2347" s="81">
        <v>101176</v>
      </c>
      <c r="B2347" s="81" t="s">
        <v>14290</v>
      </c>
      <c r="C2347" s="81" t="s">
        <v>7</v>
      </c>
      <c r="D2347" s="82">
        <v>155.05000000000001</v>
      </c>
    </row>
    <row r="2348" spans="1:4" ht="15" x14ac:dyDescent="0.25">
      <c r="A2348" s="81">
        <v>102521</v>
      </c>
      <c r="B2348" s="81" t="s">
        <v>1354</v>
      </c>
      <c r="C2348" s="81" t="s">
        <v>23</v>
      </c>
      <c r="D2348" s="82">
        <v>139.62</v>
      </c>
    </row>
    <row r="2349" spans="1:4" ht="15" x14ac:dyDescent="0.25">
      <c r="A2349" s="81">
        <v>102522</v>
      </c>
      <c r="B2349" s="81" t="s">
        <v>1355</v>
      </c>
      <c r="C2349" s="81" t="s">
        <v>23</v>
      </c>
      <c r="D2349" s="82">
        <v>204.84</v>
      </c>
    </row>
    <row r="2350" spans="1:4" ht="15" x14ac:dyDescent="0.25">
      <c r="A2350" s="81">
        <v>102523</v>
      </c>
      <c r="B2350" s="81" t="s">
        <v>1356</v>
      </c>
      <c r="C2350" s="81" t="s">
        <v>23</v>
      </c>
      <c r="D2350" s="82">
        <v>270.04000000000002</v>
      </c>
    </row>
    <row r="2351" spans="1:4" ht="15" x14ac:dyDescent="0.25">
      <c r="A2351" s="81">
        <v>95240</v>
      </c>
      <c r="B2351" s="81" t="s">
        <v>14291</v>
      </c>
      <c r="C2351" s="81" t="s">
        <v>129</v>
      </c>
      <c r="D2351" s="82">
        <v>18.37</v>
      </c>
    </row>
    <row r="2352" spans="1:4" ht="15" x14ac:dyDescent="0.25">
      <c r="A2352" s="81">
        <v>95241</v>
      </c>
      <c r="B2352" s="81" t="s">
        <v>14292</v>
      </c>
      <c r="C2352" s="81" t="s">
        <v>129</v>
      </c>
      <c r="D2352" s="82">
        <v>34.82</v>
      </c>
    </row>
    <row r="2353" spans="1:4" ht="15" x14ac:dyDescent="0.25">
      <c r="A2353" s="81">
        <v>96616</v>
      </c>
      <c r="B2353" s="81" t="s">
        <v>14293</v>
      </c>
      <c r="C2353" s="81" t="s">
        <v>969</v>
      </c>
      <c r="D2353" s="82">
        <v>772.08</v>
      </c>
    </row>
    <row r="2354" spans="1:4" ht="15" x14ac:dyDescent="0.25">
      <c r="A2354" s="81">
        <v>96617</v>
      </c>
      <c r="B2354" s="81" t="s">
        <v>14294</v>
      </c>
      <c r="C2354" s="81" t="s">
        <v>129</v>
      </c>
      <c r="D2354" s="82">
        <v>19.329999999999998</v>
      </c>
    </row>
    <row r="2355" spans="1:4" ht="15" x14ac:dyDescent="0.25">
      <c r="A2355" s="81">
        <v>96619</v>
      </c>
      <c r="B2355" s="81" t="s">
        <v>14295</v>
      </c>
      <c r="C2355" s="81" t="s">
        <v>129</v>
      </c>
      <c r="D2355" s="82">
        <v>38.58</v>
      </c>
    </row>
    <row r="2356" spans="1:4" ht="15" x14ac:dyDescent="0.25">
      <c r="A2356" s="81">
        <v>96620</v>
      </c>
      <c r="B2356" s="81" t="s">
        <v>14296</v>
      </c>
      <c r="C2356" s="81" t="s">
        <v>969</v>
      </c>
      <c r="D2356" s="82">
        <v>696.86</v>
      </c>
    </row>
    <row r="2357" spans="1:4" ht="15" x14ac:dyDescent="0.25">
      <c r="A2357" s="81">
        <v>96621</v>
      </c>
      <c r="B2357" s="81" t="s">
        <v>14297</v>
      </c>
      <c r="C2357" s="81" t="s">
        <v>969</v>
      </c>
      <c r="D2357" s="82">
        <v>214.21</v>
      </c>
    </row>
    <row r="2358" spans="1:4" ht="15" x14ac:dyDescent="0.25">
      <c r="A2358" s="81">
        <v>96622</v>
      </c>
      <c r="B2358" s="81" t="s">
        <v>14298</v>
      </c>
      <c r="C2358" s="81" t="s">
        <v>969</v>
      </c>
      <c r="D2358" s="82">
        <v>196.06</v>
      </c>
    </row>
    <row r="2359" spans="1:4" ht="15" x14ac:dyDescent="0.25">
      <c r="A2359" s="81">
        <v>96623</v>
      </c>
      <c r="B2359" s="81" t="s">
        <v>14299</v>
      </c>
      <c r="C2359" s="81" t="s">
        <v>969</v>
      </c>
      <c r="D2359" s="82">
        <v>183.28</v>
      </c>
    </row>
    <row r="2360" spans="1:4" ht="15" x14ac:dyDescent="0.25">
      <c r="A2360" s="81">
        <v>96624</v>
      </c>
      <c r="B2360" s="81" t="s">
        <v>14300</v>
      </c>
      <c r="C2360" s="81" t="s">
        <v>969</v>
      </c>
      <c r="D2360" s="82">
        <v>165.14</v>
      </c>
    </row>
    <row r="2361" spans="1:4" ht="15" x14ac:dyDescent="0.25">
      <c r="A2361" s="81">
        <v>97082</v>
      </c>
      <c r="B2361" s="81" t="s">
        <v>1357</v>
      </c>
      <c r="C2361" s="81" t="s">
        <v>969</v>
      </c>
      <c r="D2361" s="82">
        <v>85.14</v>
      </c>
    </row>
    <row r="2362" spans="1:4" ht="15" x14ac:dyDescent="0.25">
      <c r="A2362" s="81">
        <v>97083</v>
      </c>
      <c r="B2362" s="81" t="s">
        <v>1358</v>
      </c>
      <c r="C2362" s="81" t="s">
        <v>129</v>
      </c>
      <c r="D2362" s="82">
        <v>4.3</v>
      </c>
    </row>
    <row r="2363" spans="1:4" ht="15" x14ac:dyDescent="0.25">
      <c r="A2363" s="81">
        <v>97084</v>
      </c>
      <c r="B2363" s="81" t="s">
        <v>1359</v>
      </c>
      <c r="C2363" s="81" t="s">
        <v>129</v>
      </c>
      <c r="D2363" s="82">
        <v>0.9</v>
      </c>
    </row>
    <row r="2364" spans="1:4" ht="15" x14ac:dyDescent="0.25">
      <c r="A2364" s="81">
        <v>97086</v>
      </c>
      <c r="B2364" s="81" t="s">
        <v>1360</v>
      </c>
      <c r="C2364" s="81" t="s">
        <v>129</v>
      </c>
      <c r="D2364" s="82">
        <v>158.24</v>
      </c>
    </row>
    <row r="2365" spans="1:4" ht="15" x14ac:dyDescent="0.25">
      <c r="A2365" s="81">
        <v>97087</v>
      </c>
      <c r="B2365" s="81" t="s">
        <v>1361</v>
      </c>
      <c r="C2365" s="81" t="s">
        <v>129</v>
      </c>
      <c r="D2365" s="82">
        <v>1.8</v>
      </c>
    </row>
    <row r="2366" spans="1:4" ht="15" x14ac:dyDescent="0.25">
      <c r="A2366" s="81">
        <v>97088</v>
      </c>
      <c r="B2366" s="81" t="s">
        <v>1362</v>
      </c>
      <c r="C2366" s="81" t="s">
        <v>918</v>
      </c>
      <c r="D2366" s="82">
        <v>16.11</v>
      </c>
    </row>
    <row r="2367" spans="1:4" ht="15" x14ac:dyDescent="0.25">
      <c r="A2367" s="81">
        <v>97089</v>
      </c>
      <c r="B2367" s="81" t="s">
        <v>1363</v>
      </c>
      <c r="C2367" s="81" t="s">
        <v>918</v>
      </c>
      <c r="D2367" s="82">
        <v>14.69</v>
      </c>
    </row>
    <row r="2368" spans="1:4" ht="15" x14ac:dyDescent="0.25">
      <c r="A2368" s="81">
        <v>97090</v>
      </c>
      <c r="B2368" s="81" t="s">
        <v>1364</v>
      </c>
      <c r="C2368" s="81" t="s">
        <v>918</v>
      </c>
      <c r="D2368" s="82">
        <v>14.34</v>
      </c>
    </row>
    <row r="2369" spans="1:4" ht="15" x14ac:dyDescent="0.25">
      <c r="A2369" s="81">
        <v>97091</v>
      </c>
      <c r="B2369" s="81" t="s">
        <v>1365</v>
      </c>
      <c r="C2369" s="81" t="s">
        <v>918</v>
      </c>
      <c r="D2369" s="82">
        <v>13.87</v>
      </c>
    </row>
    <row r="2370" spans="1:4" ht="15" x14ac:dyDescent="0.25">
      <c r="A2370" s="81">
        <v>97092</v>
      </c>
      <c r="B2370" s="81" t="s">
        <v>1366</v>
      </c>
      <c r="C2370" s="81" t="s">
        <v>918</v>
      </c>
      <c r="D2370" s="82">
        <v>13.37</v>
      </c>
    </row>
    <row r="2371" spans="1:4" ht="15" x14ac:dyDescent="0.25">
      <c r="A2371" s="81">
        <v>97093</v>
      </c>
      <c r="B2371" s="81" t="s">
        <v>1367</v>
      </c>
      <c r="C2371" s="81" t="s">
        <v>918</v>
      </c>
      <c r="D2371" s="82">
        <v>12.48</v>
      </c>
    </row>
    <row r="2372" spans="1:4" ht="15" x14ac:dyDescent="0.25">
      <c r="A2372" s="81">
        <v>97096</v>
      </c>
      <c r="B2372" s="81" t="s">
        <v>1368</v>
      </c>
      <c r="C2372" s="81" t="s">
        <v>969</v>
      </c>
      <c r="D2372" s="82">
        <v>537.11</v>
      </c>
    </row>
    <row r="2373" spans="1:4" ht="15" x14ac:dyDescent="0.25">
      <c r="A2373" s="81">
        <v>97097</v>
      </c>
      <c r="B2373" s="81" t="s">
        <v>1369</v>
      </c>
      <c r="C2373" s="81" t="s">
        <v>129</v>
      </c>
      <c r="D2373" s="82">
        <v>38.020000000000003</v>
      </c>
    </row>
    <row r="2374" spans="1:4" ht="15" x14ac:dyDescent="0.25">
      <c r="A2374" s="81">
        <v>97101</v>
      </c>
      <c r="B2374" s="81" t="s">
        <v>1370</v>
      </c>
      <c r="C2374" s="81" t="s">
        <v>129</v>
      </c>
      <c r="D2374" s="82">
        <v>164.04</v>
      </c>
    </row>
    <row r="2375" spans="1:4" ht="15" x14ac:dyDescent="0.25">
      <c r="A2375" s="81">
        <v>97102</v>
      </c>
      <c r="B2375" s="81" t="s">
        <v>1371</v>
      </c>
      <c r="C2375" s="81" t="s">
        <v>129</v>
      </c>
      <c r="D2375" s="82">
        <v>204.28</v>
      </c>
    </row>
    <row r="2376" spans="1:4" ht="15" x14ac:dyDescent="0.25">
      <c r="A2376" s="81">
        <v>97103</v>
      </c>
      <c r="B2376" s="81" t="s">
        <v>1372</v>
      </c>
      <c r="C2376" s="81" t="s">
        <v>129</v>
      </c>
      <c r="D2376" s="82">
        <v>241.11</v>
      </c>
    </row>
    <row r="2377" spans="1:4" ht="15" x14ac:dyDescent="0.25">
      <c r="A2377" s="81">
        <v>100322</v>
      </c>
      <c r="B2377" s="81" t="s">
        <v>14301</v>
      </c>
      <c r="C2377" s="81" t="s">
        <v>969</v>
      </c>
      <c r="D2377" s="82">
        <v>159.52000000000001</v>
      </c>
    </row>
    <row r="2378" spans="1:4" ht="15" x14ac:dyDescent="0.25">
      <c r="A2378" s="81">
        <v>100323</v>
      </c>
      <c r="B2378" s="81" t="s">
        <v>14302</v>
      </c>
      <c r="C2378" s="81" t="s">
        <v>969</v>
      </c>
      <c r="D2378" s="82">
        <v>164.92</v>
      </c>
    </row>
    <row r="2379" spans="1:4" ht="15" x14ac:dyDescent="0.25">
      <c r="A2379" s="81">
        <v>100324</v>
      </c>
      <c r="B2379" s="81" t="s">
        <v>14303</v>
      </c>
      <c r="C2379" s="81" t="s">
        <v>969</v>
      </c>
      <c r="D2379" s="82">
        <v>164.89</v>
      </c>
    </row>
    <row r="2380" spans="1:4" ht="15" x14ac:dyDescent="0.25">
      <c r="A2380" s="81">
        <v>103072</v>
      </c>
      <c r="B2380" s="81" t="s">
        <v>1373</v>
      </c>
      <c r="C2380" s="81" t="s">
        <v>129</v>
      </c>
      <c r="D2380" s="82">
        <v>284.39</v>
      </c>
    </row>
    <row r="2381" spans="1:4" ht="15" x14ac:dyDescent="0.25">
      <c r="A2381" s="81">
        <v>103073</v>
      </c>
      <c r="B2381" s="81" t="s">
        <v>1374</v>
      </c>
      <c r="C2381" s="81" t="s">
        <v>129</v>
      </c>
      <c r="D2381" s="82">
        <v>343.07</v>
      </c>
    </row>
    <row r="2382" spans="1:4" ht="15" x14ac:dyDescent="0.25">
      <c r="A2382" s="81">
        <v>103074</v>
      </c>
      <c r="B2382" s="81" t="s">
        <v>1375</v>
      </c>
      <c r="C2382" s="81" t="s">
        <v>129</v>
      </c>
      <c r="D2382" s="82">
        <v>160.57</v>
      </c>
    </row>
    <row r="2383" spans="1:4" ht="15" x14ac:dyDescent="0.25">
      <c r="A2383" s="81">
        <v>103075</v>
      </c>
      <c r="B2383" s="81" t="s">
        <v>1376</v>
      </c>
      <c r="C2383" s="81" t="s">
        <v>129</v>
      </c>
      <c r="D2383" s="82">
        <v>198.59</v>
      </c>
    </row>
    <row r="2384" spans="1:4" ht="15" x14ac:dyDescent="0.25">
      <c r="A2384" s="81">
        <v>103076</v>
      </c>
      <c r="B2384" s="81" t="s">
        <v>1377</v>
      </c>
      <c r="C2384" s="81" t="s">
        <v>129</v>
      </c>
      <c r="D2384" s="82">
        <v>141.85</v>
      </c>
    </row>
    <row r="2385" spans="1:4" ht="15" x14ac:dyDescent="0.25">
      <c r="A2385" s="81">
        <v>103077</v>
      </c>
      <c r="B2385" s="81" t="s">
        <v>1378</v>
      </c>
      <c r="C2385" s="81" t="s">
        <v>129</v>
      </c>
      <c r="D2385" s="82">
        <v>182.08</v>
      </c>
    </row>
    <row r="2386" spans="1:4" ht="15" x14ac:dyDescent="0.25">
      <c r="A2386" s="81">
        <v>103078</v>
      </c>
      <c r="B2386" s="81" t="s">
        <v>1379</v>
      </c>
      <c r="C2386" s="81" t="s">
        <v>129</v>
      </c>
      <c r="D2386" s="82">
        <v>218.91</v>
      </c>
    </row>
    <row r="2387" spans="1:4" ht="15" x14ac:dyDescent="0.25">
      <c r="A2387" s="81">
        <v>103079</v>
      </c>
      <c r="B2387" s="81" t="s">
        <v>1380</v>
      </c>
      <c r="C2387" s="81" t="s">
        <v>129</v>
      </c>
      <c r="D2387" s="82">
        <v>262.19</v>
      </c>
    </row>
    <row r="2388" spans="1:4" ht="15" x14ac:dyDescent="0.25">
      <c r="A2388" s="81">
        <v>103080</v>
      </c>
      <c r="B2388" s="81" t="s">
        <v>1381</v>
      </c>
      <c r="C2388" s="81" t="s">
        <v>129</v>
      </c>
      <c r="D2388" s="82">
        <v>320.87</v>
      </c>
    </row>
    <row r="2389" spans="1:4" ht="15" x14ac:dyDescent="0.25">
      <c r="A2389" s="81">
        <v>92263</v>
      </c>
      <c r="B2389" s="81" t="s">
        <v>1382</v>
      </c>
      <c r="C2389" s="81" t="s">
        <v>129</v>
      </c>
      <c r="D2389" s="82">
        <v>151.38999999999999</v>
      </c>
    </row>
    <row r="2390" spans="1:4" ht="15" x14ac:dyDescent="0.25">
      <c r="A2390" s="81">
        <v>92264</v>
      </c>
      <c r="B2390" s="81" t="s">
        <v>1383</v>
      </c>
      <c r="C2390" s="81" t="s">
        <v>129</v>
      </c>
      <c r="D2390" s="82">
        <v>186.57</v>
      </c>
    </row>
    <row r="2391" spans="1:4" ht="15" x14ac:dyDescent="0.25">
      <c r="A2391" s="81">
        <v>92265</v>
      </c>
      <c r="B2391" s="81" t="s">
        <v>1384</v>
      </c>
      <c r="C2391" s="81" t="s">
        <v>129</v>
      </c>
      <c r="D2391" s="82">
        <v>110.47</v>
      </c>
    </row>
    <row r="2392" spans="1:4" ht="15" x14ac:dyDescent="0.25">
      <c r="A2392" s="81">
        <v>92266</v>
      </c>
      <c r="B2392" s="81" t="s">
        <v>1385</v>
      </c>
      <c r="C2392" s="81" t="s">
        <v>129</v>
      </c>
      <c r="D2392" s="82">
        <v>140.63999999999999</v>
      </c>
    </row>
    <row r="2393" spans="1:4" ht="15" x14ac:dyDescent="0.25">
      <c r="A2393" s="81">
        <v>92267</v>
      </c>
      <c r="B2393" s="81" t="s">
        <v>1386</v>
      </c>
      <c r="C2393" s="81" t="s">
        <v>129</v>
      </c>
      <c r="D2393" s="82">
        <v>41.03</v>
      </c>
    </row>
    <row r="2394" spans="1:4" ht="15" x14ac:dyDescent="0.25">
      <c r="A2394" s="81">
        <v>92268</v>
      </c>
      <c r="B2394" s="81" t="s">
        <v>1387</v>
      </c>
      <c r="C2394" s="81" t="s">
        <v>129</v>
      </c>
      <c r="D2394" s="82">
        <v>68.680000000000007</v>
      </c>
    </row>
    <row r="2395" spans="1:4" ht="15" x14ac:dyDescent="0.25">
      <c r="A2395" s="81">
        <v>92269</v>
      </c>
      <c r="B2395" s="81" t="s">
        <v>1388</v>
      </c>
      <c r="C2395" s="81" t="s">
        <v>129</v>
      </c>
      <c r="D2395" s="82">
        <v>124.99</v>
      </c>
    </row>
    <row r="2396" spans="1:4" ht="15" x14ac:dyDescent="0.25">
      <c r="A2396" s="81">
        <v>92270</v>
      </c>
      <c r="B2396" s="81" t="s">
        <v>1389</v>
      </c>
      <c r="C2396" s="81" t="s">
        <v>129</v>
      </c>
      <c r="D2396" s="82">
        <v>191.06</v>
      </c>
    </row>
    <row r="2397" spans="1:4" ht="15" x14ac:dyDescent="0.25">
      <c r="A2397" s="81">
        <v>92271</v>
      </c>
      <c r="B2397" s="81" t="s">
        <v>1390</v>
      </c>
      <c r="C2397" s="81" t="s">
        <v>129</v>
      </c>
      <c r="D2397" s="82">
        <v>119.84</v>
      </c>
    </row>
    <row r="2398" spans="1:4" ht="15" x14ac:dyDescent="0.25">
      <c r="A2398" s="81">
        <v>92272</v>
      </c>
      <c r="B2398" s="81" t="s">
        <v>1391</v>
      </c>
      <c r="C2398" s="81" t="s">
        <v>7</v>
      </c>
      <c r="D2398" s="82">
        <v>33.44</v>
      </c>
    </row>
    <row r="2399" spans="1:4" ht="15" x14ac:dyDescent="0.25">
      <c r="A2399" s="81">
        <v>92273</v>
      </c>
      <c r="B2399" s="81" t="s">
        <v>1392</v>
      </c>
      <c r="C2399" s="81" t="s">
        <v>7</v>
      </c>
      <c r="D2399" s="82">
        <v>14.79</v>
      </c>
    </row>
    <row r="2400" spans="1:4" ht="15" x14ac:dyDescent="0.25">
      <c r="A2400" s="81">
        <v>92409</v>
      </c>
      <c r="B2400" s="81" t="s">
        <v>1393</v>
      </c>
      <c r="C2400" s="81" t="s">
        <v>129</v>
      </c>
      <c r="D2400" s="82">
        <v>245.98</v>
      </c>
    </row>
    <row r="2401" spans="1:4" ht="15" x14ac:dyDescent="0.25">
      <c r="A2401" s="81">
        <v>92411</v>
      </c>
      <c r="B2401" s="81" t="s">
        <v>1394</v>
      </c>
      <c r="C2401" s="81" t="s">
        <v>129</v>
      </c>
      <c r="D2401" s="82">
        <v>170.88</v>
      </c>
    </row>
    <row r="2402" spans="1:4" ht="15" x14ac:dyDescent="0.25">
      <c r="A2402" s="81">
        <v>92413</v>
      </c>
      <c r="B2402" s="81" t="s">
        <v>1395</v>
      </c>
      <c r="C2402" s="81" t="s">
        <v>129</v>
      </c>
      <c r="D2402" s="82">
        <v>114.96</v>
      </c>
    </row>
    <row r="2403" spans="1:4" ht="15" x14ac:dyDescent="0.25">
      <c r="A2403" s="81">
        <v>92415</v>
      </c>
      <c r="B2403" s="81" t="s">
        <v>1396</v>
      </c>
      <c r="C2403" s="81" t="s">
        <v>129</v>
      </c>
      <c r="D2403" s="82">
        <v>143.18</v>
      </c>
    </row>
    <row r="2404" spans="1:4" ht="15" x14ac:dyDescent="0.25">
      <c r="A2404" s="81">
        <v>92417</v>
      </c>
      <c r="B2404" s="81" t="s">
        <v>1397</v>
      </c>
      <c r="C2404" s="81" t="s">
        <v>129</v>
      </c>
      <c r="D2404" s="82">
        <v>171.58</v>
      </c>
    </row>
    <row r="2405" spans="1:4" ht="15" x14ac:dyDescent="0.25">
      <c r="A2405" s="81">
        <v>92419</v>
      </c>
      <c r="B2405" s="81" t="s">
        <v>1398</v>
      </c>
      <c r="C2405" s="81" t="s">
        <v>129</v>
      </c>
      <c r="D2405" s="82">
        <v>93.43</v>
      </c>
    </row>
    <row r="2406" spans="1:4" ht="15" x14ac:dyDescent="0.25">
      <c r="A2406" s="81">
        <v>92421</v>
      </c>
      <c r="B2406" s="81" t="s">
        <v>1399</v>
      </c>
      <c r="C2406" s="81" t="s">
        <v>129</v>
      </c>
      <c r="D2406" s="82">
        <v>115.2</v>
      </c>
    </row>
    <row r="2407" spans="1:4" ht="15" x14ac:dyDescent="0.25">
      <c r="A2407" s="81">
        <v>92423</v>
      </c>
      <c r="B2407" s="81" t="s">
        <v>1400</v>
      </c>
      <c r="C2407" s="81" t="s">
        <v>129</v>
      </c>
      <c r="D2407" s="82">
        <v>77.62</v>
      </c>
    </row>
    <row r="2408" spans="1:4" ht="15" x14ac:dyDescent="0.25">
      <c r="A2408" s="81">
        <v>92425</v>
      </c>
      <c r="B2408" s="81" t="s">
        <v>1401</v>
      </c>
      <c r="C2408" s="81" t="s">
        <v>129</v>
      </c>
      <c r="D2408" s="82">
        <v>96.56</v>
      </c>
    </row>
    <row r="2409" spans="1:4" ht="15" x14ac:dyDescent="0.25">
      <c r="A2409" s="81">
        <v>92427</v>
      </c>
      <c r="B2409" s="81" t="s">
        <v>1402</v>
      </c>
      <c r="C2409" s="81" t="s">
        <v>129</v>
      </c>
      <c r="D2409" s="82">
        <v>69.62</v>
      </c>
    </row>
    <row r="2410" spans="1:4" ht="15" x14ac:dyDescent="0.25">
      <c r="A2410" s="81">
        <v>92429</v>
      </c>
      <c r="B2410" s="81" t="s">
        <v>1403</v>
      </c>
      <c r="C2410" s="81" t="s">
        <v>129</v>
      </c>
      <c r="D2410" s="82">
        <v>87.16</v>
      </c>
    </row>
    <row r="2411" spans="1:4" ht="15" x14ac:dyDescent="0.25">
      <c r="A2411" s="81">
        <v>92431</v>
      </c>
      <c r="B2411" s="81" t="s">
        <v>1404</v>
      </c>
      <c r="C2411" s="81" t="s">
        <v>129</v>
      </c>
      <c r="D2411" s="82">
        <v>65.14</v>
      </c>
    </row>
    <row r="2412" spans="1:4" ht="15" x14ac:dyDescent="0.25">
      <c r="A2412" s="81">
        <v>92433</v>
      </c>
      <c r="B2412" s="81" t="s">
        <v>1405</v>
      </c>
      <c r="C2412" s="81" t="s">
        <v>129</v>
      </c>
      <c r="D2412" s="82">
        <v>81.8</v>
      </c>
    </row>
    <row r="2413" spans="1:4" ht="15" x14ac:dyDescent="0.25">
      <c r="A2413" s="81">
        <v>92435</v>
      </c>
      <c r="B2413" s="81" t="s">
        <v>1406</v>
      </c>
      <c r="C2413" s="81" t="s">
        <v>129</v>
      </c>
      <c r="D2413" s="82">
        <v>62.19</v>
      </c>
    </row>
    <row r="2414" spans="1:4" ht="15" x14ac:dyDescent="0.25">
      <c r="A2414" s="81">
        <v>92437</v>
      </c>
      <c r="B2414" s="81" t="s">
        <v>1407</v>
      </c>
      <c r="C2414" s="81" t="s">
        <v>129</v>
      </c>
      <c r="D2414" s="82">
        <v>78.3</v>
      </c>
    </row>
    <row r="2415" spans="1:4" ht="15" x14ac:dyDescent="0.25">
      <c r="A2415" s="81">
        <v>92439</v>
      </c>
      <c r="B2415" s="81" t="s">
        <v>1408</v>
      </c>
      <c r="C2415" s="81" t="s">
        <v>129</v>
      </c>
      <c r="D2415" s="82">
        <v>60.08</v>
      </c>
    </row>
    <row r="2416" spans="1:4" ht="15" x14ac:dyDescent="0.25">
      <c r="A2416" s="81">
        <v>92441</v>
      </c>
      <c r="B2416" s="81" t="s">
        <v>1409</v>
      </c>
      <c r="C2416" s="81" t="s">
        <v>129</v>
      </c>
      <c r="D2416" s="82">
        <v>75.78</v>
      </c>
    </row>
    <row r="2417" spans="1:4" ht="15" x14ac:dyDescent="0.25">
      <c r="A2417" s="81">
        <v>92443</v>
      </c>
      <c r="B2417" s="81" t="s">
        <v>1410</v>
      </c>
      <c r="C2417" s="81" t="s">
        <v>129</v>
      </c>
      <c r="D2417" s="82">
        <v>55.68</v>
      </c>
    </row>
    <row r="2418" spans="1:4" ht="15" x14ac:dyDescent="0.25">
      <c r="A2418" s="81">
        <v>92445</v>
      </c>
      <c r="B2418" s="81" t="s">
        <v>1411</v>
      </c>
      <c r="C2418" s="81" t="s">
        <v>129</v>
      </c>
      <c r="D2418" s="82">
        <v>70.83</v>
      </c>
    </row>
    <row r="2419" spans="1:4" ht="15" x14ac:dyDescent="0.25">
      <c r="A2419" s="81">
        <v>92446</v>
      </c>
      <c r="B2419" s="81" t="s">
        <v>1412</v>
      </c>
      <c r="C2419" s="81" t="s">
        <v>129</v>
      </c>
      <c r="D2419" s="82">
        <v>337.04</v>
      </c>
    </row>
    <row r="2420" spans="1:4" ht="15" x14ac:dyDescent="0.25">
      <c r="A2420" s="81">
        <v>92447</v>
      </c>
      <c r="B2420" s="81" t="s">
        <v>1413</v>
      </c>
      <c r="C2420" s="81" t="s">
        <v>129</v>
      </c>
      <c r="D2420" s="82">
        <v>234.32</v>
      </c>
    </row>
    <row r="2421" spans="1:4" ht="15" x14ac:dyDescent="0.25">
      <c r="A2421" s="81">
        <v>92448</v>
      </c>
      <c r="B2421" s="81" t="s">
        <v>1414</v>
      </c>
      <c r="C2421" s="81" t="s">
        <v>129</v>
      </c>
      <c r="D2421" s="82">
        <v>181.69</v>
      </c>
    </row>
    <row r="2422" spans="1:4" ht="15" x14ac:dyDescent="0.25">
      <c r="A2422" s="81">
        <v>92449</v>
      </c>
      <c r="B2422" s="81" t="s">
        <v>1415</v>
      </c>
      <c r="C2422" s="81" t="s">
        <v>129</v>
      </c>
      <c r="D2422" s="82">
        <v>270.85000000000002</v>
      </c>
    </row>
    <row r="2423" spans="1:4" ht="15" x14ac:dyDescent="0.25">
      <c r="A2423" s="81">
        <v>92450</v>
      </c>
      <c r="B2423" s="81" t="s">
        <v>1416</v>
      </c>
      <c r="C2423" s="81" t="s">
        <v>129</v>
      </c>
      <c r="D2423" s="82">
        <v>343.16</v>
      </c>
    </row>
    <row r="2424" spans="1:4" ht="15" x14ac:dyDescent="0.25">
      <c r="A2424" s="81">
        <v>92451</v>
      </c>
      <c r="B2424" s="81" t="s">
        <v>1417</v>
      </c>
      <c r="C2424" s="81" t="s">
        <v>129</v>
      </c>
      <c r="D2424" s="82">
        <v>184.4</v>
      </c>
    </row>
    <row r="2425" spans="1:4" ht="15" x14ac:dyDescent="0.25">
      <c r="A2425" s="81">
        <v>92452</v>
      </c>
      <c r="B2425" s="81" t="s">
        <v>1418</v>
      </c>
      <c r="C2425" s="81" t="s">
        <v>129</v>
      </c>
      <c r="D2425" s="82">
        <v>194.32</v>
      </c>
    </row>
    <row r="2426" spans="1:4" ht="15" x14ac:dyDescent="0.25">
      <c r="A2426" s="81">
        <v>92453</v>
      </c>
      <c r="B2426" s="81" t="s">
        <v>1419</v>
      </c>
      <c r="C2426" s="81" t="s">
        <v>129</v>
      </c>
      <c r="D2426" s="82">
        <v>232.19</v>
      </c>
    </row>
    <row r="2427" spans="1:4" ht="15" x14ac:dyDescent="0.25">
      <c r="A2427" s="81">
        <v>92454</v>
      </c>
      <c r="B2427" s="81" t="s">
        <v>1420</v>
      </c>
      <c r="C2427" s="81" t="s">
        <v>129</v>
      </c>
      <c r="D2427" s="82">
        <v>312.81</v>
      </c>
    </row>
    <row r="2428" spans="1:4" ht="15" x14ac:dyDescent="0.25">
      <c r="A2428" s="81">
        <v>92455</v>
      </c>
      <c r="B2428" s="81" t="s">
        <v>1421</v>
      </c>
      <c r="C2428" s="81" t="s">
        <v>129</v>
      </c>
      <c r="D2428" s="82">
        <v>151.68</v>
      </c>
    </row>
    <row r="2429" spans="1:4" ht="15" x14ac:dyDescent="0.25">
      <c r="A2429" s="81">
        <v>92456</v>
      </c>
      <c r="B2429" s="81" t="s">
        <v>1422</v>
      </c>
      <c r="C2429" s="81" t="s">
        <v>129</v>
      </c>
      <c r="D2429" s="82">
        <v>164.17</v>
      </c>
    </row>
    <row r="2430" spans="1:4" ht="15" x14ac:dyDescent="0.25">
      <c r="A2430" s="81">
        <v>92457</v>
      </c>
      <c r="B2430" s="81" t="s">
        <v>1423</v>
      </c>
      <c r="C2430" s="81" t="s">
        <v>129</v>
      </c>
      <c r="D2430" s="82">
        <v>202.81</v>
      </c>
    </row>
    <row r="2431" spans="1:4" ht="15" x14ac:dyDescent="0.25">
      <c r="A2431" s="81">
        <v>92458</v>
      </c>
      <c r="B2431" s="81" t="s">
        <v>14304</v>
      </c>
      <c r="C2431" s="81" t="s">
        <v>129</v>
      </c>
      <c r="D2431" s="82">
        <v>293.41000000000003</v>
      </c>
    </row>
    <row r="2432" spans="1:4" ht="15" x14ac:dyDescent="0.25">
      <c r="A2432" s="81">
        <v>92459</v>
      </c>
      <c r="B2432" s="81" t="s">
        <v>1424</v>
      </c>
      <c r="C2432" s="81" t="s">
        <v>129</v>
      </c>
      <c r="D2432" s="82">
        <v>129.72999999999999</v>
      </c>
    </row>
    <row r="2433" spans="1:4" ht="15" x14ac:dyDescent="0.25">
      <c r="A2433" s="81">
        <v>92460</v>
      </c>
      <c r="B2433" s="81" t="s">
        <v>1425</v>
      </c>
      <c r="C2433" s="81" t="s">
        <v>129</v>
      </c>
      <c r="D2433" s="82">
        <v>139.35</v>
      </c>
    </row>
    <row r="2434" spans="1:4" ht="15" x14ac:dyDescent="0.25">
      <c r="A2434" s="81">
        <v>92461</v>
      </c>
      <c r="B2434" s="81" t="s">
        <v>1426</v>
      </c>
      <c r="C2434" s="81" t="s">
        <v>129</v>
      </c>
      <c r="D2434" s="82">
        <v>187.3</v>
      </c>
    </row>
    <row r="2435" spans="1:4" ht="15" x14ac:dyDescent="0.25">
      <c r="A2435" s="81">
        <v>92462</v>
      </c>
      <c r="B2435" s="81" t="s">
        <v>1427</v>
      </c>
      <c r="C2435" s="81" t="s">
        <v>129</v>
      </c>
      <c r="D2435" s="82">
        <v>280.70999999999998</v>
      </c>
    </row>
    <row r="2436" spans="1:4" ht="15" x14ac:dyDescent="0.25">
      <c r="A2436" s="81">
        <v>92463</v>
      </c>
      <c r="B2436" s="81" t="s">
        <v>1428</v>
      </c>
      <c r="C2436" s="81" t="s">
        <v>129</v>
      </c>
      <c r="D2436" s="82">
        <v>117.86</v>
      </c>
    </row>
    <row r="2437" spans="1:4" ht="15" x14ac:dyDescent="0.25">
      <c r="A2437" s="81">
        <v>92464</v>
      </c>
      <c r="B2437" s="81" t="s">
        <v>1429</v>
      </c>
      <c r="C2437" s="81" t="s">
        <v>129</v>
      </c>
      <c r="D2437" s="82">
        <v>133.56</v>
      </c>
    </row>
    <row r="2438" spans="1:4" ht="15" x14ac:dyDescent="0.25">
      <c r="A2438" s="81">
        <v>92465</v>
      </c>
      <c r="B2438" s="81" t="s">
        <v>1430</v>
      </c>
      <c r="C2438" s="81" t="s">
        <v>129</v>
      </c>
      <c r="D2438" s="82">
        <v>150.80000000000001</v>
      </c>
    </row>
    <row r="2439" spans="1:4" ht="15" x14ac:dyDescent="0.25">
      <c r="A2439" s="81">
        <v>92466</v>
      </c>
      <c r="B2439" s="81" t="s">
        <v>1431</v>
      </c>
      <c r="C2439" s="81" t="s">
        <v>129</v>
      </c>
      <c r="D2439" s="82">
        <v>272.32</v>
      </c>
    </row>
    <row r="2440" spans="1:4" ht="15" x14ac:dyDescent="0.25">
      <c r="A2440" s="81">
        <v>92467</v>
      </c>
      <c r="B2440" s="81" t="s">
        <v>1432</v>
      </c>
      <c r="C2440" s="81" t="s">
        <v>129</v>
      </c>
      <c r="D2440" s="82">
        <v>97.5</v>
      </c>
    </row>
    <row r="2441" spans="1:4" ht="15" x14ac:dyDescent="0.25">
      <c r="A2441" s="81">
        <v>92468</v>
      </c>
      <c r="B2441" s="81" t="s">
        <v>1433</v>
      </c>
      <c r="C2441" s="81" t="s">
        <v>129</v>
      </c>
      <c r="D2441" s="82">
        <v>125.88</v>
      </c>
    </row>
    <row r="2442" spans="1:4" ht="15" x14ac:dyDescent="0.25">
      <c r="A2442" s="81">
        <v>92469</v>
      </c>
      <c r="B2442" s="81" t="s">
        <v>1434</v>
      </c>
      <c r="C2442" s="81" t="s">
        <v>129</v>
      </c>
      <c r="D2442" s="82">
        <v>137.66</v>
      </c>
    </row>
    <row r="2443" spans="1:4" ht="15" x14ac:dyDescent="0.25">
      <c r="A2443" s="81">
        <v>92470</v>
      </c>
      <c r="B2443" s="81" t="s">
        <v>1435</v>
      </c>
      <c r="C2443" s="81" t="s">
        <v>129</v>
      </c>
      <c r="D2443" s="82">
        <v>264.86</v>
      </c>
    </row>
    <row r="2444" spans="1:4" ht="15" x14ac:dyDescent="0.25">
      <c r="A2444" s="81">
        <v>92471</v>
      </c>
      <c r="B2444" s="81" t="s">
        <v>1436</v>
      </c>
      <c r="C2444" s="81" t="s">
        <v>129</v>
      </c>
      <c r="D2444" s="82">
        <v>89.12</v>
      </c>
    </row>
    <row r="2445" spans="1:4" ht="15" x14ac:dyDescent="0.25">
      <c r="A2445" s="81">
        <v>92472</v>
      </c>
      <c r="B2445" s="81" t="s">
        <v>1437</v>
      </c>
      <c r="C2445" s="81" t="s">
        <v>129</v>
      </c>
      <c r="D2445" s="82">
        <v>119.5</v>
      </c>
    </row>
    <row r="2446" spans="1:4" ht="15" x14ac:dyDescent="0.25">
      <c r="A2446" s="81">
        <v>92473</v>
      </c>
      <c r="B2446" s="81" t="s">
        <v>1438</v>
      </c>
      <c r="C2446" s="81" t="s">
        <v>129</v>
      </c>
      <c r="D2446" s="82">
        <v>126.91</v>
      </c>
    </row>
    <row r="2447" spans="1:4" ht="15" x14ac:dyDescent="0.25">
      <c r="A2447" s="81">
        <v>92474</v>
      </c>
      <c r="B2447" s="81" t="s">
        <v>1439</v>
      </c>
      <c r="C2447" s="81" t="s">
        <v>129</v>
      </c>
      <c r="D2447" s="82">
        <v>258.33999999999997</v>
      </c>
    </row>
    <row r="2448" spans="1:4" ht="15" x14ac:dyDescent="0.25">
      <c r="A2448" s="81">
        <v>92475</v>
      </c>
      <c r="B2448" s="81" t="s">
        <v>1440</v>
      </c>
      <c r="C2448" s="81" t="s">
        <v>129</v>
      </c>
      <c r="D2448" s="82">
        <v>82.24</v>
      </c>
    </row>
    <row r="2449" spans="1:4" ht="15" x14ac:dyDescent="0.25">
      <c r="A2449" s="81">
        <v>92476</v>
      </c>
      <c r="B2449" s="81" t="s">
        <v>1441</v>
      </c>
      <c r="C2449" s="81" t="s">
        <v>129</v>
      </c>
      <c r="D2449" s="82">
        <v>114.02</v>
      </c>
    </row>
    <row r="2450" spans="1:4" ht="15" x14ac:dyDescent="0.25">
      <c r="A2450" s="81">
        <v>92477</v>
      </c>
      <c r="B2450" s="81" t="s">
        <v>1442</v>
      </c>
      <c r="C2450" s="81" t="s">
        <v>129</v>
      </c>
      <c r="D2450" s="82">
        <v>104.28</v>
      </c>
    </row>
    <row r="2451" spans="1:4" ht="15" x14ac:dyDescent="0.25">
      <c r="A2451" s="81">
        <v>92478</v>
      </c>
      <c r="B2451" s="81" t="s">
        <v>1443</v>
      </c>
      <c r="C2451" s="81" t="s">
        <v>129</v>
      </c>
      <c r="D2451" s="82">
        <v>245.71</v>
      </c>
    </row>
    <row r="2452" spans="1:4" ht="15" x14ac:dyDescent="0.25">
      <c r="A2452" s="81">
        <v>92479</v>
      </c>
      <c r="B2452" s="81" t="s">
        <v>1444</v>
      </c>
      <c r="C2452" s="81" t="s">
        <v>129</v>
      </c>
      <c r="D2452" s="82">
        <v>67.739999999999995</v>
      </c>
    </row>
    <row r="2453" spans="1:4" ht="15" x14ac:dyDescent="0.25">
      <c r="A2453" s="81">
        <v>92480</v>
      </c>
      <c r="B2453" s="81" t="s">
        <v>1445</v>
      </c>
      <c r="C2453" s="81" t="s">
        <v>129</v>
      </c>
      <c r="D2453" s="82">
        <v>103.27</v>
      </c>
    </row>
    <row r="2454" spans="1:4" ht="15" x14ac:dyDescent="0.25">
      <c r="A2454" s="81">
        <v>92482</v>
      </c>
      <c r="B2454" s="81" t="s">
        <v>1446</v>
      </c>
      <c r="C2454" s="81" t="s">
        <v>129</v>
      </c>
      <c r="D2454" s="82">
        <v>379.89</v>
      </c>
    </row>
    <row r="2455" spans="1:4" ht="15" x14ac:dyDescent="0.25">
      <c r="A2455" s="81">
        <v>92484</v>
      </c>
      <c r="B2455" s="81" t="s">
        <v>1447</v>
      </c>
      <c r="C2455" s="81" t="s">
        <v>129</v>
      </c>
      <c r="D2455" s="82">
        <v>263.61</v>
      </c>
    </row>
    <row r="2456" spans="1:4" ht="15" x14ac:dyDescent="0.25">
      <c r="A2456" s="81">
        <v>92486</v>
      </c>
      <c r="B2456" s="81" t="s">
        <v>1448</v>
      </c>
      <c r="C2456" s="81" t="s">
        <v>129</v>
      </c>
      <c r="D2456" s="82">
        <v>189</v>
      </c>
    </row>
    <row r="2457" spans="1:4" ht="15" x14ac:dyDescent="0.25">
      <c r="A2457" s="81">
        <v>92488</v>
      </c>
      <c r="B2457" s="81" t="s">
        <v>1449</v>
      </c>
      <c r="C2457" s="81" t="s">
        <v>129</v>
      </c>
      <c r="D2457" s="82">
        <v>121.06</v>
      </c>
    </row>
    <row r="2458" spans="1:4" ht="15" x14ac:dyDescent="0.25">
      <c r="A2458" s="81">
        <v>92490</v>
      </c>
      <c r="B2458" s="81" t="s">
        <v>1450</v>
      </c>
      <c r="C2458" s="81" t="s">
        <v>129</v>
      </c>
      <c r="D2458" s="82">
        <v>78.7</v>
      </c>
    </row>
    <row r="2459" spans="1:4" ht="15" x14ac:dyDescent="0.25">
      <c r="A2459" s="81">
        <v>92492</v>
      </c>
      <c r="B2459" s="81" t="s">
        <v>1451</v>
      </c>
      <c r="C2459" s="81" t="s">
        <v>129</v>
      </c>
      <c r="D2459" s="82">
        <v>115.01</v>
      </c>
    </row>
    <row r="2460" spans="1:4" ht="15" x14ac:dyDescent="0.25">
      <c r="A2460" s="81">
        <v>92494</v>
      </c>
      <c r="B2460" s="81" t="s">
        <v>1452</v>
      </c>
      <c r="C2460" s="81" t="s">
        <v>129</v>
      </c>
      <c r="D2460" s="82">
        <v>74</v>
      </c>
    </row>
    <row r="2461" spans="1:4" ht="15" x14ac:dyDescent="0.25">
      <c r="A2461" s="81">
        <v>92496</v>
      </c>
      <c r="B2461" s="81" t="s">
        <v>1453</v>
      </c>
      <c r="C2461" s="81" t="s">
        <v>129</v>
      </c>
      <c r="D2461" s="82">
        <v>109.82</v>
      </c>
    </row>
    <row r="2462" spans="1:4" ht="15" x14ac:dyDescent="0.25">
      <c r="A2462" s="81">
        <v>92498</v>
      </c>
      <c r="B2462" s="81" t="s">
        <v>1454</v>
      </c>
      <c r="C2462" s="81" t="s">
        <v>129</v>
      </c>
      <c r="D2462" s="82">
        <v>69.97</v>
      </c>
    </row>
    <row r="2463" spans="1:4" ht="15" x14ac:dyDescent="0.25">
      <c r="A2463" s="81">
        <v>92500</v>
      </c>
      <c r="B2463" s="81" t="s">
        <v>1455</v>
      </c>
      <c r="C2463" s="81" t="s">
        <v>129</v>
      </c>
      <c r="D2463" s="82">
        <v>105.45</v>
      </c>
    </row>
    <row r="2464" spans="1:4" ht="15" x14ac:dyDescent="0.25">
      <c r="A2464" s="81">
        <v>92502</v>
      </c>
      <c r="B2464" s="81" t="s">
        <v>1456</v>
      </c>
      <c r="C2464" s="81" t="s">
        <v>129</v>
      </c>
      <c r="D2464" s="82">
        <v>66.72</v>
      </c>
    </row>
    <row r="2465" spans="1:4" ht="15" x14ac:dyDescent="0.25">
      <c r="A2465" s="81">
        <v>92504</v>
      </c>
      <c r="B2465" s="81" t="s">
        <v>1457</v>
      </c>
      <c r="C2465" s="81" t="s">
        <v>129</v>
      </c>
      <c r="D2465" s="82">
        <v>97.56</v>
      </c>
    </row>
    <row r="2466" spans="1:4" ht="15" x14ac:dyDescent="0.25">
      <c r="A2466" s="81">
        <v>92506</v>
      </c>
      <c r="B2466" s="81" t="s">
        <v>1458</v>
      </c>
      <c r="C2466" s="81" t="s">
        <v>129</v>
      </c>
      <c r="D2466" s="82">
        <v>60.78</v>
      </c>
    </row>
    <row r="2467" spans="1:4" ht="15" x14ac:dyDescent="0.25">
      <c r="A2467" s="81">
        <v>92508</v>
      </c>
      <c r="B2467" s="81" t="s">
        <v>1459</v>
      </c>
      <c r="C2467" s="81" t="s">
        <v>129</v>
      </c>
      <c r="D2467" s="82">
        <v>109.58</v>
      </c>
    </row>
    <row r="2468" spans="1:4" ht="15" x14ac:dyDescent="0.25">
      <c r="A2468" s="81">
        <v>92510</v>
      </c>
      <c r="B2468" s="81" t="s">
        <v>1460</v>
      </c>
      <c r="C2468" s="81" t="s">
        <v>129</v>
      </c>
      <c r="D2468" s="82">
        <v>64.88</v>
      </c>
    </row>
    <row r="2469" spans="1:4" ht="15" x14ac:dyDescent="0.25">
      <c r="A2469" s="81">
        <v>92512</v>
      </c>
      <c r="B2469" s="81" t="s">
        <v>1461</v>
      </c>
      <c r="C2469" s="81" t="s">
        <v>129</v>
      </c>
      <c r="D2469" s="82">
        <v>96.41</v>
      </c>
    </row>
    <row r="2470" spans="1:4" ht="15" x14ac:dyDescent="0.25">
      <c r="A2470" s="81">
        <v>92514</v>
      </c>
      <c r="B2470" s="81" t="s">
        <v>1462</v>
      </c>
      <c r="C2470" s="81" t="s">
        <v>129</v>
      </c>
      <c r="D2470" s="82">
        <v>53.16</v>
      </c>
    </row>
    <row r="2471" spans="1:4" ht="15" x14ac:dyDescent="0.25">
      <c r="A2471" s="81">
        <v>92515</v>
      </c>
      <c r="B2471" s="81" t="s">
        <v>1463</v>
      </c>
      <c r="C2471" s="81" t="s">
        <v>129</v>
      </c>
      <c r="D2471" s="82">
        <v>89.24</v>
      </c>
    </row>
    <row r="2472" spans="1:4" ht="15" x14ac:dyDescent="0.25">
      <c r="A2472" s="81">
        <v>92518</v>
      </c>
      <c r="B2472" s="81" t="s">
        <v>1464</v>
      </c>
      <c r="C2472" s="81" t="s">
        <v>129</v>
      </c>
      <c r="D2472" s="82">
        <v>47.37</v>
      </c>
    </row>
    <row r="2473" spans="1:4" ht="15" x14ac:dyDescent="0.25">
      <c r="A2473" s="81">
        <v>92520</v>
      </c>
      <c r="B2473" s="81" t="s">
        <v>1465</v>
      </c>
      <c r="C2473" s="81" t="s">
        <v>129</v>
      </c>
      <c r="D2473" s="82">
        <v>84.18</v>
      </c>
    </row>
    <row r="2474" spans="1:4" ht="15" x14ac:dyDescent="0.25">
      <c r="A2474" s="81">
        <v>92522</v>
      </c>
      <c r="B2474" s="81" t="s">
        <v>1466</v>
      </c>
      <c r="C2474" s="81" t="s">
        <v>129</v>
      </c>
      <c r="D2474" s="82">
        <v>43.57</v>
      </c>
    </row>
    <row r="2475" spans="1:4" ht="15" x14ac:dyDescent="0.25">
      <c r="A2475" s="81">
        <v>92524</v>
      </c>
      <c r="B2475" s="81" t="s">
        <v>11562</v>
      </c>
      <c r="C2475" s="81" t="s">
        <v>129</v>
      </c>
      <c r="D2475" s="82">
        <v>82.71</v>
      </c>
    </row>
    <row r="2476" spans="1:4" ht="15" x14ac:dyDescent="0.25">
      <c r="A2476" s="81">
        <v>92526</v>
      </c>
      <c r="B2476" s="81" t="s">
        <v>1467</v>
      </c>
      <c r="C2476" s="81" t="s">
        <v>129</v>
      </c>
      <c r="D2476" s="82">
        <v>43.28</v>
      </c>
    </row>
    <row r="2477" spans="1:4" ht="15" x14ac:dyDescent="0.25">
      <c r="A2477" s="81">
        <v>92528</v>
      </c>
      <c r="B2477" s="81" t="s">
        <v>1468</v>
      </c>
      <c r="C2477" s="81" t="s">
        <v>129</v>
      </c>
      <c r="D2477" s="82">
        <v>79.17</v>
      </c>
    </row>
    <row r="2478" spans="1:4" ht="15" x14ac:dyDescent="0.25">
      <c r="A2478" s="81">
        <v>92530</v>
      </c>
      <c r="B2478" s="81" t="s">
        <v>1469</v>
      </c>
      <c r="C2478" s="81" t="s">
        <v>129</v>
      </c>
      <c r="D2478" s="82">
        <v>40.83</v>
      </c>
    </row>
    <row r="2479" spans="1:4" ht="15" x14ac:dyDescent="0.25">
      <c r="A2479" s="81">
        <v>92532</v>
      </c>
      <c r="B2479" s="81" t="s">
        <v>1470</v>
      </c>
      <c r="C2479" s="81" t="s">
        <v>129</v>
      </c>
      <c r="D2479" s="82">
        <v>76.069999999999993</v>
      </c>
    </row>
    <row r="2480" spans="1:4" ht="15" x14ac:dyDescent="0.25">
      <c r="A2480" s="81">
        <v>92534</v>
      </c>
      <c r="B2480" s="81" t="s">
        <v>1471</v>
      </c>
      <c r="C2480" s="81" t="s">
        <v>129</v>
      </c>
      <c r="D2480" s="82">
        <v>38.72</v>
      </c>
    </row>
    <row r="2481" spans="1:4" ht="15" x14ac:dyDescent="0.25">
      <c r="A2481" s="81">
        <v>92536</v>
      </c>
      <c r="B2481" s="81" t="s">
        <v>1472</v>
      </c>
      <c r="C2481" s="81" t="s">
        <v>129</v>
      </c>
      <c r="D2481" s="82">
        <v>70.2</v>
      </c>
    </row>
    <row r="2482" spans="1:4" ht="15" x14ac:dyDescent="0.25">
      <c r="A2482" s="81">
        <v>92538</v>
      </c>
      <c r="B2482" s="81" t="s">
        <v>1473</v>
      </c>
      <c r="C2482" s="81" t="s">
        <v>129</v>
      </c>
      <c r="D2482" s="82">
        <v>34.61</v>
      </c>
    </row>
    <row r="2483" spans="1:4" ht="15" x14ac:dyDescent="0.25">
      <c r="A2483" s="81">
        <v>96252</v>
      </c>
      <c r="B2483" s="81" t="s">
        <v>14305</v>
      </c>
      <c r="C2483" s="81" t="s">
        <v>129</v>
      </c>
      <c r="D2483" s="82">
        <v>134.22</v>
      </c>
    </row>
    <row r="2484" spans="1:4" ht="15" x14ac:dyDescent="0.25">
      <c r="A2484" s="81">
        <v>96258</v>
      </c>
      <c r="B2484" s="81" t="s">
        <v>14306</v>
      </c>
      <c r="C2484" s="81" t="s">
        <v>129</v>
      </c>
      <c r="D2484" s="82">
        <v>143.91</v>
      </c>
    </row>
    <row r="2485" spans="1:4" ht="15" x14ac:dyDescent="0.25">
      <c r="A2485" s="81">
        <v>96529</v>
      </c>
      <c r="B2485" s="81" t="s">
        <v>14307</v>
      </c>
      <c r="C2485" s="81" t="s">
        <v>129</v>
      </c>
      <c r="D2485" s="82">
        <v>277.14</v>
      </c>
    </row>
    <row r="2486" spans="1:4" ht="15" x14ac:dyDescent="0.25">
      <c r="A2486" s="81">
        <v>96530</v>
      </c>
      <c r="B2486" s="81" t="s">
        <v>14308</v>
      </c>
      <c r="C2486" s="81" t="s">
        <v>129</v>
      </c>
      <c r="D2486" s="82">
        <v>145.63</v>
      </c>
    </row>
    <row r="2487" spans="1:4" ht="15" x14ac:dyDescent="0.25">
      <c r="A2487" s="81">
        <v>96531</v>
      </c>
      <c r="B2487" s="81" t="s">
        <v>14309</v>
      </c>
      <c r="C2487" s="81" t="s">
        <v>129</v>
      </c>
      <c r="D2487" s="82">
        <v>112.2</v>
      </c>
    </row>
    <row r="2488" spans="1:4" ht="15" x14ac:dyDescent="0.25">
      <c r="A2488" s="81">
        <v>96532</v>
      </c>
      <c r="B2488" s="81" t="s">
        <v>14310</v>
      </c>
      <c r="C2488" s="81" t="s">
        <v>129</v>
      </c>
      <c r="D2488" s="82">
        <v>193.92</v>
      </c>
    </row>
    <row r="2489" spans="1:4" ht="15" x14ac:dyDescent="0.25">
      <c r="A2489" s="81">
        <v>96533</v>
      </c>
      <c r="B2489" s="81" t="s">
        <v>14311</v>
      </c>
      <c r="C2489" s="81" t="s">
        <v>129</v>
      </c>
      <c r="D2489" s="82">
        <v>98.7</v>
      </c>
    </row>
    <row r="2490" spans="1:4" ht="15" x14ac:dyDescent="0.25">
      <c r="A2490" s="81">
        <v>96534</v>
      </c>
      <c r="B2490" s="81" t="s">
        <v>14312</v>
      </c>
      <c r="C2490" s="81" t="s">
        <v>129</v>
      </c>
      <c r="D2490" s="82">
        <v>86.78</v>
      </c>
    </row>
    <row r="2491" spans="1:4" ht="15" x14ac:dyDescent="0.25">
      <c r="A2491" s="81">
        <v>96535</v>
      </c>
      <c r="B2491" s="81" t="s">
        <v>14313</v>
      </c>
      <c r="C2491" s="81" t="s">
        <v>129</v>
      </c>
      <c r="D2491" s="82">
        <v>150.63</v>
      </c>
    </row>
    <row r="2492" spans="1:4" ht="15" x14ac:dyDescent="0.25">
      <c r="A2492" s="81">
        <v>96536</v>
      </c>
      <c r="B2492" s="81" t="s">
        <v>14314</v>
      </c>
      <c r="C2492" s="81" t="s">
        <v>129</v>
      </c>
      <c r="D2492" s="82">
        <v>74.260000000000005</v>
      </c>
    </row>
    <row r="2493" spans="1:4" ht="15" x14ac:dyDescent="0.25">
      <c r="A2493" s="81">
        <v>96537</v>
      </c>
      <c r="B2493" s="81" t="s">
        <v>14315</v>
      </c>
      <c r="C2493" s="81" t="s">
        <v>129</v>
      </c>
      <c r="D2493" s="82">
        <v>189.92</v>
      </c>
    </row>
    <row r="2494" spans="1:4" ht="15" x14ac:dyDescent="0.25">
      <c r="A2494" s="81">
        <v>96538</v>
      </c>
      <c r="B2494" s="81" t="s">
        <v>14316</v>
      </c>
      <c r="C2494" s="81" t="s">
        <v>129</v>
      </c>
      <c r="D2494" s="82">
        <v>264.68</v>
      </c>
    </row>
    <row r="2495" spans="1:4" ht="15" x14ac:dyDescent="0.25">
      <c r="A2495" s="81">
        <v>96539</v>
      </c>
      <c r="B2495" s="81" t="s">
        <v>14317</v>
      </c>
      <c r="C2495" s="81" t="s">
        <v>129</v>
      </c>
      <c r="D2495" s="82">
        <v>135.68</v>
      </c>
    </row>
    <row r="2496" spans="1:4" ht="15" x14ac:dyDescent="0.25">
      <c r="A2496" s="81">
        <v>96540</v>
      </c>
      <c r="B2496" s="81" t="s">
        <v>14318</v>
      </c>
      <c r="C2496" s="81" t="s">
        <v>129</v>
      </c>
      <c r="D2496" s="82">
        <v>140.16</v>
      </c>
    </row>
    <row r="2497" spans="1:4" ht="15" x14ac:dyDescent="0.25">
      <c r="A2497" s="81">
        <v>96541</v>
      </c>
      <c r="B2497" s="81" t="s">
        <v>14319</v>
      </c>
      <c r="C2497" s="81" t="s">
        <v>129</v>
      </c>
      <c r="D2497" s="82">
        <v>201.22</v>
      </c>
    </row>
    <row r="2498" spans="1:4" ht="15" x14ac:dyDescent="0.25">
      <c r="A2498" s="81">
        <v>96542</v>
      </c>
      <c r="B2498" s="81" t="s">
        <v>14320</v>
      </c>
      <c r="C2498" s="81" t="s">
        <v>129</v>
      </c>
      <c r="D2498" s="82">
        <v>105.68</v>
      </c>
    </row>
    <row r="2499" spans="1:4" ht="15" x14ac:dyDescent="0.25">
      <c r="A2499" s="81">
        <v>96543</v>
      </c>
      <c r="B2499" s="81" t="s">
        <v>14321</v>
      </c>
      <c r="C2499" s="81" t="s">
        <v>918</v>
      </c>
      <c r="D2499" s="82">
        <v>22.26</v>
      </c>
    </row>
    <row r="2500" spans="1:4" ht="15" x14ac:dyDescent="0.25">
      <c r="A2500" s="81">
        <v>101791</v>
      </c>
      <c r="B2500" s="81" t="s">
        <v>1474</v>
      </c>
      <c r="C2500" s="81" t="s">
        <v>7</v>
      </c>
      <c r="D2500" s="82">
        <v>23.94</v>
      </c>
    </row>
    <row r="2501" spans="1:4" ht="15" x14ac:dyDescent="0.25">
      <c r="A2501" s="81">
        <v>101792</v>
      </c>
      <c r="B2501" s="81" t="s">
        <v>1475</v>
      </c>
      <c r="C2501" s="81" t="s">
        <v>969</v>
      </c>
      <c r="D2501" s="82">
        <v>18.3</v>
      </c>
    </row>
    <row r="2502" spans="1:4" ht="15" x14ac:dyDescent="0.25">
      <c r="A2502" s="81">
        <v>101793</v>
      </c>
      <c r="B2502" s="81" t="s">
        <v>1476</v>
      </c>
      <c r="C2502" s="81" t="s">
        <v>969</v>
      </c>
      <c r="D2502" s="82">
        <v>27.23</v>
      </c>
    </row>
    <row r="2503" spans="1:4" ht="15" x14ac:dyDescent="0.25">
      <c r="A2503" s="81">
        <v>101969</v>
      </c>
      <c r="B2503" s="81" t="s">
        <v>1477</v>
      </c>
      <c r="C2503" s="81" t="s">
        <v>129</v>
      </c>
      <c r="D2503" s="82">
        <v>165.95</v>
      </c>
    </row>
    <row r="2504" spans="1:4" ht="15" x14ac:dyDescent="0.25">
      <c r="A2504" s="81">
        <v>101971</v>
      </c>
      <c r="B2504" s="81" t="s">
        <v>1478</v>
      </c>
      <c r="C2504" s="81" t="s">
        <v>129</v>
      </c>
      <c r="D2504" s="82">
        <v>134.41</v>
      </c>
    </row>
    <row r="2505" spans="1:4" ht="15" x14ac:dyDescent="0.25">
      <c r="A2505" s="81">
        <v>101973</v>
      </c>
      <c r="B2505" s="81" t="s">
        <v>1479</v>
      </c>
      <c r="C2505" s="81" t="s">
        <v>129</v>
      </c>
      <c r="D2505" s="82">
        <v>231.53</v>
      </c>
    </row>
    <row r="2506" spans="1:4" ht="15" x14ac:dyDescent="0.25">
      <c r="A2506" s="81">
        <v>101974</v>
      </c>
      <c r="B2506" s="81" t="s">
        <v>1480</v>
      </c>
      <c r="C2506" s="81" t="s">
        <v>129</v>
      </c>
      <c r="D2506" s="82">
        <v>551.65</v>
      </c>
    </row>
    <row r="2507" spans="1:4" ht="15" x14ac:dyDescent="0.25">
      <c r="A2507" s="81">
        <v>101975</v>
      </c>
      <c r="B2507" s="81" t="s">
        <v>1481</v>
      </c>
      <c r="C2507" s="81" t="s">
        <v>129</v>
      </c>
      <c r="D2507" s="82">
        <v>465.9</v>
      </c>
    </row>
    <row r="2508" spans="1:4" ht="15" x14ac:dyDescent="0.25">
      <c r="A2508" s="81">
        <v>101977</v>
      </c>
      <c r="B2508" s="81" t="s">
        <v>1482</v>
      </c>
      <c r="C2508" s="81" t="s">
        <v>129</v>
      </c>
      <c r="D2508" s="82">
        <v>330.75</v>
      </c>
    </row>
    <row r="2509" spans="1:4" ht="15" x14ac:dyDescent="0.25">
      <c r="A2509" s="81">
        <v>101980</v>
      </c>
      <c r="B2509" s="81" t="s">
        <v>1483</v>
      </c>
      <c r="C2509" s="81" t="s">
        <v>129</v>
      </c>
      <c r="D2509" s="82">
        <v>302.7</v>
      </c>
    </row>
    <row r="2510" spans="1:4" ht="15" x14ac:dyDescent="0.25">
      <c r="A2510" s="81">
        <v>101981</v>
      </c>
      <c r="B2510" s="81" t="s">
        <v>1484</v>
      </c>
      <c r="C2510" s="81" t="s">
        <v>129</v>
      </c>
      <c r="D2510" s="82">
        <v>261.08999999999997</v>
      </c>
    </row>
    <row r="2511" spans="1:4" ht="15" x14ac:dyDescent="0.25">
      <c r="A2511" s="81">
        <v>101982</v>
      </c>
      <c r="B2511" s="81" t="s">
        <v>1485</v>
      </c>
      <c r="C2511" s="81" t="s">
        <v>129</v>
      </c>
      <c r="D2511" s="82">
        <v>236.07</v>
      </c>
    </row>
    <row r="2512" spans="1:4" ht="15" x14ac:dyDescent="0.25">
      <c r="A2512" s="81">
        <v>101983</v>
      </c>
      <c r="B2512" s="81" t="s">
        <v>1486</v>
      </c>
      <c r="C2512" s="81" t="s">
        <v>129</v>
      </c>
      <c r="D2512" s="82">
        <v>220.39</v>
      </c>
    </row>
    <row r="2513" spans="1:4" ht="15" x14ac:dyDescent="0.25">
      <c r="A2513" s="81">
        <v>101985</v>
      </c>
      <c r="B2513" s="81" t="s">
        <v>1487</v>
      </c>
      <c r="C2513" s="81" t="s">
        <v>129</v>
      </c>
      <c r="D2513" s="82">
        <v>171.63</v>
      </c>
    </row>
    <row r="2514" spans="1:4" ht="15" x14ac:dyDescent="0.25">
      <c r="A2514" s="81">
        <v>101986</v>
      </c>
      <c r="B2514" s="81" t="s">
        <v>1488</v>
      </c>
      <c r="C2514" s="81" t="s">
        <v>129</v>
      </c>
      <c r="D2514" s="82">
        <v>131.53</v>
      </c>
    </row>
    <row r="2515" spans="1:4" ht="15" x14ac:dyDescent="0.25">
      <c r="A2515" s="81">
        <v>101987</v>
      </c>
      <c r="B2515" s="81" t="s">
        <v>1489</v>
      </c>
      <c r="C2515" s="81" t="s">
        <v>129</v>
      </c>
      <c r="D2515" s="82">
        <v>273.72000000000003</v>
      </c>
    </row>
    <row r="2516" spans="1:4" ht="15" x14ac:dyDescent="0.25">
      <c r="A2516" s="81">
        <v>101988</v>
      </c>
      <c r="B2516" s="81" t="s">
        <v>1490</v>
      </c>
      <c r="C2516" s="81" t="s">
        <v>129</v>
      </c>
      <c r="D2516" s="82">
        <v>174.76</v>
      </c>
    </row>
    <row r="2517" spans="1:4" ht="15" x14ac:dyDescent="0.25">
      <c r="A2517" s="81">
        <v>101989</v>
      </c>
      <c r="B2517" s="81" t="s">
        <v>1491</v>
      </c>
      <c r="C2517" s="81" t="s">
        <v>129</v>
      </c>
      <c r="D2517" s="82">
        <v>143.61000000000001</v>
      </c>
    </row>
    <row r="2518" spans="1:4" ht="15" x14ac:dyDescent="0.25">
      <c r="A2518" s="81">
        <v>101990</v>
      </c>
      <c r="B2518" s="81" t="s">
        <v>1492</v>
      </c>
      <c r="C2518" s="81" t="s">
        <v>129</v>
      </c>
      <c r="D2518" s="82">
        <v>249.33</v>
      </c>
    </row>
    <row r="2519" spans="1:4" ht="15" x14ac:dyDescent="0.25">
      <c r="A2519" s="81">
        <v>101991</v>
      </c>
      <c r="B2519" s="81" t="s">
        <v>1493</v>
      </c>
      <c r="C2519" s="81" t="s">
        <v>129</v>
      </c>
      <c r="D2519" s="82">
        <v>174.44</v>
      </c>
    </row>
    <row r="2520" spans="1:4" ht="15" x14ac:dyDescent="0.25">
      <c r="A2520" s="81">
        <v>101992</v>
      </c>
      <c r="B2520" s="81" t="s">
        <v>1494</v>
      </c>
      <c r="C2520" s="81" t="s">
        <v>129</v>
      </c>
      <c r="D2520" s="82">
        <v>136.1</v>
      </c>
    </row>
    <row r="2521" spans="1:4" ht="15" x14ac:dyDescent="0.25">
      <c r="A2521" s="81">
        <v>101993</v>
      </c>
      <c r="B2521" s="81" t="s">
        <v>1495</v>
      </c>
      <c r="C2521" s="81" t="s">
        <v>129</v>
      </c>
      <c r="D2521" s="82">
        <v>321.33999999999997</v>
      </c>
    </row>
    <row r="2522" spans="1:4" ht="15" x14ac:dyDescent="0.25">
      <c r="A2522" s="81">
        <v>101994</v>
      </c>
      <c r="B2522" s="81" t="s">
        <v>1496</v>
      </c>
      <c r="C2522" s="81" t="s">
        <v>129</v>
      </c>
      <c r="D2522" s="82">
        <v>182.97</v>
      </c>
    </row>
    <row r="2523" spans="1:4" ht="15" x14ac:dyDescent="0.25">
      <c r="A2523" s="81">
        <v>101995</v>
      </c>
      <c r="B2523" s="81" t="s">
        <v>1497</v>
      </c>
      <c r="C2523" s="81" t="s">
        <v>129</v>
      </c>
      <c r="D2523" s="82">
        <v>148.01</v>
      </c>
    </row>
    <row r="2524" spans="1:4" ht="15" x14ac:dyDescent="0.25">
      <c r="A2524" s="81">
        <v>101996</v>
      </c>
      <c r="B2524" s="81" t="s">
        <v>1498</v>
      </c>
      <c r="C2524" s="81" t="s">
        <v>129</v>
      </c>
      <c r="D2524" s="82">
        <v>267.77</v>
      </c>
    </row>
    <row r="2525" spans="1:4" ht="15" x14ac:dyDescent="0.25">
      <c r="A2525" s="81">
        <v>101997</v>
      </c>
      <c r="B2525" s="81" t="s">
        <v>1499</v>
      </c>
      <c r="C2525" s="81" t="s">
        <v>129</v>
      </c>
      <c r="D2525" s="82">
        <v>173.63</v>
      </c>
    </row>
    <row r="2526" spans="1:4" ht="15" x14ac:dyDescent="0.25">
      <c r="A2526" s="81">
        <v>101998</v>
      </c>
      <c r="B2526" s="81" t="s">
        <v>1500</v>
      </c>
      <c r="C2526" s="81" t="s">
        <v>129</v>
      </c>
      <c r="D2526" s="82">
        <v>134.43</v>
      </c>
    </row>
    <row r="2527" spans="1:4" ht="15" x14ac:dyDescent="0.25">
      <c r="A2527" s="81">
        <v>101999</v>
      </c>
      <c r="B2527" s="81" t="s">
        <v>1501</v>
      </c>
      <c r="C2527" s="81" t="s">
        <v>129</v>
      </c>
      <c r="D2527" s="82">
        <v>344.26</v>
      </c>
    </row>
    <row r="2528" spans="1:4" ht="15" x14ac:dyDescent="0.25">
      <c r="A2528" s="81">
        <v>102000</v>
      </c>
      <c r="B2528" s="81" t="s">
        <v>1502</v>
      </c>
      <c r="C2528" s="81" t="s">
        <v>129</v>
      </c>
      <c r="D2528" s="82">
        <v>568.73</v>
      </c>
    </row>
    <row r="2529" spans="1:4" ht="15" x14ac:dyDescent="0.25">
      <c r="A2529" s="81">
        <v>102001</v>
      </c>
      <c r="B2529" s="81" t="s">
        <v>1503</v>
      </c>
      <c r="C2529" s="81" t="s">
        <v>129</v>
      </c>
      <c r="D2529" s="82">
        <v>486.63</v>
      </c>
    </row>
    <row r="2530" spans="1:4" ht="15" x14ac:dyDescent="0.25">
      <c r="A2530" s="81">
        <v>102002</v>
      </c>
      <c r="B2530" s="81" t="s">
        <v>1504</v>
      </c>
      <c r="C2530" s="81" t="s">
        <v>129</v>
      </c>
      <c r="D2530" s="82">
        <v>319.94</v>
      </c>
    </row>
    <row r="2531" spans="1:4" ht="15" x14ac:dyDescent="0.25">
      <c r="A2531" s="81">
        <v>102003</v>
      </c>
      <c r="B2531" s="81" t="s">
        <v>1505</v>
      </c>
      <c r="C2531" s="81" t="s">
        <v>129</v>
      </c>
      <c r="D2531" s="82">
        <v>289.82</v>
      </c>
    </row>
    <row r="2532" spans="1:4" ht="15" x14ac:dyDescent="0.25">
      <c r="A2532" s="81">
        <v>102004</v>
      </c>
      <c r="B2532" s="81" t="s">
        <v>1506</v>
      </c>
      <c r="C2532" s="81" t="s">
        <v>129</v>
      </c>
      <c r="D2532" s="82">
        <v>252.15</v>
      </c>
    </row>
    <row r="2533" spans="1:4" ht="15" x14ac:dyDescent="0.25">
      <c r="A2533" s="81">
        <v>102005</v>
      </c>
      <c r="B2533" s="81" t="s">
        <v>1507</v>
      </c>
      <c r="C2533" s="81" t="s">
        <v>129</v>
      </c>
      <c r="D2533" s="82">
        <v>226.51</v>
      </c>
    </row>
    <row r="2534" spans="1:4" ht="15" x14ac:dyDescent="0.25">
      <c r="A2534" s="81">
        <v>102006</v>
      </c>
      <c r="B2534" s="81" t="s">
        <v>1508</v>
      </c>
      <c r="C2534" s="81" t="s">
        <v>129</v>
      </c>
      <c r="D2534" s="82">
        <v>210.43</v>
      </c>
    </row>
    <row r="2535" spans="1:4" ht="15" x14ac:dyDescent="0.25">
      <c r="A2535" s="81">
        <v>102007</v>
      </c>
      <c r="B2535" s="81" t="s">
        <v>1509</v>
      </c>
      <c r="C2535" s="81" t="s">
        <v>129</v>
      </c>
      <c r="D2535" s="82">
        <v>547.36</v>
      </c>
    </row>
    <row r="2536" spans="1:4" ht="15" x14ac:dyDescent="0.25">
      <c r="A2536" s="81">
        <v>102008</v>
      </c>
      <c r="B2536" s="81" t="s">
        <v>1510</v>
      </c>
      <c r="C2536" s="81" t="s">
        <v>129</v>
      </c>
      <c r="D2536" s="82">
        <v>454.44</v>
      </c>
    </row>
    <row r="2537" spans="1:4" ht="15" x14ac:dyDescent="0.25">
      <c r="A2537" s="81">
        <v>102009</v>
      </c>
      <c r="B2537" s="81" t="s">
        <v>1511</v>
      </c>
      <c r="C2537" s="81" t="s">
        <v>129</v>
      </c>
      <c r="D2537" s="82">
        <v>333.01</v>
      </c>
    </row>
    <row r="2538" spans="1:4" ht="15" x14ac:dyDescent="0.25">
      <c r="A2538" s="81">
        <v>102010</v>
      </c>
      <c r="B2538" s="81" t="s">
        <v>1512</v>
      </c>
      <c r="C2538" s="81" t="s">
        <v>129</v>
      </c>
      <c r="D2538" s="82">
        <v>301.99</v>
      </c>
    </row>
    <row r="2539" spans="1:4" ht="15" x14ac:dyDescent="0.25">
      <c r="A2539" s="81">
        <v>102011</v>
      </c>
      <c r="B2539" s="81" t="s">
        <v>1513</v>
      </c>
      <c r="C2539" s="81" t="s">
        <v>129</v>
      </c>
      <c r="D2539" s="82">
        <v>257.83999999999997</v>
      </c>
    </row>
    <row r="2540" spans="1:4" ht="15" x14ac:dyDescent="0.25">
      <c r="A2540" s="81">
        <v>102012</v>
      </c>
      <c r="B2540" s="81" t="s">
        <v>1514</v>
      </c>
      <c r="C2540" s="81" t="s">
        <v>129</v>
      </c>
      <c r="D2540" s="82">
        <v>231.85</v>
      </c>
    </row>
    <row r="2541" spans="1:4" ht="15" x14ac:dyDescent="0.25">
      <c r="A2541" s="81">
        <v>102013</v>
      </c>
      <c r="B2541" s="81" t="s">
        <v>1515</v>
      </c>
      <c r="C2541" s="81" t="s">
        <v>129</v>
      </c>
      <c r="D2541" s="82">
        <v>217.3</v>
      </c>
    </row>
    <row r="2542" spans="1:4" ht="15" x14ac:dyDescent="0.25">
      <c r="A2542" s="81">
        <v>102014</v>
      </c>
      <c r="B2542" s="81" t="s">
        <v>1516</v>
      </c>
      <c r="C2542" s="81" t="s">
        <v>129</v>
      </c>
      <c r="D2542" s="82">
        <v>616.38</v>
      </c>
    </row>
    <row r="2543" spans="1:4" ht="15" x14ac:dyDescent="0.25">
      <c r="A2543" s="81">
        <v>102015</v>
      </c>
      <c r="B2543" s="81" t="s">
        <v>1517</v>
      </c>
      <c r="C2543" s="81" t="s">
        <v>129</v>
      </c>
      <c r="D2543" s="82">
        <v>513.86</v>
      </c>
    </row>
    <row r="2544" spans="1:4" ht="15" x14ac:dyDescent="0.25">
      <c r="A2544" s="81">
        <v>102016</v>
      </c>
      <c r="B2544" s="81" t="s">
        <v>1518</v>
      </c>
      <c r="C2544" s="81" t="s">
        <v>129</v>
      </c>
      <c r="D2544" s="82">
        <v>319.7</v>
      </c>
    </row>
    <row r="2545" spans="1:4" ht="15" x14ac:dyDescent="0.25">
      <c r="A2545" s="81">
        <v>102017</v>
      </c>
      <c r="B2545" s="81" t="s">
        <v>1519</v>
      </c>
      <c r="C2545" s="81" t="s">
        <v>129</v>
      </c>
      <c r="D2545" s="82">
        <v>287.47000000000003</v>
      </c>
    </row>
    <row r="2546" spans="1:4" ht="15" x14ac:dyDescent="0.25">
      <c r="A2546" s="81">
        <v>102036</v>
      </c>
      <c r="B2546" s="81" t="s">
        <v>1520</v>
      </c>
      <c r="C2546" s="81" t="s">
        <v>129</v>
      </c>
      <c r="D2546" s="82">
        <v>247.72</v>
      </c>
    </row>
    <row r="2547" spans="1:4" ht="15" x14ac:dyDescent="0.25">
      <c r="A2547" s="81">
        <v>102037</v>
      </c>
      <c r="B2547" s="81" t="s">
        <v>1521</v>
      </c>
      <c r="C2547" s="81" t="s">
        <v>129</v>
      </c>
      <c r="D2547" s="82">
        <v>221.77</v>
      </c>
    </row>
    <row r="2548" spans="1:4" ht="15" x14ac:dyDescent="0.25">
      <c r="A2548" s="81">
        <v>102038</v>
      </c>
      <c r="B2548" s="81" t="s">
        <v>1522</v>
      </c>
      <c r="C2548" s="81" t="s">
        <v>129</v>
      </c>
      <c r="D2548" s="82">
        <v>207.24</v>
      </c>
    </row>
    <row r="2549" spans="1:4" ht="15" x14ac:dyDescent="0.25">
      <c r="A2549" s="81">
        <v>102039</v>
      </c>
      <c r="B2549" s="81" t="s">
        <v>1523</v>
      </c>
      <c r="C2549" s="81" t="s">
        <v>129</v>
      </c>
      <c r="D2549" s="82">
        <v>571.9</v>
      </c>
    </row>
    <row r="2550" spans="1:4" ht="15" x14ac:dyDescent="0.25">
      <c r="A2550" s="81">
        <v>102040</v>
      </c>
      <c r="B2550" s="81" t="s">
        <v>1524</v>
      </c>
      <c r="C2550" s="81" t="s">
        <v>129</v>
      </c>
      <c r="D2550" s="82">
        <v>473.5</v>
      </c>
    </row>
    <row r="2551" spans="1:4" ht="15" x14ac:dyDescent="0.25">
      <c r="A2551" s="81">
        <v>102041</v>
      </c>
      <c r="B2551" s="81" t="s">
        <v>1525</v>
      </c>
      <c r="C2551" s="81" t="s">
        <v>129</v>
      </c>
      <c r="D2551" s="82">
        <v>330.92</v>
      </c>
    </row>
    <row r="2552" spans="1:4" ht="15" x14ac:dyDescent="0.25">
      <c r="A2552" s="81">
        <v>102042</v>
      </c>
      <c r="B2552" s="81" t="s">
        <v>1526</v>
      </c>
      <c r="C2552" s="81" t="s">
        <v>129</v>
      </c>
      <c r="D2552" s="82">
        <v>296.94</v>
      </c>
    </row>
    <row r="2553" spans="1:4" ht="15" x14ac:dyDescent="0.25">
      <c r="A2553" s="81">
        <v>102043</v>
      </c>
      <c r="B2553" s="81" t="s">
        <v>1527</v>
      </c>
      <c r="C2553" s="81" t="s">
        <v>129</v>
      </c>
      <c r="D2553" s="82">
        <v>254.18</v>
      </c>
    </row>
    <row r="2554" spans="1:4" ht="15" x14ac:dyDescent="0.25">
      <c r="A2554" s="81">
        <v>102044</v>
      </c>
      <c r="B2554" s="81" t="s">
        <v>1528</v>
      </c>
      <c r="C2554" s="81" t="s">
        <v>129</v>
      </c>
      <c r="D2554" s="82">
        <v>229.12</v>
      </c>
    </row>
    <row r="2555" spans="1:4" ht="15" x14ac:dyDescent="0.25">
      <c r="A2555" s="81">
        <v>102045</v>
      </c>
      <c r="B2555" s="81" t="s">
        <v>1529</v>
      </c>
      <c r="C2555" s="81" t="s">
        <v>129</v>
      </c>
      <c r="D2555" s="82">
        <v>214.07</v>
      </c>
    </row>
    <row r="2556" spans="1:4" ht="15" x14ac:dyDescent="0.25">
      <c r="A2556" s="81">
        <v>102046</v>
      </c>
      <c r="B2556" s="81" t="s">
        <v>1530</v>
      </c>
      <c r="C2556" s="81" t="s">
        <v>129</v>
      </c>
      <c r="D2556" s="82">
        <v>629.15</v>
      </c>
    </row>
    <row r="2557" spans="1:4" ht="15" x14ac:dyDescent="0.25">
      <c r="A2557" s="81">
        <v>102047</v>
      </c>
      <c r="B2557" s="81" t="s">
        <v>1531</v>
      </c>
      <c r="C2557" s="81" t="s">
        <v>129</v>
      </c>
      <c r="D2557" s="82">
        <v>533.36</v>
      </c>
    </row>
    <row r="2558" spans="1:4" ht="15" x14ac:dyDescent="0.25">
      <c r="A2558" s="81">
        <v>102048</v>
      </c>
      <c r="B2558" s="81" t="s">
        <v>1532</v>
      </c>
      <c r="C2558" s="81" t="s">
        <v>129</v>
      </c>
      <c r="D2558" s="82">
        <v>310.79000000000002</v>
      </c>
    </row>
    <row r="2559" spans="1:4" ht="15" x14ac:dyDescent="0.25">
      <c r="A2559" s="81">
        <v>102049</v>
      </c>
      <c r="B2559" s="81" t="s">
        <v>1533</v>
      </c>
      <c r="C2559" s="81" t="s">
        <v>129</v>
      </c>
      <c r="D2559" s="82">
        <v>274.55</v>
      </c>
    </row>
    <row r="2560" spans="1:4" ht="15" x14ac:dyDescent="0.25">
      <c r="A2560" s="81">
        <v>102050</v>
      </c>
      <c r="B2560" s="81" t="s">
        <v>1534</v>
      </c>
      <c r="C2560" s="81" t="s">
        <v>129</v>
      </c>
      <c r="D2560" s="82">
        <v>236.82</v>
      </c>
    </row>
    <row r="2561" spans="1:4" ht="15" x14ac:dyDescent="0.25">
      <c r="A2561" s="81">
        <v>102051</v>
      </c>
      <c r="B2561" s="81" t="s">
        <v>1535</v>
      </c>
      <c r="C2561" s="81" t="s">
        <v>129</v>
      </c>
      <c r="D2561" s="82">
        <v>210.96</v>
      </c>
    </row>
    <row r="2562" spans="1:4" ht="15" x14ac:dyDescent="0.25">
      <c r="A2562" s="81">
        <v>102052</v>
      </c>
      <c r="B2562" s="81" t="s">
        <v>1536</v>
      </c>
      <c r="C2562" s="81" t="s">
        <v>129</v>
      </c>
      <c r="D2562" s="82">
        <v>196.47</v>
      </c>
    </row>
    <row r="2563" spans="1:4" ht="15" x14ac:dyDescent="0.25">
      <c r="A2563" s="81">
        <v>102059</v>
      </c>
      <c r="B2563" s="81" t="s">
        <v>1537</v>
      </c>
      <c r="C2563" s="81" t="s">
        <v>129</v>
      </c>
      <c r="D2563" s="82">
        <v>529.63</v>
      </c>
    </row>
    <row r="2564" spans="1:4" ht="15" x14ac:dyDescent="0.25">
      <c r="A2564" s="81">
        <v>102060</v>
      </c>
      <c r="B2564" s="81" t="s">
        <v>1538</v>
      </c>
      <c r="C2564" s="81" t="s">
        <v>129</v>
      </c>
      <c r="D2564" s="82">
        <v>442.31</v>
      </c>
    </row>
    <row r="2565" spans="1:4" ht="15" x14ac:dyDescent="0.25">
      <c r="A2565" s="81">
        <v>102061</v>
      </c>
      <c r="B2565" s="81" t="s">
        <v>1539</v>
      </c>
      <c r="C2565" s="81" t="s">
        <v>129</v>
      </c>
      <c r="D2565" s="82">
        <v>304.67</v>
      </c>
    </row>
    <row r="2566" spans="1:4" ht="15" x14ac:dyDescent="0.25">
      <c r="A2566" s="81">
        <v>102062</v>
      </c>
      <c r="B2566" s="81" t="s">
        <v>1540</v>
      </c>
      <c r="C2566" s="81" t="s">
        <v>129</v>
      </c>
      <c r="D2566" s="82">
        <v>280.24</v>
      </c>
    </row>
    <row r="2567" spans="1:4" ht="15" x14ac:dyDescent="0.25">
      <c r="A2567" s="81">
        <v>102063</v>
      </c>
      <c r="B2567" s="81" t="s">
        <v>1541</v>
      </c>
      <c r="C2567" s="81" t="s">
        <v>129</v>
      </c>
      <c r="D2567" s="82">
        <v>239.15</v>
      </c>
    </row>
    <row r="2568" spans="1:4" ht="15" x14ac:dyDescent="0.25">
      <c r="A2568" s="81">
        <v>102064</v>
      </c>
      <c r="B2568" s="81" t="s">
        <v>1542</v>
      </c>
      <c r="C2568" s="81" t="s">
        <v>129</v>
      </c>
      <c r="D2568" s="82">
        <v>214.07</v>
      </c>
    </row>
    <row r="2569" spans="1:4" ht="15" x14ac:dyDescent="0.25">
      <c r="A2569" s="81">
        <v>102065</v>
      </c>
      <c r="B2569" s="81" t="s">
        <v>1543</v>
      </c>
      <c r="C2569" s="81" t="s">
        <v>129</v>
      </c>
      <c r="D2569" s="82">
        <v>200.09</v>
      </c>
    </row>
    <row r="2570" spans="1:4" ht="15" x14ac:dyDescent="0.25">
      <c r="A2570" s="81">
        <v>102066</v>
      </c>
      <c r="B2570" s="81" t="s">
        <v>1544</v>
      </c>
      <c r="C2570" s="81" t="s">
        <v>129</v>
      </c>
      <c r="D2570" s="82">
        <v>557.49</v>
      </c>
    </row>
    <row r="2571" spans="1:4" ht="15" x14ac:dyDescent="0.25">
      <c r="A2571" s="81">
        <v>102067</v>
      </c>
      <c r="B2571" s="81" t="s">
        <v>1545</v>
      </c>
      <c r="C2571" s="81" t="s">
        <v>129</v>
      </c>
      <c r="D2571" s="82">
        <v>474.81</v>
      </c>
    </row>
    <row r="2572" spans="1:4" ht="15" x14ac:dyDescent="0.25">
      <c r="A2572" s="81">
        <v>102068</v>
      </c>
      <c r="B2572" s="81" t="s">
        <v>1546</v>
      </c>
      <c r="C2572" s="81" t="s">
        <v>129</v>
      </c>
      <c r="D2572" s="82">
        <v>283.31</v>
      </c>
    </row>
    <row r="2573" spans="1:4" ht="15" x14ac:dyDescent="0.25">
      <c r="A2573" s="81">
        <v>102069</v>
      </c>
      <c r="B2573" s="81" t="s">
        <v>1547</v>
      </c>
      <c r="C2573" s="81" t="s">
        <v>129</v>
      </c>
      <c r="D2573" s="82">
        <v>257.68</v>
      </c>
    </row>
    <row r="2574" spans="1:4" ht="15" x14ac:dyDescent="0.25">
      <c r="A2574" s="81">
        <v>102070</v>
      </c>
      <c r="B2574" s="81" t="s">
        <v>1548</v>
      </c>
      <c r="C2574" s="81" t="s">
        <v>129</v>
      </c>
      <c r="D2574" s="82">
        <v>222.54</v>
      </c>
    </row>
    <row r="2575" spans="1:4" ht="15" x14ac:dyDescent="0.25">
      <c r="A2575" s="81">
        <v>102071</v>
      </c>
      <c r="B2575" s="81" t="s">
        <v>1549</v>
      </c>
      <c r="C2575" s="81" t="s">
        <v>129</v>
      </c>
      <c r="D2575" s="82">
        <v>198.78</v>
      </c>
    </row>
    <row r="2576" spans="1:4" ht="15" x14ac:dyDescent="0.25">
      <c r="A2576" s="81">
        <v>102072</v>
      </c>
      <c r="B2576" s="81" t="s">
        <v>1550</v>
      </c>
      <c r="C2576" s="81" t="s">
        <v>129</v>
      </c>
      <c r="D2576" s="82">
        <v>189.82</v>
      </c>
    </row>
    <row r="2577" spans="1:4" ht="15" x14ac:dyDescent="0.25">
      <c r="A2577" s="81">
        <v>102073</v>
      </c>
      <c r="B2577" s="81" t="s">
        <v>14322</v>
      </c>
      <c r="C2577" s="81" t="s">
        <v>969</v>
      </c>
      <c r="D2577" s="83">
        <v>3761.14</v>
      </c>
    </row>
    <row r="2578" spans="1:4" ht="15" x14ac:dyDescent="0.25">
      <c r="A2578" s="81">
        <v>102074</v>
      </c>
      <c r="B2578" s="81" t="s">
        <v>14323</v>
      </c>
      <c r="C2578" s="81" t="s">
        <v>969</v>
      </c>
      <c r="D2578" s="83">
        <v>4504.08</v>
      </c>
    </row>
    <row r="2579" spans="1:4" ht="15" x14ac:dyDescent="0.25">
      <c r="A2579" s="81">
        <v>102075</v>
      </c>
      <c r="B2579" s="81" t="s">
        <v>14324</v>
      </c>
      <c r="C2579" s="81" t="s">
        <v>969</v>
      </c>
      <c r="D2579" s="83">
        <v>4676.68</v>
      </c>
    </row>
    <row r="2580" spans="1:4" ht="15" x14ac:dyDescent="0.25">
      <c r="A2580" s="81">
        <v>102076</v>
      </c>
      <c r="B2580" s="81" t="s">
        <v>14325</v>
      </c>
      <c r="C2580" s="81" t="s">
        <v>969</v>
      </c>
      <c r="D2580" s="83">
        <v>4772.66</v>
      </c>
    </row>
    <row r="2581" spans="1:4" ht="15" x14ac:dyDescent="0.25">
      <c r="A2581" s="81">
        <v>102077</v>
      </c>
      <c r="B2581" s="81" t="s">
        <v>14326</v>
      </c>
      <c r="C2581" s="81" t="s">
        <v>969</v>
      </c>
      <c r="D2581" s="83">
        <v>5230.1499999999996</v>
      </c>
    </row>
    <row r="2582" spans="1:4" ht="15" x14ac:dyDescent="0.25">
      <c r="A2582" s="81">
        <v>102078</v>
      </c>
      <c r="B2582" s="81" t="s">
        <v>14327</v>
      </c>
      <c r="C2582" s="81" t="s">
        <v>969</v>
      </c>
      <c r="D2582" s="83">
        <v>5348.07</v>
      </c>
    </row>
    <row r="2583" spans="1:4" ht="15" x14ac:dyDescent="0.25">
      <c r="A2583" s="81">
        <v>102079</v>
      </c>
      <c r="B2583" s="81" t="s">
        <v>14328</v>
      </c>
      <c r="C2583" s="81" t="s">
        <v>969</v>
      </c>
      <c r="D2583" s="83">
        <v>5134.6000000000004</v>
      </c>
    </row>
    <row r="2584" spans="1:4" ht="15" x14ac:dyDescent="0.25">
      <c r="A2584" s="81">
        <v>102080</v>
      </c>
      <c r="B2584" s="81" t="s">
        <v>14329</v>
      </c>
      <c r="C2584" s="81" t="s">
        <v>969</v>
      </c>
      <c r="D2584" s="83">
        <v>4457.26</v>
      </c>
    </row>
    <row r="2585" spans="1:4" ht="15" x14ac:dyDescent="0.25">
      <c r="A2585" s="81">
        <v>102086</v>
      </c>
      <c r="B2585" s="81" t="s">
        <v>1551</v>
      </c>
      <c r="C2585" s="81" t="s">
        <v>129</v>
      </c>
      <c r="D2585" s="82">
        <v>176.32</v>
      </c>
    </row>
    <row r="2586" spans="1:4" ht="15" x14ac:dyDescent="0.25">
      <c r="A2586" s="81">
        <v>102087</v>
      </c>
      <c r="B2586" s="81" t="s">
        <v>1552</v>
      </c>
      <c r="C2586" s="81" t="s">
        <v>129</v>
      </c>
      <c r="D2586" s="82">
        <v>143.62</v>
      </c>
    </row>
    <row r="2587" spans="1:4" ht="15" x14ac:dyDescent="0.25">
      <c r="A2587" s="81">
        <v>102088</v>
      </c>
      <c r="B2587" s="81" t="s">
        <v>14330</v>
      </c>
      <c r="C2587" s="81" t="s">
        <v>129</v>
      </c>
      <c r="D2587" s="82">
        <v>249.42</v>
      </c>
    </row>
    <row r="2588" spans="1:4" ht="15" x14ac:dyDescent="0.25">
      <c r="A2588" s="81">
        <v>102089</v>
      </c>
      <c r="B2588" s="81" t="s">
        <v>1553</v>
      </c>
      <c r="C2588" s="81" t="s">
        <v>129</v>
      </c>
      <c r="D2588" s="82">
        <v>164.39</v>
      </c>
    </row>
    <row r="2589" spans="1:4" ht="15" x14ac:dyDescent="0.25">
      <c r="A2589" s="81">
        <v>102090</v>
      </c>
      <c r="B2589" s="81" t="s">
        <v>1554</v>
      </c>
      <c r="C2589" s="81" t="s">
        <v>129</v>
      </c>
      <c r="D2589" s="82">
        <v>127.29</v>
      </c>
    </row>
    <row r="2590" spans="1:4" ht="15" x14ac:dyDescent="0.25">
      <c r="A2590" s="81">
        <v>102091</v>
      </c>
      <c r="B2590" s="81" t="s">
        <v>14331</v>
      </c>
      <c r="C2590" s="81" t="s">
        <v>129</v>
      </c>
      <c r="D2590" s="82">
        <v>291.51</v>
      </c>
    </row>
    <row r="2591" spans="1:4" ht="15" x14ac:dyDescent="0.25">
      <c r="A2591" s="81">
        <v>103760</v>
      </c>
      <c r="B2591" s="81" t="s">
        <v>11997</v>
      </c>
      <c r="C2591" s="81" t="s">
        <v>129</v>
      </c>
      <c r="D2591" s="82">
        <v>120.45</v>
      </c>
    </row>
    <row r="2592" spans="1:4" ht="15" x14ac:dyDescent="0.25">
      <c r="A2592" s="81">
        <v>103761</v>
      </c>
      <c r="B2592" s="81" t="s">
        <v>11998</v>
      </c>
      <c r="C2592" s="81" t="s">
        <v>129</v>
      </c>
      <c r="D2592" s="82">
        <v>83</v>
      </c>
    </row>
    <row r="2593" spans="1:4" ht="15" x14ac:dyDescent="0.25">
      <c r="A2593" s="81">
        <v>103762</v>
      </c>
      <c r="B2593" s="81" t="s">
        <v>11999</v>
      </c>
      <c r="C2593" s="81" t="s">
        <v>129</v>
      </c>
      <c r="D2593" s="82">
        <v>71.77</v>
      </c>
    </row>
    <row r="2594" spans="1:4" ht="15" x14ac:dyDescent="0.25">
      <c r="A2594" s="81">
        <v>103763</v>
      </c>
      <c r="B2594" s="81" t="s">
        <v>12000</v>
      </c>
      <c r="C2594" s="81" t="s">
        <v>129</v>
      </c>
      <c r="D2594" s="82">
        <v>63.58</v>
      </c>
    </row>
    <row r="2595" spans="1:4" ht="15" x14ac:dyDescent="0.25">
      <c r="A2595" s="81">
        <v>104925</v>
      </c>
      <c r="B2595" s="81" t="s">
        <v>14332</v>
      </c>
      <c r="C2595" s="81" t="s">
        <v>129</v>
      </c>
      <c r="D2595" s="82">
        <v>162.16999999999999</v>
      </c>
    </row>
    <row r="2596" spans="1:4" ht="15" x14ac:dyDescent="0.25">
      <c r="A2596" s="81">
        <v>104926</v>
      </c>
      <c r="B2596" s="81" t="s">
        <v>14333</v>
      </c>
      <c r="C2596" s="81" t="s">
        <v>129</v>
      </c>
      <c r="D2596" s="82">
        <v>107.5</v>
      </c>
    </row>
    <row r="2597" spans="1:4" ht="15" x14ac:dyDescent="0.25">
      <c r="A2597" s="81">
        <v>104927</v>
      </c>
      <c r="B2597" s="81" t="s">
        <v>14334</v>
      </c>
      <c r="C2597" s="81" t="s">
        <v>129</v>
      </c>
      <c r="D2597" s="82">
        <v>79.08</v>
      </c>
    </row>
    <row r="2598" spans="1:4" ht="15" x14ac:dyDescent="0.25">
      <c r="A2598" s="81">
        <v>104928</v>
      </c>
      <c r="B2598" s="81" t="s">
        <v>14335</v>
      </c>
      <c r="C2598" s="81" t="s">
        <v>129</v>
      </c>
      <c r="D2598" s="82">
        <v>155.49</v>
      </c>
    </row>
    <row r="2599" spans="1:4" ht="15" x14ac:dyDescent="0.25">
      <c r="A2599" s="81">
        <v>104929</v>
      </c>
      <c r="B2599" s="81" t="s">
        <v>14336</v>
      </c>
      <c r="C2599" s="81" t="s">
        <v>129</v>
      </c>
      <c r="D2599" s="82">
        <v>94.93</v>
      </c>
    </row>
    <row r="2600" spans="1:4" ht="15" x14ac:dyDescent="0.25">
      <c r="A2600" s="81">
        <v>105403</v>
      </c>
      <c r="B2600" s="81" t="s">
        <v>14337</v>
      </c>
      <c r="C2600" s="81" t="s">
        <v>129</v>
      </c>
      <c r="D2600" s="82">
        <v>160.78</v>
      </c>
    </row>
    <row r="2601" spans="1:4" ht="15" x14ac:dyDescent="0.25">
      <c r="A2601" s="81">
        <v>105406</v>
      </c>
      <c r="B2601" s="81" t="s">
        <v>14338</v>
      </c>
      <c r="C2601" s="81" t="s">
        <v>129</v>
      </c>
      <c r="D2601" s="82">
        <v>200.22</v>
      </c>
    </row>
    <row r="2602" spans="1:4" ht="15" x14ac:dyDescent="0.25">
      <c r="A2602" s="81">
        <v>89996</v>
      </c>
      <c r="B2602" s="81" t="s">
        <v>1555</v>
      </c>
      <c r="C2602" s="81" t="s">
        <v>918</v>
      </c>
      <c r="D2602" s="82">
        <v>11.02</v>
      </c>
    </row>
    <row r="2603" spans="1:4" ht="15" x14ac:dyDescent="0.25">
      <c r="A2603" s="81">
        <v>89997</v>
      </c>
      <c r="B2603" s="81" t="s">
        <v>1556</v>
      </c>
      <c r="C2603" s="81" t="s">
        <v>918</v>
      </c>
      <c r="D2603" s="82">
        <v>8.7899999999999991</v>
      </c>
    </row>
    <row r="2604" spans="1:4" ht="15" x14ac:dyDescent="0.25">
      <c r="A2604" s="81">
        <v>89998</v>
      </c>
      <c r="B2604" s="81" t="s">
        <v>1557</v>
      </c>
      <c r="C2604" s="81" t="s">
        <v>918</v>
      </c>
      <c r="D2604" s="82">
        <v>10.32</v>
      </c>
    </row>
    <row r="2605" spans="1:4" ht="15" x14ac:dyDescent="0.25">
      <c r="A2605" s="81">
        <v>89999</v>
      </c>
      <c r="B2605" s="81" t="s">
        <v>1558</v>
      </c>
      <c r="C2605" s="81" t="s">
        <v>918</v>
      </c>
      <c r="D2605" s="82">
        <v>17.89</v>
      </c>
    </row>
    <row r="2606" spans="1:4" ht="15" x14ac:dyDescent="0.25">
      <c r="A2606" s="81">
        <v>90000</v>
      </c>
      <c r="B2606" s="81" t="s">
        <v>1559</v>
      </c>
      <c r="C2606" s="81" t="s">
        <v>918</v>
      </c>
      <c r="D2606" s="82">
        <v>13.92</v>
      </c>
    </row>
    <row r="2607" spans="1:4" ht="15" x14ac:dyDescent="0.25">
      <c r="A2607" s="81">
        <v>91593</v>
      </c>
      <c r="B2607" s="81" t="s">
        <v>16098</v>
      </c>
      <c r="C2607" s="81" t="s">
        <v>918</v>
      </c>
      <c r="D2607" s="82">
        <v>10.45</v>
      </c>
    </row>
    <row r="2608" spans="1:4" ht="15" x14ac:dyDescent="0.25">
      <c r="A2608" s="81">
        <v>91594</v>
      </c>
      <c r="B2608" s="81" t="s">
        <v>16099</v>
      </c>
      <c r="C2608" s="81" t="s">
        <v>918</v>
      </c>
      <c r="D2608" s="82">
        <v>10.47</v>
      </c>
    </row>
    <row r="2609" spans="1:4" ht="15" x14ac:dyDescent="0.25">
      <c r="A2609" s="81">
        <v>91595</v>
      </c>
      <c r="B2609" s="81" t="s">
        <v>16100</v>
      </c>
      <c r="C2609" s="81" t="s">
        <v>918</v>
      </c>
      <c r="D2609" s="82">
        <v>10.77</v>
      </c>
    </row>
    <row r="2610" spans="1:4" ht="15" x14ac:dyDescent="0.25">
      <c r="A2610" s="81">
        <v>91596</v>
      </c>
      <c r="B2610" s="81" t="s">
        <v>16101</v>
      </c>
      <c r="C2610" s="81" t="s">
        <v>918</v>
      </c>
      <c r="D2610" s="82">
        <v>10.38</v>
      </c>
    </row>
    <row r="2611" spans="1:4" ht="15" x14ac:dyDescent="0.25">
      <c r="A2611" s="81">
        <v>91597</v>
      </c>
      <c r="B2611" s="81" t="s">
        <v>16102</v>
      </c>
      <c r="C2611" s="81" t="s">
        <v>918</v>
      </c>
      <c r="D2611" s="82">
        <v>7.79</v>
      </c>
    </row>
    <row r="2612" spans="1:4" ht="15" x14ac:dyDescent="0.25">
      <c r="A2612" s="81">
        <v>91598</v>
      </c>
      <c r="B2612" s="81" t="s">
        <v>16103</v>
      </c>
      <c r="C2612" s="81" t="s">
        <v>918</v>
      </c>
      <c r="D2612" s="82">
        <v>10.09</v>
      </c>
    </row>
    <row r="2613" spans="1:4" ht="15" x14ac:dyDescent="0.25">
      <c r="A2613" s="81">
        <v>91599</v>
      </c>
      <c r="B2613" s="81" t="s">
        <v>16104</v>
      </c>
      <c r="C2613" s="81" t="s">
        <v>918</v>
      </c>
      <c r="D2613" s="82">
        <v>8.16</v>
      </c>
    </row>
    <row r="2614" spans="1:4" ht="15" x14ac:dyDescent="0.25">
      <c r="A2614" s="81">
        <v>91600</v>
      </c>
      <c r="B2614" s="81" t="s">
        <v>16105</v>
      </c>
      <c r="C2614" s="81" t="s">
        <v>918</v>
      </c>
      <c r="D2614" s="82">
        <v>11.84</v>
      </c>
    </row>
    <row r="2615" spans="1:4" ht="15" x14ac:dyDescent="0.25">
      <c r="A2615" s="81">
        <v>91601</v>
      </c>
      <c r="B2615" s="81" t="s">
        <v>16106</v>
      </c>
      <c r="C2615" s="81" t="s">
        <v>918</v>
      </c>
      <c r="D2615" s="82">
        <v>12.37</v>
      </c>
    </row>
    <row r="2616" spans="1:4" ht="15" x14ac:dyDescent="0.25">
      <c r="A2616" s="81">
        <v>91602</v>
      </c>
      <c r="B2616" s="81" t="s">
        <v>16107</v>
      </c>
      <c r="C2616" s="81" t="s">
        <v>918</v>
      </c>
      <c r="D2616" s="82">
        <v>11.28</v>
      </c>
    </row>
    <row r="2617" spans="1:4" ht="15" x14ac:dyDescent="0.25">
      <c r="A2617" s="81">
        <v>91603</v>
      </c>
      <c r="B2617" s="81" t="s">
        <v>16108</v>
      </c>
      <c r="C2617" s="81" t="s">
        <v>918</v>
      </c>
      <c r="D2617" s="82">
        <v>9.94</v>
      </c>
    </row>
    <row r="2618" spans="1:4" ht="15" x14ac:dyDescent="0.25">
      <c r="A2618" s="81">
        <v>92759</v>
      </c>
      <c r="B2618" s="81" t="s">
        <v>12001</v>
      </c>
      <c r="C2618" s="81" t="s">
        <v>918</v>
      </c>
      <c r="D2618" s="82">
        <v>14.92</v>
      </c>
    </row>
    <row r="2619" spans="1:4" ht="15" x14ac:dyDescent="0.25">
      <c r="A2619" s="81">
        <v>92760</v>
      </c>
      <c r="B2619" s="81" t="s">
        <v>12002</v>
      </c>
      <c r="C2619" s="81" t="s">
        <v>918</v>
      </c>
      <c r="D2619" s="82">
        <v>13.64</v>
      </c>
    </row>
    <row r="2620" spans="1:4" ht="15" x14ac:dyDescent="0.25">
      <c r="A2620" s="81">
        <v>92761</v>
      </c>
      <c r="B2620" s="81" t="s">
        <v>12003</v>
      </c>
      <c r="C2620" s="81" t="s">
        <v>918</v>
      </c>
      <c r="D2620" s="82">
        <v>12.52</v>
      </c>
    </row>
    <row r="2621" spans="1:4" ht="15" x14ac:dyDescent="0.25">
      <c r="A2621" s="81">
        <v>92762</v>
      </c>
      <c r="B2621" s="81" t="s">
        <v>12004</v>
      </c>
      <c r="C2621" s="81" t="s">
        <v>918</v>
      </c>
      <c r="D2621" s="82">
        <v>11.01</v>
      </c>
    </row>
    <row r="2622" spans="1:4" ht="15" x14ac:dyDescent="0.25">
      <c r="A2622" s="81">
        <v>92763</v>
      </c>
      <c r="B2622" s="81" t="s">
        <v>12005</v>
      </c>
      <c r="C2622" s="81" t="s">
        <v>918</v>
      </c>
      <c r="D2622" s="82">
        <v>9.17</v>
      </c>
    </row>
    <row r="2623" spans="1:4" ht="15" x14ac:dyDescent="0.25">
      <c r="A2623" s="81">
        <v>92764</v>
      </c>
      <c r="B2623" s="81" t="s">
        <v>12006</v>
      </c>
      <c r="C2623" s="81" t="s">
        <v>918</v>
      </c>
      <c r="D2623" s="82">
        <v>8.7899999999999991</v>
      </c>
    </row>
    <row r="2624" spans="1:4" ht="15" x14ac:dyDescent="0.25">
      <c r="A2624" s="81">
        <v>92765</v>
      </c>
      <c r="B2624" s="81" t="s">
        <v>12007</v>
      </c>
      <c r="C2624" s="81" t="s">
        <v>918</v>
      </c>
      <c r="D2624" s="82">
        <v>9.92</v>
      </c>
    </row>
    <row r="2625" spans="1:4" ht="15" x14ac:dyDescent="0.25">
      <c r="A2625" s="81">
        <v>92766</v>
      </c>
      <c r="B2625" s="81" t="s">
        <v>12008</v>
      </c>
      <c r="C2625" s="81" t="s">
        <v>918</v>
      </c>
      <c r="D2625" s="82">
        <v>9.7899999999999991</v>
      </c>
    </row>
    <row r="2626" spans="1:4" ht="15" x14ac:dyDescent="0.25">
      <c r="A2626" s="81">
        <v>92767</v>
      </c>
      <c r="B2626" s="81" t="s">
        <v>12009</v>
      </c>
      <c r="C2626" s="81" t="s">
        <v>918</v>
      </c>
      <c r="D2626" s="82">
        <v>16.559999999999999</v>
      </c>
    </row>
    <row r="2627" spans="1:4" ht="15" x14ac:dyDescent="0.25">
      <c r="A2627" s="81">
        <v>92768</v>
      </c>
      <c r="B2627" s="81" t="s">
        <v>12010</v>
      </c>
      <c r="C2627" s="81" t="s">
        <v>918</v>
      </c>
      <c r="D2627" s="82">
        <v>14.21</v>
      </c>
    </row>
    <row r="2628" spans="1:4" ht="15" x14ac:dyDescent="0.25">
      <c r="A2628" s="81">
        <v>92769</v>
      </c>
      <c r="B2628" s="81" t="s">
        <v>12011</v>
      </c>
      <c r="C2628" s="81" t="s">
        <v>918</v>
      </c>
      <c r="D2628" s="82">
        <v>12.98</v>
      </c>
    </row>
    <row r="2629" spans="1:4" ht="15" x14ac:dyDescent="0.25">
      <c r="A2629" s="81">
        <v>92770</v>
      </c>
      <c r="B2629" s="81" t="s">
        <v>12012</v>
      </c>
      <c r="C2629" s="81" t="s">
        <v>918</v>
      </c>
      <c r="D2629" s="82">
        <v>11.9</v>
      </c>
    </row>
    <row r="2630" spans="1:4" ht="15" x14ac:dyDescent="0.25">
      <c r="A2630" s="81">
        <v>92771</v>
      </c>
      <c r="B2630" s="81" t="s">
        <v>12013</v>
      </c>
      <c r="C2630" s="81" t="s">
        <v>918</v>
      </c>
      <c r="D2630" s="82">
        <v>10.46</v>
      </c>
    </row>
    <row r="2631" spans="1:4" ht="15" x14ac:dyDescent="0.25">
      <c r="A2631" s="81">
        <v>92772</v>
      </c>
      <c r="B2631" s="81" t="s">
        <v>12014</v>
      </c>
      <c r="C2631" s="81" t="s">
        <v>918</v>
      </c>
      <c r="D2631" s="82">
        <v>8.68</v>
      </c>
    </row>
    <row r="2632" spans="1:4" ht="15" x14ac:dyDescent="0.25">
      <c r="A2632" s="81">
        <v>92773</v>
      </c>
      <c r="B2632" s="81" t="s">
        <v>12015</v>
      </c>
      <c r="C2632" s="81" t="s">
        <v>918</v>
      </c>
      <c r="D2632" s="82">
        <v>8.4700000000000006</v>
      </c>
    </row>
    <row r="2633" spans="1:4" ht="15" x14ac:dyDescent="0.25">
      <c r="A2633" s="81">
        <v>92774</v>
      </c>
      <c r="B2633" s="81" t="s">
        <v>12016</v>
      </c>
      <c r="C2633" s="81" t="s">
        <v>918</v>
      </c>
      <c r="D2633" s="82">
        <v>9.74</v>
      </c>
    </row>
    <row r="2634" spans="1:4" ht="15" x14ac:dyDescent="0.25">
      <c r="A2634" s="81">
        <v>92798</v>
      </c>
      <c r="B2634" s="81" t="s">
        <v>12017</v>
      </c>
      <c r="C2634" s="81" t="s">
        <v>918</v>
      </c>
      <c r="D2634" s="82">
        <v>8.77</v>
      </c>
    </row>
    <row r="2635" spans="1:4" ht="15" x14ac:dyDescent="0.25">
      <c r="A2635" s="81">
        <v>92799</v>
      </c>
      <c r="B2635" s="81" t="s">
        <v>12018</v>
      </c>
      <c r="C2635" s="81" t="s">
        <v>918</v>
      </c>
      <c r="D2635" s="82">
        <v>11.34</v>
      </c>
    </row>
    <row r="2636" spans="1:4" ht="15" x14ac:dyDescent="0.25">
      <c r="A2636" s="81">
        <v>92800</v>
      </c>
      <c r="B2636" s="81" t="s">
        <v>12019</v>
      </c>
      <c r="C2636" s="81" t="s">
        <v>918</v>
      </c>
      <c r="D2636" s="82">
        <v>9.99</v>
      </c>
    </row>
    <row r="2637" spans="1:4" ht="15" x14ac:dyDescent="0.25">
      <c r="A2637" s="81">
        <v>92801</v>
      </c>
      <c r="B2637" s="81" t="s">
        <v>12020</v>
      </c>
      <c r="C2637" s="81" t="s">
        <v>918</v>
      </c>
      <c r="D2637" s="82">
        <v>9.85</v>
      </c>
    </row>
    <row r="2638" spans="1:4" ht="15" x14ac:dyDescent="0.25">
      <c r="A2638" s="81">
        <v>92802</v>
      </c>
      <c r="B2638" s="81" t="s">
        <v>12021</v>
      </c>
      <c r="C2638" s="81" t="s">
        <v>918</v>
      </c>
      <c r="D2638" s="82">
        <v>9.65</v>
      </c>
    </row>
    <row r="2639" spans="1:4" ht="15" x14ac:dyDescent="0.25">
      <c r="A2639" s="81">
        <v>92803</v>
      </c>
      <c r="B2639" s="81" t="s">
        <v>12022</v>
      </c>
      <c r="C2639" s="81" t="s">
        <v>918</v>
      </c>
      <c r="D2639" s="82">
        <v>8.85</v>
      </c>
    </row>
    <row r="2640" spans="1:4" ht="15" x14ac:dyDescent="0.25">
      <c r="A2640" s="81">
        <v>92804</v>
      </c>
      <c r="B2640" s="81" t="s">
        <v>12023</v>
      </c>
      <c r="C2640" s="81" t="s">
        <v>918</v>
      </c>
      <c r="D2640" s="82">
        <v>7.56</v>
      </c>
    </row>
    <row r="2641" spans="1:4" ht="15" x14ac:dyDescent="0.25">
      <c r="A2641" s="81">
        <v>92805</v>
      </c>
      <c r="B2641" s="81" t="s">
        <v>12024</v>
      </c>
      <c r="C2641" s="81" t="s">
        <v>918</v>
      </c>
      <c r="D2641" s="82">
        <v>7.46</v>
      </c>
    </row>
    <row r="2642" spans="1:4" ht="15" x14ac:dyDescent="0.25">
      <c r="A2642" s="81">
        <v>92806</v>
      </c>
      <c r="B2642" s="81" t="s">
        <v>12025</v>
      </c>
      <c r="C2642" s="81" t="s">
        <v>918</v>
      </c>
      <c r="D2642" s="82">
        <v>8.7799999999999994</v>
      </c>
    </row>
    <row r="2643" spans="1:4" ht="15" x14ac:dyDescent="0.25">
      <c r="A2643" s="81">
        <v>92875</v>
      </c>
      <c r="B2643" s="81" t="s">
        <v>12026</v>
      </c>
      <c r="C2643" s="81" t="s">
        <v>918</v>
      </c>
      <c r="D2643" s="82">
        <v>9.4600000000000009</v>
      </c>
    </row>
    <row r="2644" spans="1:4" ht="15" x14ac:dyDescent="0.25">
      <c r="A2644" s="81">
        <v>92876</v>
      </c>
      <c r="B2644" s="81" t="s">
        <v>12027</v>
      </c>
      <c r="C2644" s="81" t="s">
        <v>918</v>
      </c>
      <c r="D2644" s="82">
        <v>9.02</v>
      </c>
    </row>
    <row r="2645" spans="1:4" ht="15" x14ac:dyDescent="0.25">
      <c r="A2645" s="81">
        <v>92877</v>
      </c>
      <c r="B2645" s="81" t="s">
        <v>12028</v>
      </c>
      <c r="C2645" s="81" t="s">
        <v>918</v>
      </c>
      <c r="D2645" s="82">
        <v>9.61</v>
      </c>
    </row>
    <row r="2646" spans="1:4" ht="15" x14ac:dyDescent="0.25">
      <c r="A2646" s="81">
        <v>92878</v>
      </c>
      <c r="B2646" s="81" t="s">
        <v>12029</v>
      </c>
      <c r="C2646" s="81" t="s">
        <v>918</v>
      </c>
      <c r="D2646" s="82">
        <v>9.41</v>
      </c>
    </row>
    <row r="2647" spans="1:4" ht="15" x14ac:dyDescent="0.25">
      <c r="A2647" s="81">
        <v>92879</v>
      </c>
      <c r="B2647" s="81" t="s">
        <v>12030</v>
      </c>
      <c r="C2647" s="81" t="s">
        <v>918</v>
      </c>
      <c r="D2647" s="82">
        <v>9.27</v>
      </c>
    </row>
    <row r="2648" spans="1:4" ht="15" x14ac:dyDescent="0.25">
      <c r="A2648" s="81">
        <v>92880</v>
      </c>
      <c r="B2648" s="81" t="s">
        <v>12031</v>
      </c>
      <c r="C2648" s="81" t="s">
        <v>918</v>
      </c>
      <c r="D2648" s="82">
        <v>9.4600000000000009</v>
      </c>
    </row>
    <row r="2649" spans="1:4" ht="15" x14ac:dyDescent="0.25">
      <c r="A2649" s="81">
        <v>92881</v>
      </c>
      <c r="B2649" s="81" t="s">
        <v>12032</v>
      </c>
      <c r="C2649" s="81" t="s">
        <v>918</v>
      </c>
      <c r="D2649" s="82">
        <v>9.43</v>
      </c>
    </row>
    <row r="2650" spans="1:4" ht="15" x14ac:dyDescent="0.25">
      <c r="A2650" s="81">
        <v>92882</v>
      </c>
      <c r="B2650" s="81" t="s">
        <v>12033</v>
      </c>
      <c r="C2650" s="81" t="s">
        <v>918</v>
      </c>
      <c r="D2650" s="82">
        <v>13.86</v>
      </c>
    </row>
    <row r="2651" spans="1:4" ht="15" x14ac:dyDescent="0.25">
      <c r="A2651" s="81">
        <v>92883</v>
      </c>
      <c r="B2651" s="81" t="s">
        <v>12034</v>
      </c>
      <c r="C2651" s="81" t="s">
        <v>918</v>
      </c>
      <c r="D2651" s="82">
        <v>12.45</v>
      </c>
    </row>
    <row r="2652" spans="1:4" ht="15" x14ac:dyDescent="0.25">
      <c r="A2652" s="81">
        <v>92884</v>
      </c>
      <c r="B2652" s="81" t="s">
        <v>12035</v>
      </c>
      <c r="C2652" s="81" t="s">
        <v>918</v>
      </c>
      <c r="D2652" s="82">
        <v>12.3</v>
      </c>
    </row>
    <row r="2653" spans="1:4" ht="15" x14ac:dyDescent="0.25">
      <c r="A2653" s="81">
        <v>92885</v>
      </c>
      <c r="B2653" s="81" t="s">
        <v>12036</v>
      </c>
      <c r="C2653" s="81" t="s">
        <v>918</v>
      </c>
      <c r="D2653" s="82">
        <v>11.51</v>
      </c>
    </row>
    <row r="2654" spans="1:4" ht="15" x14ac:dyDescent="0.25">
      <c r="A2654" s="81">
        <v>92886</v>
      </c>
      <c r="B2654" s="81" t="s">
        <v>12037</v>
      </c>
      <c r="C2654" s="81" t="s">
        <v>918</v>
      </c>
      <c r="D2654" s="82">
        <v>10.86</v>
      </c>
    </row>
    <row r="2655" spans="1:4" ht="15" x14ac:dyDescent="0.25">
      <c r="A2655" s="81">
        <v>92887</v>
      </c>
      <c r="B2655" s="81" t="s">
        <v>12038</v>
      </c>
      <c r="C2655" s="81" t="s">
        <v>918</v>
      </c>
      <c r="D2655" s="82">
        <v>10.68</v>
      </c>
    </row>
    <row r="2656" spans="1:4" ht="15" x14ac:dyDescent="0.25">
      <c r="A2656" s="81">
        <v>92888</v>
      </c>
      <c r="B2656" s="81" t="s">
        <v>12039</v>
      </c>
      <c r="C2656" s="81" t="s">
        <v>918</v>
      </c>
      <c r="D2656" s="82">
        <v>10.36</v>
      </c>
    </row>
    <row r="2657" spans="1:4" ht="15" x14ac:dyDescent="0.25">
      <c r="A2657" s="81">
        <v>92915</v>
      </c>
      <c r="B2657" s="81" t="s">
        <v>12040</v>
      </c>
      <c r="C2657" s="81" t="s">
        <v>918</v>
      </c>
      <c r="D2657" s="82">
        <v>18.239999999999998</v>
      </c>
    </row>
    <row r="2658" spans="1:4" ht="15" x14ac:dyDescent="0.25">
      <c r="A2658" s="81">
        <v>92916</v>
      </c>
      <c r="B2658" s="81" t="s">
        <v>12041</v>
      </c>
      <c r="C2658" s="81" t="s">
        <v>918</v>
      </c>
      <c r="D2658" s="82">
        <v>16.100000000000001</v>
      </c>
    </row>
    <row r="2659" spans="1:4" ht="15" x14ac:dyDescent="0.25">
      <c r="A2659" s="81">
        <v>92917</v>
      </c>
      <c r="B2659" s="81" t="s">
        <v>12042</v>
      </c>
      <c r="C2659" s="81" t="s">
        <v>918</v>
      </c>
      <c r="D2659" s="82">
        <v>14.27</v>
      </c>
    </row>
    <row r="2660" spans="1:4" ht="15" x14ac:dyDescent="0.25">
      <c r="A2660" s="81">
        <v>92919</v>
      </c>
      <c r="B2660" s="81" t="s">
        <v>12043</v>
      </c>
      <c r="C2660" s="81" t="s">
        <v>918</v>
      </c>
      <c r="D2660" s="82">
        <v>12.23</v>
      </c>
    </row>
    <row r="2661" spans="1:4" ht="15" x14ac:dyDescent="0.25">
      <c r="A2661" s="81">
        <v>92921</v>
      </c>
      <c r="B2661" s="81" t="s">
        <v>12044</v>
      </c>
      <c r="C2661" s="81" t="s">
        <v>918</v>
      </c>
      <c r="D2661" s="82">
        <v>9.9600000000000009</v>
      </c>
    </row>
    <row r="2662" spans="1:4" ht="15" x14ac:dyDescent="0.25">
      <c r="A2662" s="81">
        <v>92922</v>
      </c>
      <c r="B2662" s="81" t="s">
        <v>12045</v>
      </c>
      <c r="C2662" s="81" t="s">
        <v>918</v>
      </c>
      <c r="D2662" s="82">
        <v>9.39</v>
      </c>
    </row>
    <row r="2663" spans="1:4" ht="15" x14ac:dyDescent="0.25">
      <c r="A2663" s="81">
        <v>92923</v>
      </c>
      <c r="B2663" s="81" t="s">
        <v>12046</v>
      </c>
      <c r="C2663" s="81" t="s">
        <v>918</v>
      </c>
      <c r="D2663" s="82">
        <v>10.4</v>
      </c>
    </row>
    <row r="2664" spans="1:4" ht="15" x14ac:dyDescent="0.25">
      <c r="A2664" s="81">
        <v>92924</v>
      </c>
      <c r="B2664" s="81" t="s">
        <v>12047</v>
      </c>
      <c r="C2664" s="81" t="s">
        <v>918</v>
      </c>
      <c r="D2664" s="82">
        <v>10.16</v>
      </c>
    </row>
    <row r="2665" spans="1:4" ht="15" x14ac:dyDescent="0.25">
      <c r="A2665" s="81">
        <v>95448</v>
      </c>
      <c r="B2665" s="81" t="s">
        <v>14339</v>
      </c>
      <c r="C2665" s="81" t="s">
        <v>918</v>
      </c>
      <c r="D2665" s="82">
        <v>9.61</v>
      </c>
    </row>
    <row r="2666" spans="1:4" ht="15" x14ac:dyDescent="0.25">
      <c r="A2666" s="81">
        <v>95576</v>
      </c>
      <c r="B2666" s="81" t="s">
        <v>12048</v>
      </c>
      <c r="C2666" s="81" t="s">
        <v>918</v>
      </c>
      <c r="D2666" s="82">
        <v>12.8</v>
      </c>
    </row>
    <row r="2667" spans="1:4" ht="15" x14ac:dyDescent="0.25">
      <c r="A2667" s="81">
        <v>95577</v>
      </c>
      <c r="B2667" s="81" t="s">
        <v>12049</v>
      </c>
      <c r="C2667" s="81" t="s">
        <v>918</v>
      </c>
      <c r="D2667" s="82">
        <v>10.61</v>
      </c>
    </row>
    <row r="2668" spans="1:4" ht="15" x14ac:dyDescent="0.25">
      <c r="A2668" s="81">
        <v>95578</v>
      </c>
      <c r="B2668" s="81" t="s">
        <v>12050</v>
      </c>
      <c r="C2668" s="81" t="s">
        <v>918</v>
      </c>
      <c r="D2668" s="82">
        <v>8.73</v>
      </c>
    </row>
    <row r="2669" spans="1:4" ht="15" x14ac:dyDescent="0.25">
      <c r="A2669" s="81">
        <v>95579</v>
      </c>
      <c r="B2669" s="81" t="s">
        <v>12051</v>
      </c>
      <c r="C2669" s="81" t="s">
        <v>918</v>
      </c>
      <c r="D2669" s="82">
        <v>8.35</v>
      </c>
    </row>
    <row r="2670" spans="1:4" ht="15" x14ac:dyDescent="0.25">
      <c r="A2670" s="81">
        <v>95580</v>
      </c>
      <c r="B2670" s="81" t="s">
        <v>12052</v>
      </c>
      <c r="C2670" s="81" t="s">
        <v>918</v>
      </c>
      <c r="D2670" s="82">
        <v>9.57</v>
      </c>
    </row>
    <row r="2671" spans="1:4" ht="15" x14ac:dyDescent="0.25">
      <c r="A2671" s="81">
        <v>95581</v>
      </c>
      <c r="B2671" s="81" t="s">
        <v>12053</v>
      </c>
      <c r="C2671" s="81" t="s">
        <v>918</v>
      </c>
      <c r="D2671" s="82">
        <v>9.51</v>
      </c>
    </row>
    <row r="2672" spans="1:4" ht="15" x14ac:dyDescent="0.25">
      <c r="A2672" s="81">
        <v>95582</v>
      </c>
      <c r="B2672" s="81" t="s">
        <v>12054</v>
      </c>
      <c r="C2672" s="81" t="s">
        <v>918</v>
      </c>
      <c r="D2672" s="82">
        <v>10.33</v>
      </c>
    </row>
    <row r="2673" spans="1:4" ht="15" x14ac:dyDescent="0.25">
      <c r="A2673" s="81">
        <v>95583</v>
      </c>
      <c r="B2673" s="81" t="s">
        <v>12055</v>
      </c>
      <c r="C2673" s="81" t="s">
        <v>918</v>
      </c>
      <c r="D2673" s="82">
        <v>17.239999999999998</v>
      </c>
    </row>
    <row r="2674" spans="1:4" ht="15" x14ac:dyDescent="0.25">
      <c r="A2674" s="81">
        <v>95584</v>
      </c>
      <c r="B2674" s="81" t="s">
        <v>12056</v>
      </c>
      <c r="C2674" s="81" t="s">
        <v>918</v>
      </c>
      <c r="D2674" s="82">
        <v>14.62</v>
      </c>
    </row>
    <row r="2675" spans="1:4" ht="15" x14ac:dyDescent="0.25">
      <c r="A2675" s="81">
        <v>95592</v>
      </c>
      <c r="B2675" s="81" t="s">
        <v>12057</v>
      </c>
      <c r="C2675" s="81" t="s">
        <v>918</v>
      </c>
      <c r="D2675" s="82">
        <v>17.239999999999998</v>
      </c>
    </row>
    <row r="2676" spans="1:4" ht="15" x14ac:dyDescent="0.25">
      <c r="A2676" s="81">
        <v>95593</v>
      </c>
      <c r="B2676" s="81" t="s">
        <v>12058</v>
      </c>
      <c r="C2676" s="81" t="s">
        <v>918</v>
      </c>
      <c r="D2676" s="82">
        <v>14.62</v>
      </c>
    </row>
    <row r="2677" spans="1:4" ht="15" x14ac:dyDescent="0.25">
      <c r="A2677" s="81">
        <v>95943</v>
      </c>
      <c r="B2677" s="81" t="s">
        <v>1560</v>
      </c>
      <c r="C2677" s="81" t="s">
        <v>918</v>
      </c>
      <c r="D2677" s="82">
        <v>24.81</v>
      </c>
    </row>
    <row r="2678" spans="1:4" ht="15" x14ac:dyDescent="0.25">
      <c r="A2678" s="81">
        <v>95944</v>
      </c>
      <c r="B2678" s="81" t="s">
        <v>1561</v>
      </c>
      <c r="C2678" s="81" t="s">
        <v>918</v>
      </c>
      <c r="D2678" s="82">
        <v>21.97</v>
      </c>
    </row>
    <row r="2679" spans="1:4" ht="15" x14ac:dyDescent="0.25">
      <c r="A2679" s="81">
        <v>95945</v>
      </c>
      <c r="B2679" s="81" t="s">
        <v>1562</v>
      </c>
      <c r="C2679" s="81" t="s">
        <v>918</v>
      </c>
      <c r="D2679" s="82">
        <v>17.05</v>
      </c>
    </row>
    <row r="2680" spans="1:4" ht="15" x14ac:dyDescent="0.25">
      <c r="A2680" s="81">
        <v>95946</v>
      </c>
      <c r="B2680" s="81" t="s">
        <v>1563</v>
      </c>
      <c r="C2680" s="81" t="s">
        <v>918</v>
      </c>
      <c r="D2680" s="82">
        <v>13.09</v>
      </c>
    </row>
    <row r="2681" spans="1:4" ht="15" x14ac:dyDescent="0.25">
      <c r="A2681" s="81">
        <v>95947</v>
      </c>
      <c r="B2681" s="81" t="s">
        <v>1564</v>
      </c>
      <c r="C2681" s="81" t="s">
        <v>918</v>
      </c>
      <c r="D2681" s="82">
        <v>9.7899999999999991</v>
      </c>
    </row>
    <row r="2682" spans="1:4" ht="15" x14ac:dyDescent="0.25">
      <c r="A2682" s="81">
        <v>95948</v>
      </c>
      <c r="B2682" s="81" t="s">
        <v>1565</v>
      </c>
      <c r="C2682" s="81" t="s">
        <v>918</v>
      </c>
      <c r="D2682" s="82">
        <v>8.3000000000000007</v>
      </c>
    </row>
    <row r="2683" spans="1:4" ht="15" x14ac:dyDescent="0.25">
      <c r="A2683" s="81">
        <v>96544</v>
      </c>
      <c r="B2683" s="81" t="s">
        <v>14340</v>
      </c>
      <c r="C2683" s="81" t="s">
        <v>918</v>
      </c>
      <c r="D2683" s="82">
        <v>19.48</v>
      </c>
    </row>
    <row r="2684" spans="1:4" ht="15" x14ac:dyDescent="0.25">
      <c r="A2684" s="81">
        <v>96545</v>
      </c>
      <c r="B2684" s="81" t="s">
        <v>14341</v>
      </c>
      <c r="C2684" s="81" t="s">
        <v>918</v>
      </c>
      <c r="D2684" s="82">
        <v>17.13</v>
      </c>
    </row>
    <row r="2685" spans="1:4" ht="15" x14ac:dyDescent="0.25">
      <c r="A2685" s="81">
        <v>96546</v>
      </c>
      <c r="B2685" s="81" t="s">
        <v>14342</v>
      </c>
      <c r="C2685" s="81" t="s">
        <v>918</v>
      </c>
      <c r="D2685" s="82">
        <v>14.75</v>
      </c>
    </row>
    <row r="2686" spans="1:4" ht="15" x14ac:dyDescent="0.25">
      <c r="A2686" s="81">
        <v>100064</v>
      </c>
      <c r="B2686" s="81" t="s">
        <v>16109</v>
      </c>
      <c r="C2686" s="81" t="s">
        <v>918</v>
      </c>
      <c r="D2686" s="82">
        <v>10.29</v>
      </c>
    </row>
    <row r="2687" spans="1:4" ht="15" x14ac:dyDescent="0.25">
      <c r="A2687" s="81">
        <v>100066</v>
      </c>
      <c r="B2687" s="81" t="s">
        <v>16110</v>
      </c>
      <c r="C2687" s="81" t="s">
        <v>918</v>
      </c>
      <c r="D2687" s="82">
        <v>10.3</v>
      </c>
    </row>
    <row r="2688" spans="1:4" ht="15" x14ac:dyDescent="0.25">
      <c r="A2688" s="81">
        <v>100067</v>
      </c>
      <c r="B2688" s="81" t="s">
        <v>16111</v>
      </c>
      <c r="C2688" s="81" t="s">
        <v>918</v>
      </c>
      <c r="D2688" s="82">
        <v>12.21</v>
      </c>
    </row>
    <row r="2689" spans="1:4" ht="15" x14ac:dyDescent="0.25">
      <c r="A2689" s="81">
        <v>100068</v>
      </c>
      <c r="B2689" s="81" t="s">
        <v>16112</v>
      </c>
      <c r="C2689" s="81" t="s">
        <v>918</v>
      </c>
      <c r="D2689" s="82">
        <v>8.5299999999999994</v>
      </c>
    </row>
    <row r="2690" spans="1:4" ht="15" x14ac:dyDescent="0.25">
      <c r="A2690" s="81">
        <v>102920</v>
      </c>
      <c r="B2690" s="81" t="s">
        <v>1566</v>
      </c>
      <c r="C2690" s="81" t="s">
        <v>918</v>
      </c>
      <c r="D2690" s="82">
        <v>8.34</v>
      </c>
    </row>
    <row r="2691" spans="1:4" ht="15" x14ac:dyDescent="0.25">
      <c r="A2691" s="81">
        <v>102921</v>
      </c>
      <c r="B2691" s="81" t="s">
        <v>1567</v>
      </c>
      <c r="C2691" s="81" t="s">
        <v>918</v>
      </c>
      <c r="D2691" s="82">
        <v>7.95</v>
      </c>
    </row>
    <row r="2692" spans="1:4" ht="15" x14ac:dyDescent="0.25">
      <c r="A2692" s="81">
        <v>102922</v>
      </c>
      <c r="B2692" s="81" t="s">
        <v>1568</v>
      </c>
      <c r="C2692" s="81" t="s">
        <v>918</v>
      </c>
      <c r="D2692" s="82">
        <v>9.08</v>
      </c>
    </row>
    <row r="2693" spans="1:4" ht="15" x14ac:dyDescent="0.25">
      <c r="A2693" s="81">
        <v>102923</v>
      </c>
      <c r="B2693" s="81" t="s">
        <v>1569</v>
      </c>
      <c r="C2693" s="81" t="s">
        <v>918</v>
      </c>
      <c r="D2693" s="82">
        <v>7.68</v>
      </c>
    </row>
    <row r="2694" spans="1:4" ht="15" x14ac:dyDescent="0.25">
      <c r="A2694" s="81">
        <v>103088</v>
      </c>
      <c r="B2694" s="81" t="s">
        <v>1570</v>
      </c>
      <c r="C2694" s="81" t="s">
        <v>918</v>
      </c>
      <c r="D2694" s="82">
        <v>10.64</v>
      </c>
    </row>
    <row r="2695" spans="1:4" ht="15" x14ac:dyDescent="0.25">
      <c r="A2695" s="81">
        <v>104104</v>
      </c>
      <c r="B2695" s="81" t="s">
        <v>12059</v>
      </c>
      <c r="C2695" s="81" t="s">
        <v>918</v>
      </c>
      <c r="D2695" s="82">
        <v>10.5</v>
      </c>
    </row>
    <row r="2696" spans="1:4" ht="15" x14ac:dyDescent="0.25">
      <c r="A2696" s="81">
        <v>104105</v>
      </c>
      <c r="B2696" s="81" t="s">
        <v>12060</v>
      </c>
      <c r="C2696" s="81" t="s">
        <v>918</v>
      </c>
      <c r="D2696" s="82">
        <v>10.5</v>
      </c>
    </row>
    <row r="2697" spans="1:4" ht="15" x14ac:dyDescent="0.25">
      <c r="A2697" s="81">
        <v>104106</v>
      </c>
      <c r="B2697" s="81" t="s">
        <v>12061</v>
      </c>
      <c r="C2697" s="81" t="s">
        <v>918</v>
      </c>
      <c r="D2697" s="82">
        <v>10.210000000000001</v>
      </c>
    </row>
    <row r="2698" spans="1:4" ht="15" x14ac:dyDescent="0.25">
      <c r="A2698" s="81">
        <v>104107</v>
      </c>
      <c r="B2698" s="81" t="s">
        <v>12062</v>
      </c>
      <c r="C2698" s="81" t="s">
        <v>918</v>
      </c>
      <c r="D2698" s="82">
        <v>11.05</v>
      </c>
    </row>
    <row r="2699" spans="1:4" ht="15" x14ac:dyDescent="0.25">
      <c r="A2699" s="81">
        <v>104108</v>
      </c>
      <c r="B2699" s="81" t="s">
        <v>12063</v>
      </c>
      <c r="C2699" s="81" t="s">
        <v>918</v>
      </c>
      <c r="D2699" s="82">
        <v>13.19</v>
      </c>
    </row>
    <row r="2700" spans="1:4" ht="15" x14ac:dyDescent="0.25">
      <c r="A2700" s="81">
        <v>104109</v>
      </c>
      <c r="B2700" s="81" t="s">
        <v>12064</v>
      </c>
      <c r="C2700" s="81" t="s">
        <v>918</v>
      </c>
      <c r="D2700" s="82">
        <v>16.61</v>
      </c>
    </row>
    <row r="2701" spans="1:4" ht="15" x14ac:dyDescent="0.25">
      <c r="A2701" s="81">
        <v>104110</v>
      </c>
      <c r="B2701" s="81" t="s">
        <v>12065</v>
      </c>
      <c r="C2701" s="81" t="s">
        <v>918</v>
      </c>
      <c r="D2701" s="82">
        <v>19.41</v>
      </c>
    </row>
    <row r="2702" spans="1:4" ht="15" x14ac:dyDescent="0.25">
      <c r="A2702" s="81">
        <v>104111</v>
      </c>
      <c r="B2702" s="81" t="s">
        <v>12066</v>
      </c>
      <c r="C2702" s="81" t="s">
        <v>918</v>
      </c>
      <c r="D2702" s="82">
        <v>22.72</v>
      </c>
    </row>
    <row r="2703" spans="1:4" ht="15" x14ac:dyDescent="0.25">
      <c r="A2703" s="81">
        <v>104915</v>
      </c>
      <c r="B2703" s="81" t="s">
        <v>14343</v>
      </c>
      <c r="C2703" s="81" t="s">
        <v>918</v>
      </c>
      <c r="D2703" s="82">
        <v>9.8800000000000008</v>
      </c>
    </row>
    <row r="2704" spans="1:4" ht="15" x14ac:dyDescent="0.25">
      <c r="A2704" s="81">
        <v>104917</v>
      </c>
      <c r="B2704" s="81" t="s">
        <v>14344</v>
      </c>
      <c r="C2704" s="81" t="s">
        <v>918</v>
      </c>
      <c r="D2704" s="82">
        <v>16.48</v>
      </c>
    </row>
    <row r="2705" spans="1:4" ht="15" x14ac:dyDescent="0.25">
      <c r="A2705" s="81">
        <v>104918</v>
      </c>
      <c r="B2705" s="81" t="s">
        <v>14345</v>
      </c>
      <c r="C2705" s="81" t="s">
        <v>918</v>
      </c>
      <c r="D2705" s="82">
        <v>14.94</v>
      </c>
    </row>
    <row r="2706" spans="1:4" ht="15" x14ac:dyDescent="0.25">
      <c r="A2706" s="81">
        <v>104919</v>
      </c>
      <c r="B2706" s="81" t="s">
        <v>14346</v>
      </c>
      <c r="C2706" s="81" t="s">
        <v>918</v>
      </c>
      <c r="D2706" s="82">
        <v>13.15</v>
      </c>
    </row>
    <row r="2707" spans="1:4" ht="15" x14ac:dyDescent="0.25">
      <c r="A2707" s="81">
        <v>104920</v>
      </c>
      <c r="B2707" s="81" t="s">
        <v>14347</v>
      </c>
      <c r="C2707" s="81" t="s">
        <v>918</v>
      </c>
      <c r="D2707" s="82">
        <v>11.08</v>
      </c>
    </row>
    <row r="2708" spans="1:4" ht="15" x14ac:dyDescent="0.25">
      <c r="A2708" s="81">
        <v>104921</v>
      </c>
      <c r="B2708" s="81" t="s">
        <v>14348</v>
      </c>
      <c r="C2708" s="81" t="s">
        <v>918</v>
      </c>
      <c r="D2708" s="82">
        <v>10.28</v>
      </c>
    </row>
    <row r="2709" spans="1:4" ht="15" x14ac:dyDescent="0.25">
      <c r="A2709" s="81">
        <v>104922</v>
      </c>
      <c r="B2709" s="81" t="s">
        <v>14349</v>
      </c>
      <c r="C2709" s="81" t="s">
        <v>918</v>
      </c>
      <c r="D2709" s="82">
        <v>11.14</v>
      </c>
    </row>
    <row r="2710" spans="1:4" ht="15" x14ac:dyDescent="0.25">
      <c r="A2710" s="81">
        <v>105814</v>
      </c>
      <c r="B2710" s="81" t="s">
        <v>16113</v>
      </c>
      <c r="C2710" s="81" t="s">
        <v>918</v>
      </c>
      <c r="D2710" s="82">
        <v>10.11</v>
      </c>
    </row>
    <row r="2711" spans="1:4" ht="15" x14ac:dyDescent="0.25">
      <c r="A2711" s="81">
        <v>89993</v>
      </c>
      <c r="B2711" s="81" t="s">
        <v>1571</v>
      </c>
      <c r="C2711" s="81" t="s">
        <v>969</v>
      </c>
      <c r="D2711" s="83">
        <v>1032.53</v>
      </c>
    </row>
    <row r="2712" spans="1:4" ht="15" x14ac:dyDescent="0.25">
      <c r="A2712" s="81">
        <v>89994</v>
      </c>
      <c r="B2712" s="81" t="s">
        <v>1572</v>
      </c>
      <c r="C2712" s="81" t="s">
        <v>969</v>
      </c>
      <c r="D2712" s="82">
        <v>848.88</v>
      </c>
    </row>
    <row r="2713" spans="1:4" ht="15" x14ac:dyDescent="0.25">
      <c r="A2713" s="81">
        <v>89995</v>
      </c>
      <c r="B2713" s="81" t="s">
        <v>1573</v>
      </c>
      <c r="C2713" s="81" t="s">
        <v>969</v>
      </c>
      <c r="D2713" s="82">
        <v>985.56</v>
      </c>
    </row>
    <row r="2714" spans="1:4" ht="15" x14ac:dyDescent="0.25">
      <c r="A2714" s="81">
        <v>90278</v>
      </c>
      <c r="B2714" s="81" t="s">
        <v>1574</v>
      </c>
      <c r="C2714" s="81" t="s">
        <v>969</v>
      </c>
      <c r="D2714" s="82">
        <v>444.24</v>
      </c>
    </row>
    <row r="2715" spans="1:4" ht="15" x14ac:dyDescent="0.25">
      <c r="A2715" s="81">
        <v>90279</v>
      </c>
      <c r="B2715" s="81" t="s">
        <v>1575</v>
      </c>
      <c r="C2715" s="81" t="s">
        <v>969</v>
      </c>
      <c r="D2715" s="82">
        <v>491.19</v>
      </c>
    </row>
    <row r="2716" spans="1:4" ht="15" x14ac:dyDescent="0.25">
      <c r="A2716" s="81">
        <v>90280</v>
      </c>
      <c r="B2716" s="81" t="s">
        <v>1576</v>
      </c>
      <c r="C2716" s="81" t="s">
        <v>969</v>
      </c>
      <c r="D2716" s="82">
        <v>539.85</v>
      </c>
    </row>
    <row r="2717" spans="1:4" ht="15" x14ac:dyDescent="0.25">
      <c r="A2717" s="81">
        <v>90281</v>
      </c>
      <c r="B2717" s="81" t="s">
        <v>1577</v>
      </c>
      <c r="C2717" s="81" t="s">
        <v>969</v>
      </c>
      <c r="D2717" s="82">
        <v>620.34</v>
      </c>
    </row>
    <row r="2718" spans="1:4" ht="15" x14ac:dyDescent="0.25">
      <c r="A2718" s="81">
        <v>90282</v>
      </c>
      <c r="B2718" s="81" t="s">
        <v>1578</v>
      </c>
      <c r="C2718" s="81" t="s">
        <v>969</v>
      </c>
      <c r="D2718" s="82">
        <v>433.7</v>
      </c>
    </row>
    <row r="2719" spans="1:4" ht="15" x14ac:dyDescent="0.25">
      <c r="A2719" s="81">
        <v>90283</v>
      </c>
      <c r="B2719" s="81" t="s">
        <v>1579</v>
      </c>
      <c r="C2719" s="81" t="s">
        <v>969</v>
      </c>
      <c r="D2719" s="82">
        <v>480.67</v>
      </c>
    </row>
    <row r="2720" spans="1:4" ht="15" x14ac:dyDescent="0.25">
      <c r="A2720" s="81">
        <v>90284</v>
      </c>
      <c r="B2720" s="81" t="s">
        <v>1580</v>
      </c>
      <c r="C2720" s="81" t="s">
        <v>969</v>
      </c>
      <c r="D2720" s="82">
        <v>533.24</v>
      </c>
    </row>
    <row r="2721" spans="1:4" ht="15" x14ac:dyDescent="0.25">
      <c r="A2721" s="81">
        <v>90285</v>
      </c>
      <c r="B2721" s="81" t="s">
        <v>1581</v>
      </c>
      <c r="C2721" s="81" t="s">
        <v>969</v>
      </c>
      <c r="D2721" s="82">
        <v>620.02</v>
      </c>
    </row>
    <row r="2722" spans="1:4" ht="15" x14ac:dyDescent="0.25">
      <c r="A2722" s="81">
        <v>94962</v>
      </c>
      <c r="B2722" s="81" t="s">
        <v>1582</v>
      </c>
      <c r="C2722" s="81" t="s">
        <v>969</v>
      </c>
      <c r="D2722" s="82">
        <v>348.71</v>
      </c>
    </row>
    <row r="2723" spans="1:4" ht="15" x14ac:dyDescent="0.25">
      <c r="A2723" s="81">
        <v>94963</v>
      </c>
      <c r="B2723" s="81" t="s">
        <v>1583</v>
      </c>
      <c r="C2723" s="81" t="s">
        <v>969</v>
      </c>
      <c r="D2723" s="82">
        <v>382.87</v>
      </c>
    </row>
    <row r="2724" spans="1:4" ht="15" x14ac:dyDescent="0.25">
      <c r="A2724" s="81">
        <v>94964</v>
      </c>
      <c r="B2724" s="81" t="s">
        <v>1584</v>
      </c>
      <c r="C2724" s="81" t="s">
        <v>969</v>
      </c>
      <c r="D2724" s="82">
        <v>419.63</v>
      </c>
    </row>
    <row r="2725" spans="1:4" ht="15" x14ac:dyDescent="0.25">
      <c r="A2725" s="81">
        <v>94965</v>
      </c>
      <c r="B2725" s="81" t="s">
        <v>1585</v>
      </c>
      <c r="C2725" s="81" t="s">
        <v>969</v>
      </c>
      <c r="D2725" s="82">
        <v>430.73</v>
      </c>
    </row>
    <row r="2726" spans="1:4" ht="15" x14ac:dyDescent="0.25">
      <c r="A2726" s="81">
        <v>94966</v>
      </c>
      <c r="B2726" s="81" t="s">
        <v>1586</v>
      </c>
      <c r="C2726" s="81" t="s">
        <v>969</v>
      </c>
      <c r="D2726" s="82">
        <v>444.05</v>
      </c>
    </row>
    <row r="2727" spans="1:4" ht="15" x14ac:dyDescent="0.25">
      <c r="A2727" s="81">
        <v>94967</v>
      </c>
      <c r="B2727" s="81" t="s">
        <v>1587</v>
      </c>
      <c r="C2727" s="81" t="s">
        <v>969</v>
      </c>
      <c r="D2727" s="82">
        <v>504.96</v>
      </c>
    </row>
    <row r="2728" spans="1:4" ht="15" x14ac:dyDescent="0.25">
      <c r="A2728" s="81">
        <v>94968</v>
      </c>
      <c r="B2728" s="81" t="s">
        <v>1588</v>
      </c>
      <c r="C2728" s="81" t="s">
        <v>969</v>
      </c>
      <c r="D2728" s="82">
        <v>341.87</v>
      </c>
    </row>
    <row r="2729" spans="1:4" ht="15" x14ac:dyDescent="0.25">
      <c r="A2729" s="81">
        <v>94969</v>
      </c>
      <c r="B2729" s="81" t="s">
        <v>1589</v>
      </c>
      <c r="C2729" s="81" t="s">
        <v>969</v>
      </c>
      <c r="D2729" s="82">
        <v>372.35</v>
      </c>
    </row>
    <row r="2730" spans="1:4" ht="15" x14ac:dyDescent="0.25">
      <c r="A2730" s="81">
        <v>94970</v>
      </c>
      <c r="B2730" s="81" t="s">
        <v>1590</v>
      </c>
      <c r="C2730" s="81" t="s">
        <v>969</v>
      </c>
      <c r="D2730" s="82">
        <v>399.98</v>
      </c>
    </row>
    <row r="2731" spans="1:4" ht="15" x14ac:dyDescent="0.25">
      <c r="A2731" s="81">
        <v>94971</v>
      </c>
      <c r="B2731" s="81" t="s">
        <v>1591</v>
      </c>
      <c r="C2731" s="81" t="s">
        <v>969</v>
      </c>
      <c r="D2731" s="82">
        <v>419.48</v>
      </c>
    </row>
    <row r="2732" spans="1:4" ht="15" x14ac:dyDescent="0.25">
      <c r="A2732" s="81">
        <v>94972</v>
      </c>
      <c r="B2732" s="81" t="s">
        <v>1592</v>
      </c>
      <c r="C2732" s="81" t="s">
        <v>969</v>
      </c>
      <c r="D2732" s="82">
        <v>432.85</v>
      </c>
    </row>
    <row r="2733" spans="1:4" ht="15" x14ac:dyDescent="0.25">
      <c r="A2733" s="81">
        <v>94973</v>
      </c>
      <c r="B2733" s="81" t="s">
        <v>1593</v>
      </c>
      <c r="C2733" s="81" t="s">
        <v>969</v>
      </c>
      <c r="D2733" s="82">
        <v>490.75</v>
      </c>
    </row>
    <row r="2734" spans="1:4" ht="15" x14ac:dyDescent="0.25">
      <c r="A2734" s="81">
        <v>94974</v>
      </c>
      <c r="B2734" s="81" t="s">
        <v>1594</v>
      </c>
      <c r="C2734" s="81" t="s">
        <v>969</v>
      </c>
      <c r="D2734" s="82">
        <v>428.67</v>
      </c>
    </row>
    <row r="2735" spans="1:4" ht="15" x14ac:dyDescent="0.25">
      <c r="A2735" s="81">
        <v>94975</v>
      </c>
      <c r="B2735" s="81" t="s">
        <v>1595</v>
      </c>
      <c r="C2735" s="81" t="s">
        <v>969</v>
      </c>
      <c r="D2735" s="82">
        <v>458.37</v>
      </c>
    </row>
    <row r="2736" spans="1:4" ht="15" x14ac:dyDescent="0.25">
      <c r="A2736" s="81">
        <v>96555</v>
      </c>
      <c r="B2736" s="81" t="s">
        <v>14350</v>
      </c>
      <c r="C2736" s="81" t="s">
        <v>969</v>
      </c>
      <c r="D2736" s="82">
        <v>669.27</v>
      </c>
    </row>
    <row r="2737" spans="1:4" ht="15" x14ac:dyDescent="0.25">
      <c r="A2737" s="81">
        <v>96556</v>
      </c>
      <c r="B2737" s="81" t="s">
        <v>14351</v>
      </c>
      <c r="C2737" s="81" t="s">
        <v>969</v>
      </c>
      <c r="D2737" s="82">
        <v>854.08</v>
      </c>
    </row>
    <row r="2738" spans="1:4" ht="15" x14ac:dyDescent="0.25">
      <c r="A2738" s="81">
        <v>96557</v>
      </c>
      <c r="B2738" s="81" t="s">
        <v>14352</v>
      </c>
      <c r="C2738" s="81" t="s">
        <v>969</v>
      </c>
      <c r="D2738" s="82">
        <v>619.16999999999996</v>
      </c>
    </row>
    <row r="2739" spans="1:4" ht="15" x14ac:dyDescent="0.25">
      <c r="A2739" s="81">
        <v>96558</v>
      </c>
      <c r="B2739" s="81" t="s">
        <v>14353</v>
      </c>
      <c r="C2739" s="81" t="s">
        <v>969</v>
      </c>
      <c r="D2739" s="82">
        <v>653.45000000000005</v>
      </c>
    </row>
    <row r="2740" spans="1:4" ht="15" x14ac:dyDescent="0.25">
      <c r="A2740" s="81">
        <v>99235</v>
      </c>
      <c r="B2740" s="81" t="s">
        <v>14354</v>
      </c>
      <c r="C2740" s="81" t="s">
        <v>969</v>
      </c>
      <c r="D2740" s="82">
        <v>563.92999999999995</v>
      </c>
    </row>
    <row r="2741" spans="1:4" ht="15" x14ac:dyDescent="0.25">
      <c r="A2741" s="81">
        <v>99431</v>
      </c>
      <c r="B2741" s="81" t="s">
        <v>14355</v>
      </c>
      <c r="C2741" s="81" t="s">
        <v>969</v>
      </c>
      <c r="D2741" s="82">
        <v>632.47</v>
      </c>
    </row>
    <row r="2742" spans="1:4" ht="15" x14ac:dyDescent="0.25">
      <c r="A2742" s="81">
        <v>99432</v>
      </c>
      <c r="B2742" s="81" t="s">
        <v>14356</v>
      </c>
      <c r="C2742" s="81" t="s">
        <v>969</v>
      </c>
      <c r="D2742" s="82">
        <v>617.72</v>
      </c>
    </row>
    <row r="2743" spans="1:4" ht="15" x14ac:dyDescent="0.25">
      <c r="A2743" s="81">
        <v>99433</v>
      </c>
      <c r="B2743" s="81" t="s">
        <v>14357</v>
      </c>
      <c r="C2743" s="81" t="s">
        <v>969</v>
      </c>
      <c r="D2743" s="82">
        <v>675.66</v>
      </c>
    </row>
    <row r="2744" spans="1:4" ht="15" x14ac:dyDescent="0.25">
      <c r="A2744" s="81">
        <v>99434</v>
      </c>
      <c r="B2744" s="81" t="s">
        <v>14358</v>
      </c>
      <c r="C2744" s="81" t="s">
        <v>969</v>
      </c>
      <c r="D2744" s="82">
        <v>637.01</v>
      </c>
    </row>
    <row r="2745" spans="1:4" ht="15" x14ac:dyDescent="0.25">
      <c r="A2745" s="81">
        <v>99435</v>
      </c>
      <c r="B2745" s="81" t="s">
        <v>14359</v>
      </c>
      <c r="C2745" s="81" t="s">
        <v>969</v>
      </c>
      <c r="D2745" s="82">
        <v>620.98</v>
      </c>
    </row>
    <row r="2746" spans="1:4" ht="15" x14ac:dyDescent="0.25">
      <c r="A2746" s="81">
        <v>99436</v>
      </c>
      <c r="B2746" s="81" t="s">
        <v>14360</v>
      </c>
      <c r="C2746" s="81" t="s">
        <v>969</v>
      </c>
      <c r="D2746" s="82">
        <v>701.6</v>
      </c>
    </row>
    <row r="2747" spans="1:4" ht="15" x14ac:dyDescent="0.25">
      <c r="A2747" s="81">
        <v>99437</v>
      </c>
      <c r="B2747" s="81" t="s">
        <v>14361</v>
      </c>
      <c r="C2747" s="81" t="s">
        <v>969</v>
      </c>
      <c r="D2747" s="82">
        <v>601.36</v>
      </c>
    </row>
    <row r="2748" spans="1:4" ht="15" x14ac:dyDescent="0.25">
      <c r="A2748" s="81">
        <v>99438</v>
      </c>
      <c r="B2748" s="81" t="s">
        <v>14362</v>
      </c>
      <c r="C2748" s="81" t="s">
        <v>969</v>
      </c>
      <c r="D2748" s="82">
        <v>609.82000000000005</v>
      </c>
    </row>
    <row r="2749" spans="1:4" ht="15" x14ac:dyDescent="0.25">
      <c r="A2749" s="81">
        <v>99439</v>
      </c>
      <c r="B2749" s="81" t="s">
        <v>14363</v>
      </c>
      <c r="C2749" s="81" t="s">
        <v>969</v>
      </c>
      <c r="D2749" s="82">
        <v>625.27</v>
      </c>
    </row>
    <row r="2750" spans="1:4" ht="15" x14ac:dyDescent="0.25">
      <c r="A2750" s="81">
        <v>102473</v>
      </c>
      <c r="B2750" s="81" t="s">
        <v>1596</v>
      </c>
      <c r="C2750" s="81" t="s">
        <v>969</v>
      </c>
      <c r="D2750" s="82">
        <v>462.43</v>
      </c>
    </row>
    <row r="2751" spans="1:4" ht="15" x14ac:dyDescent="0.25">
      <c r="A2751" s="81">
        <v>102474</v>
      </c>
      <c r="B2751" s="81" t="s">
        <v>1597</v>
      </c>
      <c r="C2751" s="81" t="s">
        <v>969</v>
      </c>
      <c r="D2751" s="82">
        <v>494.19</v>
      </c>
    </row>
    <row r="2752" spans="1:4" ht="15" x14ac:dyDescent="0.25">
      <c r="A2752" s="81">
        <v>102475</v>
      </c>
      <c r="B2752" s="81" t="s">
        <v>1598</v>
      </c>
      <c r="C2752" s="81" t="s">
        <v>969</v>
      </c>
      <c r="D2752" s="82">
        <v>535.66999999999996</v>
      </c>
    </row>
    <row r="2753" spans="1:4" ht="15" x14ac:dyDescent="0.25">
      <c r="A2753" s="81">
        <v>102476</v>
      </c>
      <c r="B2753" s="81" t="s">
        <v>1599</v>
      </c>
      <c r="C2753" s="81" t="s">
        <v>969</v>
      </c>
      <c r="D2753" s="82">
        <v>543.89</v>
      </c>
    </row>
    <row r="2754" spans="1:4" ht="15" x14ac:dyDescent="0.25">
      <c r="A2754" s="81">
        <v>102477</v>
      </c>
      <c r="B2754" s="81" t="s">
        <v>1600</v>
      </c>
      <c r="C2754" s="81" t="s">
        <v>969</v>
      </c>
      <c r="D2754" s="82">
        <v>577.15</v>
      </c>
    </row>
    <row r="2755" spans="1:4" ht="15" x14ac:dyDescent="0.25">
      <c r="A2755" s="81">
        <v>102478</v>
      </c>
      <c r="B2755" s="81" t="s">
        <v>1601</v>
      </c>
      <c r="C2755" s="81" t="s">
        <v>969</v>
      </c>
      <c r="D2755" s="82">
        <v>615.41</v>
      </c>
    </row>
    <row r="2756" spans="1:4" ht="15" x14ac:dyDescent="0.25">
      <c r="A2756" s="81">
        <v>102479</v>
      </c>
      <c r="B2756" s="81" t="s">
        <v>1602</v>
      </c>
      <c r="C2756" s="81" t="s">
        <v>969</v>
      </c>
      <c r="D2756" s="82">
        <v>455.81</v>
      </c>
    </row>
    <row r="2757" spans="1:4" ht="15" x14ac:dyDescent="0.25">
      <c r="A2757" s="81">
        <v>102480</v>
      </c>
      <c r="B2757" s="81" t="s">
        <v>1603</v>
      </c>
      <c r="C2757" s="81" t="s">
        <v>969</v>
      </c>
      <c r="D2757" s="82">
        <v>484.03</v>
      </c>
    </row>
    <row r="2758" spans="1:4" ht="15" x14ac:dyDescent="0.25">
      <c r="A2758" s="81">
        <v>102481</v>
      </c>
      <c r="B2758" s="81" t="s">
        <v>1604</v>
      </c>
      <c r="C2758" s="81" t="s">
        <v>969</v>
      </c>
      <c r="D2758" s="82">
        <v>516.12</v>
      </c>
    </row>
    <row r="2759" spans="1:4" ht="15" x14ac:dyDescent="0.25">
      <c r="A2759" s="81">
        <v>102482</v>
      </c>
      <c r="B2759" s="81" t="s">
        <v>1605</v>
      </c>
      <c r="C2759" s="81" t="s">
        <v>969</v>
      </c>
      <c r="D2759" s="82">
        <v>537.32000000000005</v>
      </c>
    </row>
    <row r="2760" spans="1:4" ht="15" x14ac:dyDescent="0.25">
      <c r="A2760" s="81">
        <v>102483</v>
      </c>
      <c r="B2760" s="81" t="s">
        <v>1606</v>
      </c>
      <c r="C2760" s="81" t="s">
        <v>969</v>
      </c>
      <c r="D2760" s="82">
        <v>563.98</v>
      </c>
    </row>
    <row r="2761" spans="1:4" ht="15" x14ac:dyDescent="0.25">
      <c r="A2761" s="81">
        <v>102484</v>
      </c>
      <c r="B2761" s="81" t="s">
        <v>1607</v>
      </c>
      <c r="C2761" s="81" t="s">
        <v>969</v>
      </c>
      <c r="D2761" s="82">
        <v>611.57000000000005</v>
      </c>
    </row>
    <row r="2762" spans="1:4" ht="15" x14ac:dyDescent="0.25">
      <c r="A2762" s="81">
        <v>102485</v>
      </c>
      <c r="B2762" s="81" t="s">
        <v>1608</v>
      </c>
      <c r="C2762" s="81" t="s">
        <v>969</v>
      </c>
      <c r="D2762" s="82">
        <v>544.1</v>
      </c>
    </row>
    <row r="2763" spans="1:4" ht="15" x14ac:dyDescent="0.25">
      <c r="A2763" s="81">
        <v>102486</v>
      </c>
      <c r="B2763" s="81" t="s">
        <v>1609</v>
      </c>
      <c r="C2763" s="81" t="s">
        <v>969</v>
      </c>
      <c r="D2763" s="82">
        <v>570.01</v>
      </c>
    </row>
    <row r="2764" spans="1:4" ht="15" x14ac:dyDescent="0.25">
      <c r="A2764" s="81">
        <v>102487</v>
      </c>
      <c r="B2764" s="81" t="s">
        <v>1610</v>
      </c>
      <c r="C2764" s="81" t="s">
        <v>969</v>
      </c>
      <c r="D2764" s="82">
        <v>587.91999999999996</v>
      </c>
    </row>
    <row r="2765" spans="1:4" ht="15" x14ac:dyDescent="0.25">
      <c r="A2765" s="81">
        <v>103183</v>
      </c>
      <c r="B2765" s="81" t="s">
        <v>14364</v>
      </c>
      <c r="C2765" s="81" t="s">
        <v>969</v>
      </c>
      <c r="D2765" s="82">
        <v>715.57</v>
      </c>
    </row>
    <row r="2766" spans="1:4" ht="15" x14ac:dyDescent="0.25">
      <c r="A2766" s="81">
        <v>103184</v>
      </c>
      <c r="B2766" s="81" t="s">
        <v>14365</v>
      </c>
      <c r="C2766" s="81" t="s">
        <v>969</v>
      </c>
      <c r="D2766" s="82">
        <v>589.6</v>
      </c>
    </row>
    <row r="2767" spans="1:4" ht="15" x14ac:dyDescent="0.25">
      <c r="A2767" s="81">
        <v>103669</v>
      </c>
      <c r="B2767" s="81" t="s">
        <v>12067</v>
      </c>
      <c r="C2767" s="81" t="s">
        <v>969</v>
      </c>
      <c r="D2767" s="82">
        <v>930.45</v>
      </c>
    </row>
    <row r="2768" spans="1:4" ht="15" x14ac:dyDescent="0.25">
      <c r="A2768" s="81">
        <v>103670</v>
      </c>
      <c r="B2768" s="81" t="s">
        <v>12068</v>
      </c>
      <c r="C2768" s="81" t="s">
        <v>969</v>
      </c>
      <c r="D2768" s="82">
        <v>382.94</v>
      </c>
    </row>
    <row r="2769" spans="1:4" ht="15" x14ac:dyDescent="0.25">
      <c r="A2769" s="81">
        <v>103671</v>
      </c>
      <c r="B2769" s="81" t="s">
        <v>12069</v>
      </c>
      <c r="C2769" s="81" t="s">
        <v>969</v>
      </c>
      <c r="D2769" s="82">
        <v>609.59</v>
      </c>
    </row>
    <row r="2770" spans="1:4" ht="15" x14ac:dyDescent="0.25">
      <c r="A2770" s="81">
        <v>103672</v>
      </c>
      <c r="B2770" s="81" t="s">
        <v>14366</v>
      </c>
      <c r="C2770" s="81" t="s">
        <v>969</v>
      </c>
      <c r="D2770" s="82">
        <v>570.59</v>
      </c>
    </row>
    <row r="2771" spans="1:4" ht="15" x14ac:dyDescent="0.25">
      <c r="A2771" s="81">
        <v>103673</v>
      </c>
      <c r="B2771" s="81" t="s">
        <v>12070</v>
      </c>
      <c r="C2771" s="81" t="s">
        <v>969</v>
      </c>
      <c r="D2771" s="82">
        <v>54.59</v>
      </c>
    </row>
    <row r="2772" spans="1:4" ht="15" x14ac:dyDescent="0.25">
      <c r="A2772" s="81">
        <v>103674</v>
      </c>
      <c r="B2772" s="81" t="s">
        <v>14367</v>
      </c>
      <c r="C2772" s="81" t="s">
        <v>969</v>
      </c>
      <c r="D2772" s="82">
        <v>595.13</v>
      </c>
    </row>
    <row r="2773" spans="1:4" ht="15" x14ac:dyDescent="0.25">
      <c r="A2773" s="81">
        <v>103675</v>
      </c>
      <c r="B2773" s="81" t="s">
        <v>14368</v>
      </c>
      <c r="C2773" s="81" t="s">
        <v>969</v>
      </c>
      <c r="D2773" s="82">
        <v>569.92999999999995</v>
      </c>
    </row>
    <row r="2774" spans="1:4" ht="15" x14ac:dyDescent="0.25">
      <c r="A2774" s="81">
        <v>103676</v>
      </c>
      <c r="B2774" s="81" t="s">
        <v>12071</v>
      </c>
      <c r="C2774" s="81" t="s">
        <v>969</v>
      </c>
      <c r="D2774" s="83">
        <v>1007.58</v>
      </c>
    </row>
    <row r="2775" spans="1:4" ht="15" x14ac:dyDescent="0.25">
      <c r="A2775" s="81">
        <v>103677</v>
      </c>
      <c r="B2775" s="81" t="s">
        <v>12072</v>
      </c>
      <c r="C2775" s="81" t="s">
        <v>969</v>
      </c>
      <c r="D2775" s="82">
        <v>786.03</v>
      </c>
    </row>
    <row r="2776" spans="1:4" ht="15" x14ac:dyDescent="0.25">
      <c r="A2776" s="81">
        <v>103678</v>
      </c>
      <c r="B2776" s="81" t="s">
        <v>12073</v>
      </c>
      <c r="C2776" s="81" t="s">
        <v>969</v>
      </c>
      <c r="D2776" s="82">
        <v>884.5</v>
      </c>
    </row>
    <row r="2777" spans="1:4" ht="15" x14ac:dyDescent="0.25">
      <c r="A2777" s="81">
        <v>103679</v>
      </c>
      <c r="B2777" s="81" t="s">
        <v>12074</v>
      </c>
      <c r="C2777" s="81" t="s">
        <v>969</v>
      </c>
      <c r="D2777" s="82">
        <v>731.49</v>
      </c>
    </row>
    <row r="2778" spans="1:4" ht="15" x14ac:dyDescent="0.25">
      <c r="A2778" s="81">
        <v>103680</v>
      </c>
      <c r="B2778" s="81" t="s">
        <v>12075</v>
      </c>
      <c r="C2778" s="81" t="s">
        <v>969</v>
      </c>
      <c r="D2778" s="82">
        <v>785.68</v>
      </c>
    </row>
    <row r="2779" spans="1:4" ht="15" x14ac:dyDescent="0.25">
      <c r="A2779" s="81">
        <v>103681</v>
      </c>
      <c r="B2779" s="81" t="s">
        <v>12076</v>
      </c>
      <c r="C2779" s="81" t="s">
        <v>969</v>
      </c>
      <c r="D2779" s="82">
        <v>641.37</v>
      </c>
    </row>
    <row r="2780" spans="1:4" ht="15" x14ac:dyDescent="0.25">
      <c r="A2780" s="81">
        <v>103682</v>
      </c>
      <c r="B2780" s="81" t="s">
        <v>12077</v>
      </c>
      <c r="C2780" s="81" t="s">
        <v>969</v>
      </c>
      <c r="D2780" s="82">
        <v>955.15</v>
      </c>
    </row>
    <row r="2781" spans="1:4" ht="15" x14ac:dyDescent="0.25">
      <c r="A2781" s="81">
        <v>103683</v>
      </c>
      <c r="B2781" s="81" t="s">
        <v>12078</v>
      </c>
      <c r="C2781" s="81" t="s">
        <v>969</v>
      </c>
      <c r="D2781" s="83">
        <v>1328.28</v>
      </c>
    </row>
    <row r="2782" spans="1:4" ht="15" x14ac:dyDescent="0.25">
      <c r="A2782" s="81">
        <v>103684</v>
      </c>
      <c r="B2782" s="81" t="s">
        <v>14369</v>
      </c>
      <c r="C2782" s="81" t="s">
        <v>969</v>
      </c>
      <c r="D2782" s="82">
        <v>591.96</v>
      </c>
    </row>
    <row r="2783" spans="1:4" ht="15" x14ac:dyDescent="0.25">
      <c r="A2783" s="81">
        <v>103685</v>
      </c>
      <c r="B2783" s="81" t="s">
        <v>14370</v>
      </c>
      <c r="C2783" s="81" t="s">
        <v>969</v>
      </c>
      <c r="D2783" s="82">
        <v>575.74</v>
      </c>
    </row>
    <row r="2784" spans="1:4" ht="15" x14ac:dyDescent="0.25">
      <c r="A2784" s="81">
        <v>103686</v>
      </c>
      <c r="B2784" s="81" t="s">
        <v>14371</v>
      </c>
      <c r="C2784" s="81" t="s">
        <v>969</v>
      </c>
      <c r="D2784" s="82">
        <v>648.75</v>
      </c>
    </row>
    <row r="2785" spans="1:4" ht="15" x14ac:dyDescent="0.25">
      <c r="A2785" s="81">
        <v>103687</v>
      </c>
      <c r="B2785" s="81" t="s">
        <v>12079</v>
      </c>
      <c r="C2785" s="81" t="s">
        <v>969</v>
      </c>
      <c r="D2785" s="83">
        <v>1091.9100000000001</v>
      </c>
    </row>
    <row r="2786" spans="1:4" ht="15" x14ac:dyDescent="0.25">
      <c r="A2786" s="81">
        <v>103688</v>
      </c>
      <c r="B2786" s="81" t="s">
        <v>12080</v>
      </c>
      <c r="C2786" s="81" t="s">
        <v>969</v>
      </c>
      <c r="D2786" s="82">
        <v>776.89</v>
      </c>
    </row>
    <row r="2787" spans="1:4" ht="15" x14ac:dyDescent="0.25">
      <c r="A2787" s="81">
        <v>104916</v>
      </c>
      <c r="B2787" s="81" t="s">
        <v>14372</v>
      </c>
      <c r="C2787" s="81" t="s">
        <v>918</v>
      </c>
      <c r="D2787" s="82">
        <v>18.28</v>
      </c>
    </row>
    <row r="2788" spans="1:4" ht="15" x14ac:dyDescent="0.25">
      <c r="A2788" s="81">
        <v>104923</v>
      </c>
      <c r="B2788" s="81" t="s">
        <v>14373</v>
      </c>
      <c r="C2788" s="81" t="s">
        <v>969</v>
      </c>
      <c r="D2788" s="82">
        <v>733.11</v>
      </c>
    </row>
    <row r="2789" spans="1:4" ht="15" x14ac:dyDescent="0.25">
      <c r="A2789" s="81">
        <v>104924</v>
      </c>
      <c r="B2789" s="81" t="s">
        <v>14374</v>
      </c>
      <c r="C2789" s="81" t="s">
        <v>969</v>
      </c>
      <c r="D2789" s="82">
        <v>641.94000000000005</v>
      </c>
    </row>
    <row r="2790" spans="1:4" ht="15" x14ac:dyDescent="0.25">
      <c r="A2790" s="81">
        <v>101963</v>
      </c>
      <c r="B2790" s="81" t="s">
        <v>14375</v>
      </c>
      <c r="C2790" s="81" t="s">
        <v>129</v>
      </c>
      <c r="D2790" s="82">
        <v>183.42</v>
      </c>
    </row>
    <row r="2791" spans="1:4" ht="15" x14ac:dyDescent="0.25">
      <c r="A2791" s="81">
        <v>101964</v>
      </c>
      <c r="B2791" s="81" t="s">
        <v>14376</v>
      </c>
      <c r="C2791" s="81" t="s">
        <v>129</v>
      </c>
      <c r="D2791" s="82">
        <v>171.98</v>
      </c>
    </row>
    <row r="2792" spans="1:4" ht="15" x14ac:dyDescent="0.25">
      <c r="A2792" s="81">
        <v>101165</v>
      </c>
      <c r="B2792" s="81" t="s">
        <v>1611</v>
      </c>
      <c r="C2792" s="81" t="s">
        <v>969</v>
      </c>
      <c r="D2792" s="83">
        <v>1054.31</v>
      </c>
    </row>
    <row r="2793" spans="1:4" ht="15" x14ac:dyDescent="0.25">
      <c r="A2793" s="81">
        <v>101166</v>
      </c>
      <c r="B2793" s="81" t="s">
        <v>1612</v>
      </c>
      <c r="C2793" s="81" t="s">
        <v>969</v>
      </c>
      <c r="D2793" s="82">
        <v>713.33</v>
      </c>
    </row>
    <row r="2794" spans="1:4" ht="15" x14ac:dyDescent="0.25">
      <c r="A2794" s="81">
        <v>98575</v>
      </c>
      <c r="B2794" s="81" t="s">
        <v>14377</v>
      </c>
      <c r="C2794" s="81" t="s">
        <v>7</v>
      </c>
      <c r="D2794" s="82">
        <v>78.63</v>
      </c>
    </row>
    <row r="2795" spans="1:4" ht="15" x14ac:dyDescent="0.25">
      <c r="A2795" s="81">
        <v>98576</v>
      </c>
      <c r="B2795" s="81" t="s">
        <v>14378</v>
      </c>
      <c r="C2795" s="81" t="s">
        <v>7</v>
      </c>
      <c r="D2795" s="82">
        <v>23.78</v>
      </c>
    </row>
    <row r="2796" spans="1:4" ht="15" x14ac:dyDescent="0.25">
      <c r="A2796" s="81">
        <v>98577</v>
      </c>
      <c r="B2796" s="81" t="s">
        <v>14379</v>
      </c>
      <c r="C2796" s="81" t="s">
        <v>7</v>
      </c>
      <c r="D2796" s="82">
        <v>55.26</v>
      </c>
    </row>
    <row r="2797" spans="1:4" ht="15" x14ac:dyDescent="0.25">
      <c r="A2797" s="81">
        <v>93184</v>
      </c>
      <c r="B2797" s="81" t="s">
        <v>14380</v>
      </c>
      <c r="C2797" s="81" t="s">
        <v>7</v>
      </c>
      <c r="D2797" s="82">
        <v>28.4</v>
      </c>
    </row>
    <row r="2798" spans="1:4" ht="15" x14ac:dyDescent="0.25">
      <c r="A2798" s="81">
        <v>93187</v>
      </c>
      <c r="B2798" s="81" t="s">
        <v>14381</v>
      </c>
      <c r="C2798" s="81" t="s">
        <v>7</v>
      </c>
      <c r="D2798" s="82">
        <v>79.89</v>
      </c>
    </row>
    <row r="2799" spans="1:4" ht="15" x14ac:dyDescent="0.25">
      <c r="A2799" s="81">
        <v>93191</v>
      </c>
      <c r="B2799" s="81" t="s">
        <v>14382</v>
      </c>
      <c r="C2799" s="81" t="s">
        <v>7</v>
      </c>
      <c r="D2799" s="82">
        <v>70.73</v>
      </c>
    </row>
    <row r="2800" spans="1:4" ht="15" x14ac:dyDescent="0.25">
      <c r="A2800" s="81">
        <v>93194</v>
      </c>
      <c r="B2800" s="81" t="s">
        <v>14383</v>
      </c>
      <c r="C2800" s="81" t="s">
        <v>7</v>
      </c>
      <c r="D2800" s="82">
        <v>27.58</v>
      </c>
    </row>
    <row r="2801" spans="1:4" ht="15" x14ac:dyDescent="0.25">
      <c r="A2801" s="81">
        <v>93197</v>
      </c>
      <c r="B2801" s="81" t="s">
        <v>14384</v>
      </c>
      <c r="C2801" s="81" t="s">
        <v>7</v>
      </c>
      <c r="D2801" s="82">
        <v>57.76</v>
      </c>
    </row>
    <row r="2802" spans="1:4" ht="15" x14ac:dyDescent="0.25">
      <c r="A2802" s="81">
        <v>93199</v>
      </c>
      <c r="B2802" s="81" t="s">
        <v>14385</v>
      </c>
      <c r="C2802" s="81" t="s">
        <v>7</v>
      </c>
      <c r="D2802" s="82">
        <v>48.73</v>
      </c>
    </row>
    <row r="2803" spans="1:4" ht="15" x14ac:dyDescent="0.25">
      <c r="A2803" s="81">
        <v>93200</v>
      </c>
      <c r="B2803" s="81" t="s">
        <v>14386</v>
      </c>
      <c r="C2803" s="81" t="s">
        <v>7</v>
      </c>
      <c r="D2803" s="82">
        <v>13.33</v>
      </c>
    </row>
    <row r="2804" spans="1:4" ht="15" x14ac:dyDescent="0.25">
      <c r="A2804" s="81">
        <v>93202</v>
      </c>
      <c r="B2804" s="81" t="s">
        <v>14387</v>
      </c>
      <c r="C2804" s="81" t="s">
        <v>7</v>
      </c>
      <c r="D2804" s="82">
        <v>30.84</v>
      </c>
    </row>
    <row r="2805" spans="1:4" ht="15" x14ac:dyDescent="0.25">
      <c r="A2805" s="81">
        <v>93203</v>
      </c>
      <c r="B2805" s="81" t="s">
        <v>14388</v>
      </c>
      <c r="C2805" s="81" t="s">
        <v>7</v>
      </c>
      <c r="D2805" s="82">
        <v>13.43</v>
      </c>
    </row>
    <row r="2806" spans="1:4" ht="15" x14ac:dyDescent="0.25">
      <c r="A2806" s="81">
        <v>93205</v>
      </c>
      <c r="B2806" s="81" t="s">
        <v>14389</v>
      </c>
      <c r="C2806" s="81" t="s">
        <v>7</v>
      </c>
      <c r="D2806" s="82">
        <v>69.22</v>
      </c>
    </row>
    <row r="2807" spans="1:4" ht="15" x14ac:dyDescent="0.25">
      <c r="A2807" s="81">
        <v>105021</v>
      </c>
      <c r="B2807" s="81" t="s">
        <v>14390</v>
      </c>
      <c r="C2807" s="81" t="s">
        <v>7</v>
      </c>
      <c r="D2807" s="82">
        <v>24.96</v>
      </c>
    </row>
    <row r="2808" spans="1:4" ht="15" x14ac:dyDescent="0.25">
      <c r="A2808" s="81">
        <v>105022</v>
      </c>
      <c r="B2808" s="81" t="s">
        <v>14391</v>
      </c>
      <c r="C2808" s="81" t="s">
        <v>7</v>
      </c>
      <c r="D2808" s="82">
        <v>22.18</v>
      </c>
    </row>
    <row r="2809" spans="1:4" ht="15" x14ac:dyDescent="0.25">
      <c r="A2809" s="81">
        <v>105023</v>
      </c>
      <c r="B2809" s="81" t="s">
        <v>14392</v>
      </c>
      <c r="C2809" s="81" t="s">
        <v>7</v>
      </c>
      <c r="D2809" s="82">
        <v>68</v>
      </c>
    </row>
    <row r="2810" spans="1:4" ht="15" x14ac:dyDescent="0.25">
      <c r="A2810" s="81">
        <v>105024</v>
      </c>
      <c r="B2810" s="81" t="s">
        <v>14393</v>
      </c>
      <c r="C2810" s="81" t="s">
        <v>7</v>
      </c>
      <c r="D2810" s="82">
        <v>56.08</v>
      </c>
    </row>
    <row r="2811" spans="1:4" ht="15" x14ac:dyDescent="0.25">
      <c r="A2811" s="81">
        <v>105025</v>
      </c>
      <c r="B2811" s="81" t="s">
        <v>14394</v>
      </c>
      <c r="C2811" s="81" t="s">
        <v>7</v>
      </c>
      <c r="D2811" s="82">
        <v>58.55</v>
      </c>
    </row>
    <row r="2812" spans="1:4" ht="15" x14ac:dyDescent="0.25">
      <c r="A2812" s="81">
        <v>105026</v>
      </c>
      <c r="B2812" s="81" t="s">
        <v>14395</v>
      </c>
      <c r="C2812" s="81" t="s">
        <v>7</v>
      </c>
      <c r="D2812" s="82">
        <v>41.65</v>
      </c>
    </row>
    <row r="2813" spans="1:4" ht="15" x14ac:dyDescent="0.25">
      <c r="A2813" s="81">
        <v>105027</v>
      </c>
      <c r="B2813" s="81" t="s">
        <v>14396</v>
      </c>
      <c r="C2813" s="81" t="s">
        <v>7</v>
      </c>
      <c r="D2813" s="82">
        <v>24.54</v>
      </c>
    </row>
    <row r="2814" spans="1:4" ht="15" x14ac:dyDescent="0.25">
      <c r="A2814" s="81">
        <v>105028</v>
      </c>
      <c r="B2814" s="81" t="s">
        <v>14397</v>
      </c>
      <c r="C2814" s="81" t="s">
        <v>7</v>
      </c>
      <c r="D2814" s="82">
        <v>21.79</v>
      </c>
    </row>
    <row r="2815" spans="1:4" ht="15" x14ac:dyDescent="0.25">
      <c r="A2815" s="81">
        <v>105029</v>
      </c>
      <c r="B2815" s="81" t="s">
        <v>14398</v>
      </c>
      <c r="C2815" s="81" t="s">
        <v>7</v>
      </c>
      <c r="D2815" s="82">
        <v>50.17</v>
      </c>
    </row>
    <row r="2816" spans="1:4" ht="15" x14ac:dyDescent="0.25">
      <c r="A2816" s="81">
        <v>105030</v>
      </c>
      <c r="B2816" s="81" t="s">
        <v>14399</v>
      </c>
      <c r="C2816" s="81" t="s">
        <v>7</v>
      </c>
      <c r="D2816" s="82">
        <v>42.62</v>
      </c>
    </row>
    <row r="2817" spans="1:4" ht="15" x14ac:dyDescent="0.25">
      <c r="A2817" s="81">
        <v>105031</v>
      </c>
      <c r="B2817" s="81" t="s">
        <v>14400</v>
      </c>
      <c r="C2817" s="81" t="s">
        <v>7</v>
      </c>
      <c r="D2817" s="82">
        <v>46.16</v>
      </c>
    </row>
    <row r="2818" spans="1:4" ht="15" x14ac:dyDescent="0.25">
      <c r="A2818" s="81">
        <v>105032</v>
      </c>
      <c r="B2818" s="81" t="s">
        <v>14401</v>
      </c>
      <c r="C2818" s="81" t="s">
        <v>7</v>
      </c>
      <c r="D2818" s="82">
        <v>31.66</v>
      </c>
    </row>
    <row r="2819" spans="1:4" ht="15" x14ac:dyDescent="0.25">
      <c r="A2819" s="81">
        <v>105033</v>
      </c>
      <c r="B2819" s="81" t="s">
        <v>14402</v>
      </c>
      <c r="C2819" s="81" t="s">
        <v>7</v>
      </c>
      <c r="D2819" s="82">
        <v>57.55</v>
      </c>
    </row>
    <row r="2820" spans="1:4" ht="15" x14ac:dyDescent="0.25">
      <c r="A2820" s="81">
        <v>105034</v>
      </c>
      <c r="B2820" s="81" t="s">
        <v>14403</v>
      </c>
      <c r="C2820" s="81" t="s">
        <v>7</v>
      </c>
      <c r="D2820" s="82">
        <v>41.63</v>
      </c>
    </row>
    <row r="2821" spans="1:4" ht="15" x14ac:dyDescent="0.25">
      <c r="A2821" s="81">
        <v>105035</v>
      </c>
      <c r="B2821" s="81" t="s">
        <v>14404</v>
      </c>
      <c r="C2821" s="81" t="s">
        <v>7</v>
      </c>
      <c r="D2821" s="82">
        <v>73.5</v>
      </c>
    </row>
    <row r="2822" spans="1:4" ht="15" x14ac:dyDescent="0.25">
      <c r="A2822" s="81">
        <v>105036</v>
      </c>
      <c r="B2822" s="81" t="s">
        <v>14405</v>
      </c>
      <c r="C2822" s="81" t="s">
        <v>7</v>
      </c>
      <c r="D2822" s="82">
        <v>53.02</v>
      </c>
    </row>
    <row r="2823" spans="1:4" ht="15" x14ac:dyDescent="0.25">
      <c r="A2823" s="81">
        <v>105037</v>
      </c>
      <c r="B2823" s="81" t="s">
        <v>14406</v>
      </c>
      <c r="C2823" s="81" t="s">
        <v>7</v>
      </c>
      <c r="D2823" s="82">
        <v>35.89</v>
      </c>
    </row>
    <row r="2824" spans="1:4" ht="15" x14ac:dyDescent="0.25">
      <c r="A2824" s="81">
        <v>105038</v>
      </c>
      <c r="B2824" s="81" t="s">
        <v>14407</v>
      </c>
      <c r="C2824" s="81" t="s">
        <v>7</v>
      </c>
      <c r="D2824" s="82">
        <v>73.27</v>
      </c>
    </row>
    <row r="2825" spans="1:4" ht="15" x14ac:dyDescent="0.25">
      <c r="A2825" s="81">
        <v>105039</v>
      </c>
      <c r="B2825" s="81" t="s">
        <v>14408</v>
      </c>
      <c r="C2825" s="81" t="s">
        <v>7</v>
      </c>
      <c r="D2825" s="82">
        <v>52.76</v>
      </c>
    </row>
    <row r="2826" spans="1:4" ht="15" x14ac:dyDescent="0.25">
      <c r="A2826" s="81">
        <v>105040</v>
      </c>
      <c r="B2826" s="81" t="s">
        <v>14409</v>
      </c>
      <c r="C2826" s="81" t="s">
        <v>7</v>
      </c>
      <c r="D2826" s="82">
        <v>35.69</v>
      </c>
    </row>
    <row r="2827" spans="1:4" ht="15" x14ac:dyDescent="0.25">
      <c r="A2827" s="81">
        <v>97733</v>
      </c>
      <c r="B2827" s="81" t="s">
        <v>14410</v>
      </c>
      <c r="C2827" s="81" t="s">
        <v>969</v>
      </c>
      <c r="D2827" s="83">
        <v>3784.65</v>
      </c>
    </row>
    <row r="2828" spans="1:4" ht="15" x14ac:dyDescent="0.25">
      <c r="A2828" s="81">
        <v>97734</v>
      </c>
      <c r="B2828" s="81" t="s">
        <v>14411</v>
      </c>
      <c r="C2828" s="81" t="s">
        <v>969</v>
      </c>
      <c r="D2828" s="83">
        <v>3328.23</v>
      </c>
    </row>
    <row r="2829" spans="1:4" ht="15" x14ac:dyDescent="0.25">
      <c r="A2829" s="81">
        <v>97735</v>
      </c>
      <c r="B2829" s="81" t="s">
        <v>14412</v>
      </c>
      <c r="C2829" s="81" t="s">
        <v>969</v>
      </c>
      <c r="D2829" s="83">
        <v>2663.71</v>
      </c>
    </row>
    <row r="2830" spans="1:4" ht="15" x14ac:dyDescent="0.25">
      <c r="A2830" s="81">
        <v>97736</v>
      </c>
      <c r="B2830" s="81" t="s">
        <v>14413</v>
      </c>
      <c r="C2830" s="81" t="s">
        <v>969</v>
      </c>
      <c r="D2830" s="83">
        <v>1488.98</v>
      </c>
    </row>
    <row r="2831" spans="1:4" ht="15" x14ac:dyDescent="0.25">
      <c r="A2831" s="81">
        <v>97737</v>
      </c>
      <c r="B2831" s="81" t="s">
        <v>14414</v>
      </c>
      <c r="C2831" s="81" t="s">
        <v>969</v>
      </c>
      <c r="D2831" s="83">
        <v>3460.42</v>
      </c>
    </row>
    <row r="2832" spans="1:4" ht="15" x14ac:dyDescent="0.25">
      <c r="A2832" s="81">
        <v>97738</v>
      </c>
      <c r="B2832" s="81" t="s">
        <v>14415</v>
      </c>
      <c r="C2832" s="81" t="s">
        <v>969</v>
      </c>
      <c r="D2832" s="83">
        <v>4223.5</v>
      </c>
    </row>
    <row r="2833" spans="1:4" ht="15" x14ac:dyDescent="0.25">
      <c r="A2833" s="81">
        <v>97739</v>
      </c>
      <c r="B2833" s="81" t="s">
        <v>14416</v>
      </c>
      <c r="C2833" s="81" t="s">
        <v>969</v>
      </c>
      <c r="D2833" s="83">
        <v>3024.44</v>
      </c>
    </row>
    <row r="2834" spans="1:4" ht="15" x14ac:dyDescent="0.25">
      <c r="A2834" s="81">
        <v>97740</v>
      </c>
      <c r="B2834" s="81" t="s">
        <v>14417</v>
      </c>
      <c r="C2834" s="81" t="s">
        <v>969</v>
      </c>
      <c r="D2834" s="83">
        <v>2010.06</v>
      </c>
    </row>
    <row r="2835" spans="1:4" ht="15" x14ac:dyDescent="0.25">
      <c r="A2835" s="81">
        <v>98615</v>
      </c>
      <c r="B2835" s="81" t="s">
        <v>1613</v>
      </c>
      <c r="C2835" s="81" t="s">
        <v>129</v>
      </c>
      <c r="D2835" s="82">
        <v>143.37</v>
      </c>
    </row>
    <row r="2836" spans="1:4" ht="15" x14ac:dyDescent="0.25">
      <c r="A2836" s="81">
        <v>98616</v>
      </c>
      <c r="B2836" s="81" t="s">
        <v>1614</v>
      </c>
      <c r="C2836" s="81" t="s">
        <v>129</v>
      </c>
      <c r="D2836" s="82">
        <v>108.83</v>
      </c>
    </row>
    <row r="2837" spans="1:4" ht="15" x14ac:dyDescent="0.25">
      <c r="A2837" s="81">
        <v>98617</v>
      </c>
      <c r="B2837" s="81" t="s">
        <v>1615</v>
      </c>
      <c r="C2837" s="81" t="s">
        <v>129</v>
      </c>
      <c r="D2837" s="82">
        <v>99.29</v>
      </c>
    </row>
    <row r="2838" spans="1:4" ht="15" x14ac:dyDescent="0.25">
      <c r="A2838" s="81">
        <v>98618</v>
      </c>
      <c r="B2838" s="81" t="s">
        <v>1616</v>
      </c>
      <c r="C2838" s="81" t="s">
        <v>129</v>
      </c>
      <c r="D2838" s="82">
        <v>137</v>
      </c>
    </row>
    <row r="2839" spans="1:4" ht="15" x14ac:dyDescent="0.25">
      <c r="A2839" s="81">
        <v>98619</v>
      </c>
      <c r="B2839" s="81" t="s">
        <v>1617</v>
      </c>
      <c r="C2839" s="81" t="s">
        <v>129</v>
      </c>
      <c r="D2839" s="82">
        <v>122.54</v>
      </c>
    </row>
    <row r="2840" spans="1:4" ht="15" x14ac:dyDescent="0.25">
      <c r="A2840" s="81">
        <v>98620</v>
      </c>
      <c r="B2840" s="81" t="s">
        <v>1618</v>
      </c>
      <c r="C2840" s="81" t="s">
        <v>129</v>
      </c>
      <c r="D2840" s="82">
        <v>115.26</v>
      </c>
    </row>
    <row r="2841" spans="1:4" ht="15" x14ac:dyDescent="0.25">
      <c r="A2841" s="81">
        <v>98621</v>
      </c>
      <c r="B2841" s="81" t="s">
        <v>1619</v>
      </c>
      <c r="C2841" s="81" t="s">
        <v>129</v>
      </c>
      <c r="D2841" s="82">
        <v>152.47</v>
      </c>
    </row>
    <row r="2842" spans="1:4" ht="15" x14ac:dyDescent="0.25">
      <c r="A2842" s="81">
        <v>98622</v>
      </c>
      <c r="B2842" s="81" t="s">
        <v>1620</v>
      </c>
      <c r="C2842" s="81" t="s">
        <v>129</v>
      </c>
      <c r="D2842" s="82">
        <v>140.87</v>
      </c>
    </row>
    <row r="2843" spans="1:4" ht="15" x14ac:dyDescent="0.25">
      <c r="A2843" s="81">
        <v>98623</v>
      </c>
      <c r="B2843" s="81" t="s">
        <v>1621</v>
      </c>
      <c r="C2843" s="81" t="s">
        <v>129</v>
      </c>
      <c r="D2843" s="82">
        <v>134.97</v>
      </c>
    </row>
    <row r="2844" spans="1:4" ht="15" x14ac:dyDescent="0.25">
      <c r="A2844" s="81">
        <v>98624</v>
      </c>
      <c r="B2844" s="81" t="s">
        <v>1622</v>
      </c>
      <c r="C2844" s="81" t="s">
        <v>129</v>
      </c>
      <c r="D2844" s="82">
        <v>169.98</v>
      </c>
    </row>
    <row r="2845" spans="1:4" ht="15" x14ac:dyDescent="0.25">
      <c r="A2845" s="81">
        <v>98625</v>
      </c>
      <c r="B2845" s="81" t="s">
        <v>1623</v>
      </c>
      <c r="C2845" s="81" t="s">
        <v>129</v>
      </c>
      <c r="D2845" s="82">
        <v>160.21</v>
      </c>
    </row>
    <row r="2846" spans="1:4" ht="15" x14ac:dyDescent="0.25">
      <c r="A2846" s="81">
        <v>98626</v>
      </c>
      <c r="B2846" s="81" t="s">
        <v>1624</v>
      </c>
      <c r="C2846" s="81" t="s">
        <v>129</v>
      </c>
      <c r="D2846" s="82">
        <v>155.19</v>
      </c>
    </row>
    <row r="2847" spans="1:4" ht="15" x14ac:dyDescent="0.25">
      <c r="A2847" s="81">
        <v>98627</v>
      </c>
      <c r="B2847" s="81" t="s">
        <v>14418</v>
      </c>
      <c r="C2847" s="81" t="s">
        <v>129</v>
      </c>
      <c r="D2847" s="82">
        <v>626.64</v>
      </c>
    </row>
    <row r="2848" spans="1:4" ht="15" x14ac:dyDescent="0.25">
      <c r="A2848" s="81">
        <v>98628</v>
      </c>
      <c r="B2848" s="81" t="s">
        <v>14419</v>
      </c>
      <c r="C2848" s="81" t="s">
        <v>129</v>
      </c>
      <c r="D2848" s="82">
        <v>535.4</v>
      </c>
    </row>
    <row r="2849" spans="1:4" ht="15" x14ac:dyDescent="0.25">
      <c r="A2849" s="81">
        <v>98629</v>
      </c>
      <c r="B2849" s="81" t="s">
        <v>14420</v>
      </c>
      <c r="C2849" s="81" t="s">
        <v>129</v>
      </c>
      <c r="D2849" s="82">
        <v>489.63</v>
      </c>
    </row>
    <row r="2850" spans="1:4" ht="15" x14ac:dyDescent="0.25">
      <c r="A2850" s="81">
        <v>98630</v>
      </c>
      <c r="B2850" s="81" t="s">
        <v>14421</v>
      </c>
      <c r="C2850" s="81" t="s">
        <v>129</v>
      </c>
      <c r="D2850" s="82">
        <v>653.45000000000005</v>
      </c>
    </row>
    <row r="2851" spans="1:4" ht="15" x14ac:dyDescent="0.25">
      <c r="A2851" s="81">
        <v>98632</v>
      </c>
      <c r="B2851" s="81" t="s">
        <v>14422</v>
      </c>
      <c r="C2851" s="81" t="s">
        <v>129</v>
      </c>
      <c r="D2851" s="82">
        <v>544.36</v>
      </c>
    </row>
    <row r="2852" spans="1:4" ht="15" x14ac:dyDescent="0.25">
      <c r="A2852" s="81">
        <v>98655</v>
      </c>
      <c r="B2852" s="81" t="s">
        <v>1625</v>
      </c>
      <c r="C2852" s="81" t="s">
        <v>7</v>
      </c>
      <c r="D2852" s="82">
        <v>682.07</v>
      </c>
    </row>
    <row r="2853" spans="1:4" ht="15" x14ac:dyDescent="0.25">
      <c r="A2853" s="81">
        <v>98656</v>
      </c>
      <c r="B2853" s="81" t="s">
        <v>1626</v>
      </c>
      <c r="C2853" s="81" t="s">
        <v>7</v>
      </c>
      <c r="D2853" s="82">
        <v>692.98</v>
      </c>
    </row>
    <row r="2854" spans="1:4" ht="15" x14ac:dyDescent="0.25">
      <c r="A2854" s="81">
        <v>98657</v>
      </c>
      <c r="B2854" s="81" t="s">
        <v>1627</v>
      </c>
      <c r="C2854" s="81" t="s">
        <v>7</v>
      </c>
      <c r="D2854" s="82">
        <v>703.91</v>
      </c>
    </row>
    <row r="2855" spans="1:4" ht="15" x14ac:dyDescent="0.25">
      <c r="A2855" s="81">
        <v>98658</v>
      </c>
      <c r="B2855" s="81" t="s">
        <v>1628</v>
      </c>
      <c r="C2855" s="81" t="s">
        <v>7</v>
      </c>
      <c r="D2855" s="82">
        <v>714.83</v>
      </c>
    </row>
    <row r="2856" spans="1:4" ht="15" x14ac:dyDescent="0.25">
      <c r="A2856" s="81">
        <v>98659</v>
      </c>
      <c r="B2856" s="81" t="s">
        <v>1629</v>
      </c>
      <c r="C2856" s="81" t="s">
        <v>7</v>
      </c>
      <c r="D2856" s="82">
        <v>736.67</v>
      </c>
    </row>
    <row r="2857" spans="1:4" ht="15" x14ac:dyDescent="0.25">
      <c r="A2857" s="81">
        <v>98746</v>
      </c>
      <c r="B2857" s="81" t="s">
        <v>1630</v>
      </c>
      <c r="C2857" s="81" t="s">
        <v>7</v>
      </c>
      <c r="D2857" s="82">
        <v>92.47</v>
      </c>
    </row>
    <row r="2858" spans="1:4" ht="15" x14ac:dyDescent="0.25">
      <c r="A2858" s="81">
        <v>98749</v>
      </c>
      <c r="B2858" s="81" t="s">
        <v>1631</v>
      </c>
      <c r="C2858" s="81" t="s">
        <v>7</v>
      </c>
      <c r="D2858" s="82">
        <v>111.1</v>
      </c>
    </row>
    <row r="2859" spans="1:4" ht="15" x14ac:dyDescent="0.25">
      <c r="A2859" s="81">
        <v>98750</v>
      </c>
      <c r="B2859" s="81" t="s">
        <v>1632</v>
      </c>
      <c r="C2859" s="81" t="s">
        <v>7</v>
      </c>
      <c r="D2859" s="82">
        <v>133.68</v>
      </c>
    </row>
    <row r="2860" spans="1:4" ht="15" x14ac:dyDescent="0.25">
      <c r="A2860" s="81">
        <v>98751</v>
      </c>
      <c r="B2860" s="81" t="s">
        <v>1633</v>
      </c>
      <c r="C2860" s="81" t="s">
        <v>7</v>
      </c>
      <c r="D2860" s="82">
        <v>192.67</v>
      </c>
    </row>
    <row r="2861" spans="1:4" ht="15" x14ac:dyDescent="0.25">
      <c r="A2861" s="81">
        <v>98752</v>
      </c>
      <c r="B2861" s="81" t="s">
        <v>1634</v>
      </c>
      <c r="C2861" s="81" t="s">
        <v>7</v>
      </c>
      <c r="D2861" s="82">
        <v>263.77</v>
      </c>
    </row>
    <row r="2862" spans="1:4" ht="15" x14ac:dyDescent="0.25">
      <c r="A2862" s="81">
        <v>98753</v>
      </c>
      <c r="B2862" s="81" t="s">
        <v>1635</v>
      </c>
      <c r="C2862" s="81" t="s">
        <v>7</v>
      </c>
      <c r="D2862" s="82">
        <v>352.25</v>
      </c>
    </row>
    <row r="2863" spans="1:4" ht="15" x14ac:dyDescent="0.25">
      <c r="A2863" s="81">
        <v>100763</v>
      </c>
      <c r="B2863" s="81" t="s">
        <v>12081</v>
      </c>
      <c r="C2863" s="81" t="s">
        <v>918</v>
      </c>
      <c r="D2863" s="82">
        <v>16.010000000000002</v>
      </c>
    </row>
    <row r="2864" spans="1:4" ht="15" x14ac:dyDescent="0.25">
      <c r="A2864" s="81">
        <v>100764</v>
      </c>
      <c r="B2864" s="81" t="s">
        <v>14423</v>
      </c>
      <c r="C2864" s="81" t="s">
        <v>918</v>
      </c>
      <c r="D2864" s="82">
        <v>15.89</v>
      </c>
    </row>
    <row r="2865" spans="1:4" ht="15" x14ac:dyDescent="0.25">
      <c r="A2865" s="81">
        <v>100765</v>
      </c>
      <c r="B2865" s="81" t="s">
        <v>12082</v>
      </c>
      <c r="C2865" s="81" t="s">
        <v>918</v>
      </c>
      <c r="D2865" s="82">
        <v>13.94</v>
      </c>
    </row>
    <row r="2866" spans="1:4" ht="15" x14ac:dyDescent="0.25">
      <c r="A2866" s="81">
        <v>100766</v>
      </c>
      <c r="B2866" s="81" t="s">
        <v>12083</v>
      </c>
      <c r="C2866" s="81" t="s">
        <v>918</v>
      </c>
      <c r="D2866" s="82">
        <v>14.4</v>
      </c>
    </row>
    <row r="2867" spans="1:4" ht="15" x14ac:dyDescent="0.25">
      <c r="A2867" s="81">
        <v>100767</v>
      </c>
      <c r="B2867" s="81" t="s">
        <v>12084</v>
      </c>
      <c r="C2867" s="81" t="s">
        <v>918</v>
      </c>
      <c r="D2867" s="82">
        <v>16.88</v>
      </c>
    </row>
    <row r="2868" spans="1:4" ht="15" x14ac:dyDescent="0.25">
      <c r="A2868" s="81">
        <v>100768</v>
      </c>
      <c r="B2868" s="81" t="s">
        <v>14424</v>
      </c>
      <c r="C2868" s="81" t="s">
        <v>918</v>
      </c>
      <c r="D2868" s="82">
        <v>16.559999999999999</v>
      </c>
    </row>
    <row r="2869" spans="1:4" ht="15" x14ac:dyDescent="0.25">
      <c r="A2869" s="81">
        <v>100769</v>
      </c>
      <c r="B2869" s="81" t="s">
        <v>12085</v>
      </c>
      <c r="C2869" s="81" t="s">
        <v>918</v>
      </c>
      <c r="D2869" s="82">
        <v>22.6</v>
      </c>
    </row>
    <row r="2870" spans="1:4" ht="15" x14ac:dyDescent="0.25">
      <c r="A2870" s="81">
        <v>100770</v>
      </c>
      <c r="B2870" s="81" t="s">
        <v>14425</v>
      </c>
      <c r="C2870" s="81" t="s">
        <v>918</v>
      </c>
      <c r="D2870" s="82">
        <v>21.9</v>
      </c>
    </row>
    <row r="2871" spans="1:4" ht="15" x14ac:dyDescent="0.25">
      <c r="A2871" s="81">
        <v>100771</v>
      </c>
      <c r="B2871" s="81" t="s">
        <v>12086</v>
      </c>
      <c r="C2871" s="81" t="s">
        <v>918</v>
      </c>
      <c r="D2871" s="82">
        <v>17.41</v>
      </c>
    </row>
    <row r="2872" spans="1:4" ht="15" x14ac:dyDescent="0.25">
      <c r="A2872" s="81">
        <v>100772</v>
      </c>
      <c r="B2872" s="81" t="s">
        <v>14426</v>
      </c>
      <c r="C2872" s="81" t="s">
        <v>918</v>
      </c>
      <c r="D2872" s="82">
        <v>16.8</v>
      </c>
    </row>
    <row r="2873" spans="1:4" ht="15" x14ac:dyDescent="0.25">
      <c r="A2873" s="81">
        <v>100773</v>
      </c>
      <c r="B2873" s="81" t="s">
        <v>12087</v>
      </c>
      <c r="C2873" s="81" t="s">
        <v>918</v>
      </c>
      <c r="D2873" s="82">
        <v>19.62</v>
      </c>
    </row>
    <row r="2874" spans="1:4" ht="15" x14ac:dyDescent="0.25">
      <c r="A2874" s="81">
        <v>100774</v>
      </c>
      <c r="B2874" s="81" t="s">
        <v>12088</v>
      </c>
      <c r="C2874" s="81" t="s">
        <v>918</v>
      </c>
      <c r="D2874" s="82">
        <v>11.52</v>
      </c>
    </row>
    <row r="2875" spans="1:4" ht="15" x14ac:dyDescent="0.25">
      <c r="A2875" s="81">
        <v>100775</v>
      </c>
      <c r="B2875" s="81" t="s">
        <v>12089</v>
      </c>
      <c r="C2875" s="81" t="s">
        <v>918</v>
      </c>
      <c r="D2875" s="82">
        <v>13.04</v>
      </c>
    </row>
    <row r="2876" spans="1:4" ht="15" x14ac:dyDescent="0.25">
      <c r="A2876" s="81">
        <v>100776</v>
      </c>
      <c r="B2876" s="81" t="s">
        <v>12090</v>
      </c>
      <c r="C2876" s="81" t="s">
        <v>918</v>
      </c>
      <c r="D2876" s="82">
        <v>19.68</v>
      </c>
    </row>
    <row r="2877" spans="1:4" ht="15" x14ac:dyDescent="0.25">
      <c r="A2877" s="81">
        <v>100777</v>
      </c>
      <c r="B2877" s="81" t="s">
        <v>12091</v>
      </c>
      <c r="C2877" s="81" t="s">
        <v>918</v>
      </c>
      <c r="D2877" s="82">
        <v>11.45</v>
      </c>
    </row>
    <row r="2878" spans="1:4" ht="15" x14ac:dyDescent="0.25">
      <c r="A2878" s="81">
        <v>100778</v>
      </c>
      <c r="B2878" s="81" t="s">
        <v>12092</v>
      </c>
      <c r="C2878" s="81" t="s">
        <v>918</v>
      </c>
      <c r="D2878" s="82">
        <v>12.96</v>
      </c>
    </row>
    <row r="2879" spans="1:4" ht="15" x14ac:dyDescent="0.25">
      <c r="A2879" s="81">
        <v>103795</v>
      </c>
      <c r="B2879" s="81" t="s">
        <v>12093</v>
      </c>
      <c r="C2879" s="81" t="s">
        <v>129</v>
      </c>
      <c r="D2879" s="82">
        <v>88.3</v>
      </c>
    </row>
    <row r="2880" spans="1:4" ht="15" x14ac:dyDescent="0.25">
      <c r="A2880" s="81">
        <v>103796</v>
      </c>
      <c r="B2880" s="81" t="s">
        <v>12094</v>
      </c>
      <c r="C2880" s="81" t="s">
        <v>129</v>
      </c>
      <c r="D2880" s="82">
        <v>57.06</v>
      </c>
    </row>
    <row r="2881" spans="1:4" ht="15" x14ac:dyDescent="0.25">
      <c r="A2881" s="81">
        <v>103797</v>
      </c>
      <c r="B2881" s="81" t="s">
        <v>14427</v>
      </c>
      <c r="C2881" s="81" t="s">
        <v>918</v>
      </c>
      <c r="D2881" s="82">
        <v>17.71</v>
      </c>
    </row>
    <row r="2882" spans="1:4" ht="15" x14ac:dyDescent="0.25">
      <c r="A2882" s="81">
        <v>103798</v>
      </c>
      <c r="B2882" s="81" t="s">
        <v>12095</v>
      </c>
      <c r="C2882" s="81" t="s">
        <v>969</v>
      </c>
      <c r="D2882" s="82">
        <v>582.76</v>
      </c>
    </row>
    <row r="2883" spans="1:4" ht="15" x14ac:dyDescent="0.25">
      <c r="A2883" s="81">
        <v>103799</v>
      </c>
      <c r="B2883" s="81" t="s">
        <v>12096</v>
      </c>
      <c r="C2883" s="81" t="s">
        <v>969</v>
      </c>
      <c r="D2883" s="82">
        <v>408.46</v>
      </c>
    </row>
    <row r="2884" spans="1:4" ht="15" x14ac:dyDescent="0.25">
      <c r="A2884" s="81">
        <v>103800</v>
      </c>
      <c r="B2884" s="81" t="s">
        <v>12097</v>
      </c>
      <c r="C2884" s="81" t="s">
        <v>969</v>
      </c>
      <c r="D2884" s="82">
        <v>507.51</v>
      </c>
    </row>
    <row r="2885" spans="1:4" ht="15" x14ac:dyDescent="0.25">
      <c r="A2885" s="81">
        <v>103801</v>
      </c>
      <c r="B2885" s="81" t="s">
        <v>12098</v>
      </c>
      <c r="C2885" s="81" t="s">
        <v>969</v>
      </c>
      <c r="D2885" s="82">
        <v>612.20000000000005</v>
      </c>
    </row>
    <row r="2886" spans="1:4" ht="15" x14ac:dyDescent="0.25">
      <c r="A2886" s="81">
        <v>103925</v>
      </c>
      <c r="B2886" s="81" t="s">
        <v>14428</v>
      </c>
      <c r="C2886" s="81" t="s">
        <v>969</v>
      </c>
      <c r="D2886" s="83">
        <v>1686.17</v>
      </c>
    </row>
    <row r="2887" spans="1:4" ht="15" x14ac:dyDescent="0.25">
      <c r="A2887" s="81">
        <v>103926</v>
      </c>
      <c r="B2887" s="81" t="s">
        <v>14429</v>
      </c>
      <c r="C2887" s="81" t="s">
        <v>969</v>
      </c>
      <c r="D2887" s="83">
        <v>1343.1</v>
      </c>
    </row>
    <row r="2888" spans="1:4" ht="15" x14ac:dyDescent="0.25">
      <c r="A2888" s="81">
        <v>103928</v>
      </c>
      <c r="B2888" s="81" t="s">
        <v>12099</v>
      </c>
      <c r="C2888" s="81" t="s">
        <v>969</v>
      </c>
      <c r="D2888" s="82">
        <v>507.51</v>
      </c>
    </row>
    <row r="2889" spans="1:4" ht="15" x14ac:dyDescent="0.25">
      <c r="A2889" s="81">
        <v>103929</v>
      </c>
      <c r="B2889" s="81" t="s">
        <v>12100</v>
      </c>
      <c r="C2889" s="81" t="s">
        <v>969</v>
      </c>
      <c r="D2889" s="83">
        <v>1182.8599999999999</v>
      </c>
    </row>
    <row r="2890" spans="1:4" ht="15" x14ac:dyDescent="0.25">
      <c r="A2890" s="81">
        <v>103930</v>
      </c>
      <c r="B2890" s="81" t="s">
        <v>12101</v>
      </c>
      <c r="C2890" s="81" t="s">
        <v>969</v>
      </c>
      <c r="D2890" s="82">
        <v>737.71</v>
      </c>
    </row>
    <row r="2891" spans="1:4" ht="15" x14ac:dyDescent="0.25">
      <c r="A2891" s="81">
        <v>103931</v>
      </c>
      <c r="B2891" s="81" t="s">
        <v>12102</v>
      </c>
      <c r="C2891" s="81" t="s">
        <v>969</v>
      </c>
      <c r="D2891" s="82">
        <v>544.96</v>
      </c>
    </row>
    <row r="2892" spans="1:4" ht="15" x14ac:dyDescent="0.25">
      <c r="A2892" s="81">
        <v>103932</v>
      </c>
      <c r="B2892" s="81" t="s">
        <v>12103</v>
      </c>
      <c r="C2892" s="81" t="s">
        <v>969</v>
      </c>
      <c r="D2892" s="82">
        <v>516.73</v>
      </c>
    </row>
    <row r="2893" spans="1:4" ht="15" x14ac:dyDescent="0.25">
      <c r="A2893" s="81">
        <v>103933</v>
      </c>
      <c r="B2893" s="81" t="s">
        <v>12104</v>
      </c>
      <c r="C2893" s="81" t="s">
        <v>969</v>
      </c>
      <c r="D2893" s="83">
        <v>1490.74</v>
      </c>
    </row>
    <row r="2894" spans="1:4" ht="15" x14ac:dyDescent="0.25">
      <c r="A2894" s="81">
        <v>105041</v>
      </c>
      <c r="B2894" s="81" t="s">
        <v>14430</v>
      </c>
      <c r="C2894" s="81" t="s">
        <v>7</v>
      </c>
      <c r="D2894" s="82">
        <v>55.78</v>
      </c>
    </row>
    <row r="2895" spans="1:4" ht="15" x14ac:dyDescent="0.25">
      <c r="A2895" s="81">
        <v>105042</v>
      </c>
      <c r="B2895" s="81" t="s">
        <v>14431</v>
      </c>
      <c r="C2895" s="81" t="s">
        <v>7</v>
      </c>
      <c r="D2895" s="82">
        <v>66.84</v>
      </c>
    </row>
    <row r="2896" spans="1:4" ht="15" x14ac:dyDescent="0.25">
      <c r="A2896" s="81">
        <v>105045</v>
      </c>
      <c r="B2896" s="81" t="s">
        <v>14432</v>
      </c>
      <c r="C2896" s="81" t="s">
        <v>7</v>
      </c>
      <c r="D2896" s="82">
        <v>63.01</v>
      </c>
    </row>
    <row r="2897" spans="1:4" ht="15" x14ac:dyDescent="0.25">
      <c r="A2897" s="81">
        <v>105046</v>
      </c>
      <c r="B2897" s="81" t="s">
        <v>14433</v>
      </c>
      <c r="C2897" s="81" t="s">
        <v>7</v>
      </c>
      <c r="D2897" s="82">
        <v>54.42</v>
      </c>
    </row>
    <row r="2898" spans="1:4" ht="15" x14ac:dyDescent="0.25">
      <c r="A2898" s="81">
        <v>105050</v>
      </c>
      <c r="B2898" s="81" t="s">
        <v>14434</v>
      </c>
      <c r="C2898" s="81" t="s">
        <v>7</v>
      </c>
      <c r="D2898" s="82">
        <v>191.59</v>
      </c>
    </row>
    <row r="2899" spans="1:4" ht="15" x14ac:dyDescent="0.25">
      <c r="A2899" s="81">
        <v>105053</v>
      </c>
      <c r="B2899" s="81" t="s">
        <v>14435</v>
      </c>
      <c r="C2899" s="81" t="s">
        <v>7</v>
      </c>
      <c r="D2899" s="82">
        <v>179.34</v>
      </c>
    </row>
    <row r="2900" spans="1:4" ht="15" x14ac:dyDescent="0.25">
      <c r="A2900" s="81">
        <v>105056</v>
      </c>
      <c r="B2900" s="81" t="s">
        <v>14436</v>
      </c>
      <c r="C2900" s="81" t="s">
        <v>7</v>
      </c>
      <c r="D2900" s="82">
        <v>261.95</v>
      </c>
    </row>
    <row r="2901" spans="1:4" ht="15" x14ac:dyDescent="0.25">
      <c r="A2901" s="81">
        <v>105058</v>
      </c>
      <c r="B2901" s="81" t="s">
        <v>14437</v>
      </c>
      <c r="C2901" s="81" t="s">
        <v>7</v>
      </c>
      <c r="D2901" s="82">
        <v>250.58</v>
      </c>
    </row>
    <row r="2902" spans="1:4" ht="15" x14ac:dyDescent="0.25">
      <c r="A2902" s="81">
        <v>105061</v>
      </c>
      <c r="B2902" s="81" t="s">
        <v>14438</v>
      </c>
      <c r="C2902" s="81" t="s">
        <v>7</v>
      </c>
      <c r="D2902" s="82">
        <v>107.7</v>
      </c>
    </row>
    <row r="2903" spans="1:4" ht="15" x14ac:dyDescent="0.25">
      <c r="A2903" s="81">
        <v>105064</v>
      </c>
      <c r="B2903" s="81" t="s">
        <v>14439</v>
      </c>
      <c r="C2903" s="81" t="s">
        <v>7</v>
      </c>
      <c r="D2903" s="82">
        <v>91.71</v>
      </c>
    </row>
    <row r="2904" spans="1:4" ht="15" x14ac:dyDescent="0.25">
      <c r="A2904" s="81">
        <v>105068</v>
      </c>
      <c r="B2904" s="81" t="s">
        <v>14440</v>
      </c>
      <c r="C2904" s="81" t="s">
        <v>7</v>
      </c>
      <c r="D2904" s="82">
        <v>177.78</v>
      </c>
    </row>
    <row r="2905" spans="1:4" ht="15" x14ac:dyDescent="0.25">
      <c r="A2905" s="81">
        <v>105071</v>
      </c>
      <c r="B2905" s="81" t="s">
        <v>14441</v>
      </c>
      <c r="C2905" s="81" t="s">
        <v>7</v>
      </c>
      <c r="D2905" s="82">
        <v>161.83000000000001</v>
      </c>
    </row>
    <row r="2906" spans="1:4" ht="15" x14ac:dyDescent="0.25">
      <c r="A2906" s="81">
        <v>105074</v>
      </c>
      <c r="B2906" s="81" t="s">
        <v>14442</v>
      </c>
      <c r="C2906" s="81" t="s">
        <v>7</v>
      </c>
      <c r="D2906" s="82">
        <v>275.88</v>
      </c>
    </row>
    <row r="2907" spans="1:4" ht="15" x14ac:dyDescent="0.25">
      <c r="A2907" s="81">
        <v>105077</v>
      </c>
      <c r="B2907" s="81" t="s">
        <v>14443</v>
      </c>
      <c r="C2907" s="81" t="s">
        <v>7</v>
      </c>
      <c r="D2907" s="82">
        <v>260</v>
      </c>
    </row>
    <row r="2908" spans="1:4" ht="15" x14ac:dyDescent="0.25">
      <c r="A2908" s="81">
        <v>105080</v>
      </c>
      <c r="B2908" s="81" t="s">
        <v>14444</v>
      </c>
      <c r="C2908" s="81" t="s">
        <v>7</v>
      </c>
      <c r="D2908" s="82">
        <v>71.819999999999993</v>
      </c>
    </row>
    <row r="2909" spans="1:4" ht="15" x14ac:dyDescent="0.25">
      <c r="A2909" s="81">
        <v>105081</v>
      </c>
      <c r="B2909" s="81" t="s">
        <v>14445</v>
      </c>
      <c r="C2909" s="81" t="s">
        <v>7</v>
      </c>
      <c r="D2909" s="82">
        <v>82.99</v>
      </c>
    </row>
    <row r="2910" spans="1:4" ht="15" x14ac:dyDescent="0.25">
      <c r="A2910" s="81">
        <v>105082</v>
      </c>
      <c r="B2910" s="81" t="s">
        <v>14446</v>
      </c>
      <c r="C2910" s="81" t="s">
        <v>7</v>
      </c>
      <c r="D2910" s="82">
        <v>74.81</v>
      </c>
    </row>
    <row r="2911" spans="1:4" ht="15" x14ac:dyDescent="0.25">
      <c r="A2911" s="81">
        <v>105083</v>
      </c>
      <c r="B2911" s="81" t="s">
        <v>14447</v>
      </c>
      <c r="C2911" s="81" t="s">
        <v>7</v>
      </c>
      <c r="D2911" s="82">
        <v>84.35</v>
      </c>
    </row>
    <row r="2912" spans="1:4" ht="15" x14ac:dyDescent="0.25">
      <c r="A2912" s="81">
        <v>105084</v>
      </c>
      <c r="B2912" s="81" t="s">
        <v>14448</v>
      </c>
      <c r="C2912" s="81" t="s">
        <v>7</v>
      </c>
      <c r="D2912" s="82">
        <v>104.55</v>
      </c>
    </row>
    <row r="2913" spans="1:4" ht="15" x14ac:dyDescent="0.25">
      <c r="A2913" s="81">
        <v>105085</v>
      </c>
      <c r="B2913" s="81" t="s">
        <v>14449</v>
      </c>
      <c r="C2913" s="81" t="s">
        <v>7</v>
      </c>
      <c r="D2913" s="82">
        <v>109.24</v>
      </c>
    </row>
    <row r="2914" spans="1:4" ht="15" x14ac:dyDescent="0.25">
      <c r="A2914" s="81">
        <v>105086</v>
      </c>
      <c r="B2914" s="81" t="s">
        <v>14450</v>
      </c>
      <c r="C2914" s="81" t="s">
        <v>7</v>
      </c>
      <c r="D2914" s="82">
        <v>97.37</v>
      </c>
    </row>
    <row r="2915" spans="1:4" ht="15" x14ac:dyDescent="0.25">
      <c r="A2915" s="81">
        <v>105087</v>
      </c>
      <c r="B2915" s="81" t="s">
        <v>14451</v>
      </c>
      <c r="C2915" s="81" t="s">
        <v>7</v>
      </c>
      <c r="D2915" s="82">
        <v>109.28</v>
      </c>
    </row>
    <row r="2916" spans="1:4" ht="15" x14ac:dyDescent="0.25">
      <c r="A2916" s="81">
        <v>105088</v>
      </c>
      <c r="B2916" s="81" t="s">
        <v>14452</v>
      </c>
      <c r="C2916" s="81" t="s">
        <v>7</v>
      </c>
      <c r="D2916" s="82">
        <v>196.57</v>
      </c>
    </row>
    <row r="2917" spans="1:4" ht="15" x14ac:dyDescent="0.25">
      <c r="A2917" s="81">
        <v>105089</v>
      </c>
      <c r="B2917" s="81" t="s">
        <v>14453</v>
      </c>
      <c r="C2917" s="81" t="s">
        <v>7</v>
      </c>
      <c r="D2917" s="82">
        <v>181.56</v>
      </c>
    </row>
    <row r="2918" spans="1:4" ht="15" x14ac:dyDescent="0.25">
      <c r="A2918" s="81">
        <v>105090</v>
      </c>
      <c r="B2918" s="81" t="s">
        <v>14454</v>
      </c>
      <c r="C2918" s="81" t="s">
        <v>129</v>
      </c>
      <c r="D2918" s="82">
        <v>467.88</v>
      </c>
    </row>
    <row r="2919" spans="1:4" ht="15" x14ac:dyDescent="0.25">
      <c r="A2919" s="81">
        <v>105091</v>
      </c>
      <c r="B2919" s="81" t="s">
        <v>14455</v>
      </c>
      <c r="C2919" s="81" t="s">
        <v>7</v>
      </c>
      <c r="D2919" s="82">
        <v>144.04</v>
      </c>
    </row>
    <row r="2920" spans="1:4" ht="15" x14ac:dyDescent="0.25">
      <c r="A2920" s="81">
        <v>105092</v>
      </c>
      <c r="B2920" s="81" t="s">
        <v>14456</v>
      </c>
      <c r="C2920" s="81" t="s">
        <v>7</v>
      </c>
      <c r="D2920" s="82">
        <v>156.55000000000001</v>
      </c>
    </row>
    <row r="2921" spans="1:4" ht="15" x14ac:dyDescent="0.25">
      <c r="A2921" s="81">
        <v>105093</v>
      </c>
      <c r="B2921" s="81" t="s">
        <v>14457</v>
      </c>
      <c r="C2921" s="81" t="s">
        <v>7</v>
      </c>
      <c r="D2921" s="82">
        <v>159.05000000000001</v>
      </c>
    </row>
    <row r="2922" spans="1:4" ht="15" x14ac:dyDescent="0.25">
      <c r="A2922" s="81">
        <v>105095</v>
      </c>
      <c r="B2922" s="81" t="s">
        <v>14458</v>
      </c>
      <c r="C2922" s="81" t="s">
        <v>7</v>
      </c>
      <c r="D2922" s="82">
        <v>96.06</v>
      </c>
    </row>
    <row r="2923" spans="1:4" ht="15" x14ac:dyDescent="0.25">
      <c r="A2923" s="81">
        <v>105098</v>
      </c>
      <c r="B2923" s="81" t="s">
        <v>14459</v>
      </c>
      <c r="C2923" s="81" t="s">
        <v>7</v>
      </c>
      <c r="D2923" s="82">
        <v>83.66</v>
      </c>
    </row>
    <row r="2924" spans="1:4" ht="15" x14ac:dyDescent="0.25">
      <c r="A2924" s="81">
        <v>105099</v>
      </c>
      <c r="B2924" s="81" t="s">
        <v>14460</v>
      </c>
      <c r="C2924" s="81" t="s">
        <v>7</v>
      </c>
      <c r="D2924" s="82">
        <v>85.3</v>
      </c>
    </row>
    <row r="2925" spans="1:4" ht="15" x14ac:dyDescent="0.25">
      <c r="A2925" s="81">
        <v>105100</v>
      </c>
      <c r="B2925" s="81" t="s">
        <v>14461</v>
      </c>
      <c r="C2925" s="81" t="s">
        <v>7</v>
      </c>
      <c r="D2925" s="82">
        <v>117.96</v>
      </c>
    </row>
    <row r="2926" spans="1:4" ht="15" x14ac:dyDescent="0.25">
      <c r="A2926" s="81">
        <v>105101</v>
      </c>
      <c r="B2926" s="81" t="s">
        <v>14462</v>
      </c>
      <c r="C2926" s="81" t="s">
        <v>7</v>
      </c>
      <c r="D2926" s="82">
        <v>220.69</v>
      </c>
    </row>
    <row r="2927" spans="1:4" ht="15" x14ac:dyDescent="0.25">
      <c r="A2927" s="81">
        <v>105102</v>
      </c>
      <c r="B2927" s="81" t="s">
        <v>14463</v>
      </c>
      <c r="C2927" s="81" t="s">
        <v>7</v>
      </c>
      <c r="D2927" s="82">
        <v>300.39999999999998</v>
      </c>
    </row>
    <row r="2928" spans="1:4" ht="15" x14ac:dyDescent="0.25">
      <c r="A2928" s="81">
        <v>98562</v>
      </c>
      <c r="B2928" s="81" t="s">
        <v>14464</v>
      </c>
      <c r="C2928" s="81" t="s">
        <v>129</v>
      </c>
      <c r="D2928" s="82">
        <v>54.41</v>
      </c>
    </row>
    <row r="2929" spans="1:4" ht="15" x14ac:dyDescent="0.25">
      <c r="A2929" s="81">
        <v>98555</v>
      </c>
      <c r="B2929" s="81" t="s">
        <v>14465</v>
      </c>
      <c r="C2929" s="81" t="s">
        <v>129</v>
      </c>
      <c r="D2929" s="82">
        <v>35.770000000000003</v>
      </c>
    </row>
    <row r="2930" spans="1:4" ht="15" x14ac:dyDescent="0.25">
      <c r="A2930" s="81">
        <v>98556</v>
      </c>
      <c r="B2930" s="81" t="s">
        <v>14466</v>
      </c>
      <c r="C2930" s="81" t="s">
        <v>129</v>
      </c>
      <c r="D2930" s="82">
        <v>65.2</v>
      </c>
    </row>
    <row r="2931" spans="1:4" ht="15" x14ac:dyDescent="0.25">
      <c r="A2931" s="81">
        <v>98558</v>
      </c>
      <c r="B2931" s="81" t="s">
        <v>14467</v>
      </c>
      <c r="C2931" s="81" t="s">
        <v>23</v>
      </c>
      <c r="D2931" s="82">
        <v>10.57</v>
      </c>
    </row>
    <row r="2932" spans="1:4" ht="15" x14ac:dyDescent="0.25">
      <c r="A2932" s="81">
        <v>98559</v>
      </c>
      <c r="B2932" s="81" t="s">
        <v>14468</v>
      </c>
      <c r="C2932" s="81" t="s">
        <v>7</v>
      </c>
      <c r="D2932" s="82">
        <v>5.46</v>
      </c>
    </row>
    <row r="2933" spans="1:4" ht="15" x14ac:dyDescent="0.25">
      <c r="A2933" s="81">
        <v>98546</v>
      </c>
      <c r="B2933" s="81" t="s">
        <v>14469</v>
      </c>
      <c r="C2933" s="81" t="s">
        <v>129</v>
      </c>
      <c r="D2933" s="82">
        <v>130.11000000000001</v>
      </c>
    </row>
    <row r="2934" spans="1:4" ht="15" x14ac:dyDescent="0.25">
      <c r="A2934" s="81">
        <v>98547</v>
      </c>
      <c r="B2934" s="81" t="s">
        <v>14470</v>
      </c>
      <c r="C2934" s="81" t="s">
        <v>129</v>
      </c>
      <c r="D2934" s="82">
        <v>219.24</v>
      </c>
    </row>
    <row r="2935" spans="1:4" ht="15" x14ac:dyDescent="0.25">
      <c r="A2935" s="81">
        <v>98553</v>
      </c>
      <c r="B2935" s="81" t="s">
        <v>14471</v>
      </c>
      <c r="C2935" s="81" t="s">
        <v>129</v>
      </c>
      <c r="D2935" s="82">
        <v>177.99</v>
      </c>
    </row>
    <row r="2936" spans="1:4" ht="15" x14ac:dyDescent="0.25">
      <c r="A2936" s="81">
        <v>98554</v>
      </c>
      <c r="B2936" s="81" t="s">
        <v>14472</v>
      </c>
      <c r="C2936" s="81" t="s">
        <v>129</v>
      </c>
      <c r="D2936" s="82">
        <v>50.61</v>
      </c>
    </row>
    <row r="2937" spans="1:4" ht="15" x14ac:dyDescent="0.25">
      <c r="A2937" s="81">
        <v>98557</v>
      </c>
      <c r="B2937" s="81" t="s">
        <v>14473</v>
      </c>
      <c r="C2937" s="81" t="s">
        <v>129</v>
      </c>
      <c r="D2937" s="82">
        <v>44.38</v>
      </c>
    </row>
    <row r="2938" spans="1:4" ht="15" x14ac:dyDescent="0.25">
      <c r="A2938" s="81">
        <v>98563</v>
      </c>
      <c r="B2938" s="81" t="s">
        <v>14474</v>
      </c>
      <c r="C2938" s="81" t="s">
        <v>129</v>
      </c>
      <c r="D2938" s="82">
        <v>40.01</v>
      </c>
    </row>
    <row r="2939" spans="1:4" ht="15" x14ac:dyDescent="0.25">
      <c r="A2939" s="81">
        <v>98564</v>
      </c>
      <c r="B2939" s="81" t="s">
        <v>14475</v>
      </c>
      <c r="C2939" s="81" t="s">
        <v>129</v>
      </c>
      <c r="D2939" s="82">
        <v>53.45</v>
      </c>
    </row>
    <row r="2940" spans="1:4" ht="15" x14ac:dyDescent="0.25">
      <c r="A2940" s="81">
        <v>98565</v>
      </c>
      <c r="B2940" s="81" t="s">
        <v>14476</v>
      </c>
      <c r="C2940" s="81" t="s">
        <v>129</v>
      </c>
      <c r="D2940" s="82">
        <v>57.32</v>
      </c>
    </row>
    <row r="2941" spans="1:4" ht="15" x14ac:dyDescent="0.25">
      <c r="A2941" s="81">
        <v>98566</v>
      </c>
      <c r="B2941" s="81" t="s">
        <v>14477</v>
      </c>
      <c r="C2941" s="81" t="s">
        <v>129</v>
      </c>
      <c r="D2941" s="82">
        <v>70.78</v>
      </c>
    </row>
    <row r="2942" spans="1:4" ht="15" x14ac:dyDescent="0.25">
      <c r="A2942" s="81">
        <v>98567</v>
      </c>
      <c r="B2942" s="81" t="s">
        <v>14478</v>
      </c>
      <c r="C2942" s="81" t="s">
        <v>129</v>
      </c>
      <c r="D2942" s="82">
        <v>73.87</v>
      </c>
    </row>
    <row r="2943" spans="1:4" ht="15" x14ac:dyDescent="0.25">
      <c r="A2943" s="81">
        <v>98568</v>
      </c>
      <c r="B2943" s="81" t="s">
        <v>14479</v>
      </c>
      <c r="C2943" s="81" t="s">
        <v>129</v>
      </c>
      <c r="D2943" s="82">
        <v>87.32</v>
      </c>
    </row>
    <row r="2944" spans="1:4" ht="15" x14ac:dyDescent="0.25">
      <c r="A2944" s="81">
        <v>98569</v>
      </c>
      <c r="B2944" s="81" t="s">
        <v>14480</v>
      </c>
      <c r="C2944" s="81" t="s">
        <v>129</v>
      </c>
      <c r="D2944" s="82">
        <v>91.19</v>
      </c>
    </row>
    <row r="2945" spans="1:4" ht="15" x14ac:dyDescent="0.25">
      <c r="A2945" s="81">
        <v>98570</v>
      </c>
      <c r="B2945" s="81" t="s">
        <v>14481</v>
      </c>
      <c r="C2945" s="81" t="s">
        <v>129</v>
      </c>
      <c r="D2945" s="82">
        <v>104.64</v>
      </c>
    </row>
    <row r="2946" spans="1:4" ht="15" x14ac:dyDescent="0.25">
      <c r="A2946" s="81">
        <v>98571</v>
      </c>
      <c r="B2946" s="81" t="s">
        <v>14482</v>
      </c>
      <c r="C2946" s="81" t="s">
        <v>129</v>
      </c>
      <c r="D2946" s="82">
        <v>46.85</v>
      </c>
    </row>
    <row r="2947" spans="1:4" ht="15" x14ac:dyDescent="0.25">
      <c r="A2947" s="81">
        <v>98572</v>
      </c>
      <c r="B2947" s="81" t="s">
        <v>14483</v>
      </c>
      <c r="C2947" s="81" t="s">
        <v>129</v>
      </c>
      <c r="D2947" s="82">
        <v>57.57</v>
      </c>
    </row>
    <row r="2948" spans="1:4" ht="15" x14ac:dyDescent="0.25">
      <c r="A2948" s="81">
        <v>98573</v>
      </c>
      <c r="B2948" s="81" t="s">
        <v>14484</v>
      </c>
      <c r="C2948" s="81" t="s">
        <v>129</v>
      </c>
      <c r="D2948" s="82">
        <v>70.33</v>
      </c>
    </row>
    <row r="2949" spans="1:4" ht="15" x14ac:dyDescent="0.25">
      <c r="A2949" s="81">
        <v>91831</v>
      </c>
      <c r="B2949" s="81" t="s">
        <v>14485</v>
      </c>
      <c r="C2949" s="81" t="s">
        <v>7</v>
      </c>
      <c r="D2949" s="82">
        <v>21.03</v>
      </c>
    </row>
    <row r="2950" spans="1:4" ht="15" x14ac:dyDescent="0.25">
      <c r="A2950" s="81">
        <v>91833</v>
      </c>
      <c r="B2950" s="81" t="s">
        <v>14486</v>
      </c>
      <c r="C2950" s="81" t="s">
        <v>7</v>
      </c>
      <c r="D2950" s="82">
        <v>21.57</v>
      </c>
    </row>
    <row r="2951" spans="1:4" ht="15" x14ac:dyDescent="0.25">
      <c r="A2951" s="81">
        <v>91834</v>
      </c>
      <c r="B2951" s="81" t="s">
        <v>14487</v>
      </c>
      <c r="C2951" s="81" t="s">
        <v>7</v>
      </c>
      <c r="D2951" s="82">
        <v>22.05</v>
      </c>
    </row>
    <row r="2952" spans="1:4" ht="15" x14ac:dyDescent="0.25">
      <c r="A2952" s="81">
        <v>91835</v>
      </c>
      <c r="B2952" s="81" t="s">
        <v>14488</v>
      </c>
      <c r="C2952" s="81" t="s">
        <v>7</v>
      </c>
      <c r="D2952" s="82">
        <v>23.44</v>
      </c>
    </row>
    <row r="2953" spans="1:4" ht="15" x14ac:dyDescent="0.25">
      <c r="A2953" s="81">
        <v>91836</v>
      </c>
      <c r="B2953" s="81" t="s">
        <v>14489</v>
      </c>
      <c r="C2953" s="81" t="s">
        <v>7</v>
      </c>
      <c r="D2953" s="82">
        <v>25</v>
      </c>
    </row>
    <row r="2954" spans="1:4" ht="15" x14ac:dyDescent="0.25">
      <c r="A2954" s="81">
        <v>91837</v>
      </c>
      <c r="B2954" s="81" t="s">
        <v>14490</v>
      </c>
      <c r="C2954" s="81" t="s">
        <v>7</v>
      </c>
      <c r="D2954" s="82">
        <v>28.22</v>
      </c>
    </row>
    <row r="2955" spans="1:4" ht="15" x14ac:dyDescent="0.25">
      <c r="A2955" s="81">
        <v>91839</v>
      </c>
      <c r="B2955" s="81" t="s">
        <v>14491</v>
      </c>
      <c r="C2955" s="81" t="s">
        <v>7</v>
      </c>
      <c r="D2955" s="82">
        <v>23.63</v>
      </c>
    </row>
    <row r="2956" spans="1:4" ht="15" x14ac:dyDescent="0.25">
      <c r="A2956" s="81">
        <v>91840</v>
      </c>
      <c r="B2956" s="81" t="s">
        <v>14492</v>
      </c>
      <c r="C2956" s="81" t="s">
        <v>7</v>
      </c>
      <c r="D2956" s="82">
        <v>26.61</v>
      </c>
    </row>
    <row r="2957" spans="1:4" ht="15" x14ac:dyDescent="0.25">
      <c r="A2957" s="81">
        <v>91841</v>
      </c>
      <c r="B2957" s="81" t="s">
        <v>14493</v>
      </c>
      <c r="C2957" s="81" t="s">
        <v>7</v>
      </c>
      <c r="D2957" s="82">
        <v>25.88</v>
      </c>
    </row>
    <row r="2958" spans="1:4" ht="15" x14ac:dyDescent="0.25">
      <c r="A2958" s="81">
        <v>91843</v>
      </c>
      <c r="B2958" s="81" t="s">
        <v>14494</v>
      </c>
      <c r="C2958" s="81" t="s">
        <v>7</v>
      </c>
      <c r="D2958" s="82">
        <v>7.59</v>
      </c>
    </row>
    <row r="2959" spans="1:4" ht="15" x14ac:dyDescent="0.25">
      <c r="A2959" s="81">
        <v>91845</v>
      </c>
      <c r="B2959" s="81" t="s">
        <v>14495</v>
      </c>
      <c r="C2959" s="81" t="s">
        <v>7</v>
      </c>
      <c r="D2959" s="82">
        <v>9.39</v>
      </c>
    </row>
    <row r="2960" spans="1:4" ht="15" x14ac:dyDescent="0.25">
      <c r="A2960" s="81">
        <v>91847</v>
      </c>
      <c r="B2960" s="81" t="s">
        <v>14496</v>
      </c>
      <c r="C2960" s="81" t="s">
        <v>7</v>
      </c>
      <c r="D2960" s="82">
        <v>14.25</v>
      </c>
    </row>
    <row r="2961" spans="1:4" ht="15" x14ac:dyDescent="0.25">
      <c r="A2961" s="81">
        <v>91849</v>
      </c>
      <c r="B2961" s="81" t="s">
        <v>14497</v>
      </c>
      <c r="C2961" s="81" t="s">
        <v>7</v>
      </c>
      <c r="D2961" s="82">
        <v>9.66</v>
      </c>
    </row>
    <row r="2962" spans="1:4" ht="15" x14ac:dyDescent="0.25">
      <c r="A2962" s="81">
        <v>91850</v>
      </c>
      <c r="B2962" s="81" t="s">
        <v>14498</v>
      </c>
      <c r="C2962" s="81" t="s">
        <v>7</v>
      </c>
      <c r="D2962" s="82">
        <v>12.59</v>
      </c>
    </row>
    <row r="2963" spans="1:4" ht="15" x14ac:dyDescent="0.25">
      <c r="A2963" s="81">
        <v>91851</v>
      </c>
      <c r="B2963" s="81" t="s">
        <v>14499</v>
      </c>
      <c r="C2963" s="81" t="s">
        <v>7</v>
      </c>
      <c r="D2963" s="82">
        <v>11.86</v>
      </c>
    </row>
    <row r="2964" spans="1:4" ht="15" x14ac:dyDescent="0.25">
      <c r="A2964" s="81">
        <v>91852</v>
      </c>
      <c r="B2964" s="81" t="s">
        <v>14500</v>
      </c>
      <c r="C2964" s="81" t="s">
        <v>7</v>
      </c>
      <c r="D2964" s="82">
        <v>11.59</v>
      </c>
    </row>
    <row r="2965" spans="1:4" ht="15" x14ac:dyDescent="0.25">
      <c r="A2965" s="81">
        <v>91853</v>
      </c>
      <c r="B2965" s="81" t="s">
        <v>14501</v>
      </c>
      <c r="C2965" s="81" t="s">
        <v>7</v>
      </c>
      <c r="D2965" s="82">
        <v>12.09</v>
      </c>
    </row>
    <row r="2966" spans="1:4" ht="15" x14ac:dyDescent="0.25">
      <c r="A2966" s="81">
        <v>91854</v>
      </c>
      <c r="B2966" s="81" t="s">
        <v>14502</v>
      </c>
      <c r="C2966" s="81" t="s">
        <v>7</v>
      </c>
      <c r="D2966" s="82">
        <v>12.54</v>
      </c>
    </row>
    <row r="2967" spans="1:4" ht="15" x14ac:dyDescent="0.25">
      <c r="A2967" s="81">
        <v>91855</v>
      </c>
      <c r="B2967" s="81" t="s">
        <v>14503</v>
      </c>
      <c r="C2967" s="81" t="s">
        <v>7</v>
      </c>
      <c r="D2967" s="82">
        <v>13.82</v>
      </c>
    </row>
    <row r="2968" spans="1:4" ht="15" x14ac:dyDescent="0.25">
      <c r="A2968" s="81">
        <v>91856</v>
      </c>
      <c r="B2968" s="81" t="s">
        <v>14504</v>
      </c>
      <c r="C2968" s="81" t="s">
        <v>7</v>
      </c>
      <c r="D2968" s="82">
        <v>15.4</v>
      </c>
    </row>
    <row r="2969" spans="1:4" ht="15" x14ac:dyDescent="0.25">
      <c r="A2969" s="81">
        <v>91857</v>
      </c>
      <c r="B2969" s="81" t="s">
        <v>14505</v>
      </c>
      <c r="C2969" s="81" t="s">
        <v>7</v>
      </c>
      <c r="D2969" s="82">
        <v>18.38</v>
      </c>
    </row>
    <row r="2970" spans="1:4" ht="15" x14ac:dyDescent="0.25">
      <c r="A2970" s="81">
        <v>91859</v>
      </c>
      <c r="B2970" s="81" t="s">
        <v>14506</v>
      </c>
      <c r="C2970" s="81" t="s">
        <v>7</v>
      </c>
      <c r="D2970" s="82">
        <v>14.14</v>
      </c>
    </row>
    <row r="2971" spans="1:4" ht="15" x14ac:dyDescent="0.25">
      <c r="A2971" s="81">
        <v>91860</v>
      </c>
      <c r="B2971" s="81" t="s">
        <v>14507</v>
      </c>
      <c r="C2971" s="81" t="s">
        <v>7</v>
      </c>
      <c r="D2971" s="82">
        <v>16.93</v>
      </c>
    </row>
    <row r="2972" spans="1:4" ht="15" x14ac:dyDescent="0.25">
      <c r="A2972" s="81">
        <v>91861</v>
      </c>
      <c r="B2972" s="81" t="s">
        <v>14508</v>
      </c>
      <c r="C2972" s="81" t="s">
        <v>7</v>
      </c>
      <c r="D2972" s="82">
        <v>16.260000000000002</v>
      </c>
    </row>
    <row r="2973" spans="1:4" ht="15" x14ac:dyDescent="0.25">
      <c r="A2973" s="81">
        <v>91862</v>
      </c>
      <c r="B2973" s="81" t="s">
        <v>14509</v>
      </c>
      <c r="C2973" s="81" t="s">
        <v>7</v>
      </c>
      <c r="D2973" s="82">
        <v>11.64</v>
      </c>
    </row>
    <row r="2974" spans="1:4" ht="15" x14ac:dyDescent="0.25">
      <c r="A2974" s="81">
        <v>91863</v>
      </c>
      <c r="B2974" s="81" t="s">
        <v>14510</v>
      </c>
      <c r="C2974" s="81" t="s">
        <v>7</v>
      </c>
      <c r="D2974" s="82">
        <v>13.59</v>
      </c>
    </row>
    <row r="2975" spans="1:4" ht="15" x14ac:dyDescent="0.25">
      <c r="A2975" s="81">
        <v>91864</v>
      </c>
      <c r="B2975" s="81" t="s">
        <v>14511</v>
      </c>
      <c r="C2975" s="81" t="s">
        <v>7</v>
      </c>
      <c r="D2975" s="82">
        <v>17.73</v>
      </c>
    </row>
    <row r="2976" spans="1:4" ht="15" x14ac:dyDescent="0.25">
      <c r="A2976" s="81">
        <v>91865</v>
      </c>
      <c r="B2976" s="81" t="s">
        <v>14512</v>
      </c>
      <c r="C2976" s="81" t="s">
        <v>7</v>
      </c>
      <c r="D2976" s="82">
        <v>21.86</v>
      </c>
    </row>
    <row r="2977" spans="1:4" ht="15" x14ac:dyDescent="0.25">
      <c r="A2977" s="81">
        <v>91866</v>
      </c>
      <c r="B2977" s="81" t="s">
        <v>14513</v>
      </c>
      <c r="C2977" s="81" t="s">
        <v>7</v>
      </c>
      <c r="D2977" s="82">
        <v>9.7799999999999994</v>
      </c>
    </row>
    <row r="2978" spans="1:4" ht="15" x14ac:dyDescent="0.25">
      <c r="A2978" s="81">
        <v>91867</v>
      </c>
      <c r="B2978" s="81" t="s">
        <v>14514</v>
      </c>
      <c r="C2978" s="81" t="s">
        <v>7</v>
      </c>
      <c r="D2978" s="82">
        <v>11.74</v>
      </c>
    </row>
    <row r="2979" spans="1:4" ht="15" x14ac:dyDescent="0.25">
      <c r="A2979" s="81">
        <v>91868</v>
      </c>
      <c r="B2979" s="81" t="s">
        <v>14515</v>
      </c>
      <c r="C2979" s="81" t="s">
        <v>7</v>
      </c>
      <c r="D2979" s="82">
        <v>15.88</v>
      </c>
    </row>
    <row r="2980" spans="1:4" ht="15" x14ac:dyDescent="0.25">
      <c r="A2980" s="81">
        <v>91869</v>
      </c>
      <c r="B2980" s="81" t="s">
        <v>14516</v>
      </c>
      <c r="C2980" s="81" t="s">
        <v>7</v>
      </c>
      <c r="D2980" s="82">
        <v>19.95</v>
      </c>
    </row>
    <row r="2981" spans="1:4" ht="15" x14ac:dyDescent="0.25">
      <c r="A2981" s="81">
        <v>91870</v>
      </c>
      <c r="B2981" s="81" t="s">
        <v>14517</v>
      </c>
      <c r="C2981" s="81" t="s">
        <v>7</v>
      </c>
      <c r="D2981" s="82">
        <v>16.010000000000002</v>
      </c>
    </row>
    <row r="2982" spans="1:4" ht="15" x14ac:dyDescent="0.25">
      <c r="A2982" s="81">
        <v>91871</v>
      </c>
      <c r="B2982" s="81" t="s">
        <v>14518</v>
      </c>
      <c r="C2982" s="81" t="s">
        <v>7</v>
      </c>
      <c r="D2982" s="82">
        <v>17.97</v>
      </c>
    </row>
    <row r="2983" spans="1:4" ht="15" x14ac:dyDescent="0.25">
      <c r="A2983" s="81">
        <v>91872</v>
      </c>
      <c r="B2983" s="81" t="s">
        <v>14519</v>
      </c>
      <c r="C2983" s="81" t="s">
        <v>7</v>
      </c>
      <c r="D2983" s="82">
        <v>22.11</v>
      </c>
    </row>
    <row r="2984" spans="1:4" ht="15" x14ac:dyDescent="0.25">
      <c r="A2984" s="81">
        <v>91873</v>
      </c>
      <c r="B2984" s="81" t="s">
        <v>14520</v>
      </c>
      <c r="C2984" s="81" t="s">
        <v>7</v>
      </c>
      <c r="D2984" s="82">
        <v>26.17</v>
      </c>
    </row>
    <row r="2985" spans="1:4" ht="15" x14ac:dyDescent="0.25">
      <c r="A2985" s="81">
        <v>93008</v>
      </c>
      <c r="B2985" s="81" t="s">
        <v>11563</v>
      </c>
      <c r="C2985" s="81" t="s">
        <v>7</v>
      </c>
      <c r="D2985" s="82">
        <v>19.920000000000002</v>
      </c>
    </row>
    <row r="2986" spans="1:4" ht="15" x14ac:dyDescent="0.25">
      <c r="A2986" s="81">
        <v>93009</v>
      </c>
      <c r="B2986" s="81" t="s">
        <v>11564</v>
      </c>
      <c r="C2986" s="81" t="s">
        <v>7</v>
      </c>
      <c r="D2986" s="82">
        <v>28.45</v>
      </c>
    </row>
    <row r="2987" spans="1:4" ht="15" x14ac:dyDescent="0.25">
      <c r="A2987" s="81">
        <v>93010</v>
      </c>
      <c r="B2987" s="81" t="s">
        <v>11565</v>
      </c>
      <c r="C2987" s="81" t="s">
        <v>7</v>
      </c>
      <c r="D2987" s="82">
        <v>38.96</v>
      </c>
    </row>
    <row r="2988" spans="1:4" ht="15" x14ac:dyDescent="0.25">
      <c r="A2988" s="81">
        <v>93011</v>
      </c>
      <c r="B2988" s="81" t="s">
        <v>11566</v>
      </c>
      <c r="C2988" s="81" t="s">
        <v>7</v>
      </c>
      <c r="D2988" s="82">
        <v>47.17</v>
      </c>
    </row>
    <row r="2989" spans="1:4" ht="15" x14ac:dyDescent="0.25">
      <c r="A2989" s="81">
        <v>93012</v>
      </c>
      <c r="B2989" s="81" t="s">
        <v>11567</v>
      </c>
      <c r="C2989" s="81" t="s">
        <v>7</v>
      </c>
      <c r="D2989" s="82">
        <v>70.08</v>
      </c>
    </row>
    <row r="2990" spans="1:4" ht="15" x14ac:dyDescent="0.25">
      <c r="A2990" s="81">
        <v>95726</v>
      </c>
      <c r="B2990" s="81" t="s">
        <v>14521</v>
      </c>
      <c r="C2990" s="81" t="s">
        <v>7</v>
      </c>
      <c r="D2990" s="82">
        <v>19.63</v>
      </c>
    </row>
    <row r="2991" spans="1:4" ht="15" x14ac:dyDescent="0.25">
      <c r="A2991" s="81">
        <v>95727</v>
      </c>
      <c r="B2991" s="81" t="s">
        <v>14522</v>
      </c>
      <c r="C2991" s="81" t="s">
        <v>7</v>
      </c>
      <c r="D2991" s="82">
        <v>24.57</v>
      </c>
    </row>
    <row r="2992" spans="1:4" ht="15" x14ac:dyDescent="0.25">
      <c r="A2992" s="81">
        <v>95728</v>
      </c>
      <c r="B2992" s="81" t="s">
        <v>14523</v>
      </c>
      <c r="C2992" s="81" t="s">
        <v>7</v>
      </c>
      <c r="D2992" s="82">
        <v>32.21</v>
      </c>
    </row>
    <row r="2993" spans="1:4" ht="15" x14ac:dyDescent="0.25">
      <c r="A2993" s="81">
        <v>97667</v>
      </c>
      <c r="B2993" s="81" t="s">
        <v>11568</v>
      </c>
      <c r="C2993" s="81" t="s">
        <v>7</v>
      </c>
      <c r="D2993" s="82">
        <v>10.53</v>
      </c>
    </row>
    <row r="2994" spans="1:4" ht="15" x14ac:dyDescent="0.25">
      <c r="A2994" s="81">
        <v>97668</v>
      </c>
      <c r="B2994" s="81" t="s">
        <v>11569</v>
      </c>
      <c r="C2994" s="81" t="s">
        <v>7</v>
      </c>
      <c r="D2994" s="82">
        <v>14.98</v>
      </c>
    </row>
    <row r="2995" spans="1:4" ht="15" x14ac:dyDescent="0.25">
      <c r="A2995" s="81">
        <v>97669</v>
      </c>
      <c r="B2995" s="81" t="s">
        <v>11570</v>
      </c>
      <c r="C2995" s="81" t="s">
        <v>7</v>
      </c>
      <c r="D2995" s="82">
        <v>22.41</v>
      </c>
    </row>
    <row r="2996" spans="1:4" ht="15" x14ac:dyDescent="0.25">
      <c r="A2996" s="81">
        <v>97670</v>
      </c>
      <c r="B2996" s="81" t="s">
        <v>11571</v>
      </c>
      <c r="C2996" s="81" t="s">
        <v>7</v>
      </c>
      <c r="D2996" s="82">
        <v>28.33</v>
      </c>
    </row>
    <row r="2997" spans="1:4" ht="15" x14ac:dyDescent="0.25">
      <c r="A2997" s="81">
        <v>91874</v>
      </c>
      <c r="B2997" s="81" t="s">
        <v>14524</v>
      </c>
      <c r="C2997" s="81" t="s">
        <v>23</v>
      </c>
      <c r="D2997" s="82">
        <v>9.7799999999999994</v>
      </c>
    </row>
    <row r="2998" spans="1:4" ht="15" x14ac:dyDescent="0.25">
      <c r="A2998" s="81">
        <v>91875</v>
      </c>
      <c r="B2998" s="81" t="s">
        <v>14525</v>
      </c>
      <c r="C2998" s="81" t="s">
        <v>23</v>
      </c>
      <c r="D2998" s="82">
        <v>11.3</v>
      </c>
    </row>
    <row r="2999" spans="1:4" ht="15" x14ac:dyDescent="0.25">
      <c r="A2999" s="81">
        <v>91876</v>
      </c>
      <c r="B2999" s="81" t="s">
        <v>14526</v>
      </c>
      <c r="C2999" s="81" t="s">
        <v>23</v>
      </c>
      <c r="D2999" s="82">
        <v>13.42</v>
      </c>
    </row>
    <row r="3000" spans="1:4" ht="15" x14ac:dyDescent="0.25">
      <c r="A3000" s="81">
        <v>91877</v>
      </c>
      <c r="B3000" s="81" t="s">
        <v>14527</v>
      </c>
      <c r="C3000" s="81" t="s">
        <v>23</v>
      </c>
      <c r="D3000" s="82">
        <v>16.13</v>
      </c>
    </row>
    <row r="3001" spans="1:4" ht="15" x14ac:dyDescent="0.25">
      <c r="A3001" s="81">
        <v>91878</v>
      </c>
      <c r="B3001" s="81" t="s">
        <v>14528</v>
      </c>
      <c r="C3001" s="81" t="s">
        <v>23</v>
      </c>
      <c r="D3001" s="82">
        <v>7.58</v>
      </c>
    </row>
    <row r="3002" spans="1:4" ht="15" x14ac:dyDescent="0.25">
      <c r="A3002" s="81">
        <v>91879</v>
      </c>
      <c r="B3002" s="81" t="s">
        <v>14529</v>
      </c>
      <c r="C3002" s="81" t="s">
        <v>23</v>
      </c>
      <c r="D3002" s="82">
        <v>9.1199999999999992</v>
      </c>
    </row>
    <row r="3003" spans="1:4" ht="15" x14ac:dyDescent="0.25">
      <c r="A3003" s="81">
        <v>91880</v>
      </c>
      <c r="B3003" s="81" t="s">
        <v>14530</v>
      </c>
      <c r="C3003" s="81" t="s">
        <v>23</v>
      </c>
      <c r="D3003" s="82">
        <v>11.23</v>
      </c>
    </row>
    <row r="3004" spans="1:4" ht="15" x14ac:dyDescent="0.25">
      <c r="A3004" s="81">
        <v>91881</v>
      </c>
      <c r="B3004" s="81" t="s">
        <v>14531</v>
      </c>
      <c r="C3004" s="81" t="s">
        <v>23</v>
      </c>
      <c r="D3004" s="82">
        <v>13.95</v>
      </c>
    </row>
    <row r="3005" spans="1:4" ht="15" x14ac:dyDescent="0.25">
      <c r="A3005" s="81">
        <v>91882</v>
      </c>
      <c r="B3005" s="81" t="s">
        <v>14532</v>
      </c>
      <c r="C3005" s="81" t="s">
        <v>23</v>
      </c>
      <c r="D3005" s="82">
        <v>14.3</v>
      </c>
    </row>
    <row r="3006" spans="1:4" ht="15" x14ac:dyDescent="0.25">
      <c r="A3006" s="81">
        <v>91884</v>
      </c>
      <c r="B3006" s="81" t="s">
        <v>14533</v>
      </c>
      <c r="C3006" s="81" t="s">
        <v>23</v>
      </c>
      <c r="D3006" s="82">
        <v>15.84</v>
      </c>
    </row>
    <row r="3007" spans="1:4" ht="15" x14ac:dyDescent="0.25">
      <c r="A3007" s="81">
        <v>91885</v>
      </c>
      <c r="B3007" s="81" t="s">
        <v>14534</v>
      </c>
      <c r="C3007" s="81" t="s">
        <v>23</v>
      </c>
      <c r="D3007" s="82">
        <v>17.88</v>
      </c>
    </row>
    <row r="3008" spans="1:4" ht="15" x14ac:dyDescent="0.25">
      <c r="A3008" s="81">
        <v>91886</v>
      </c>
      <c r="B3008" s="81" t="s">
        <v>14535</v>
      </c>
      <c r="C3008" s="81" t="s">
        <v>23</v>
      </c>
      <c r="D3008" s="82">
        <v>20.51</v>
      </c>
    </row>
    <row r="3009" spans="1:4" ht="15" x14ac:dyDescent="0.25">
      <c r="A3009" s="81">
        <v>91887</v>
      </c>
      <c r="B3009" s="81" t="s">
        <v>14536</v>
      </c>
      <c r="C3009" s="81" t="s">
        <v>23</v>
      </c>
      <c r="D3009" s="82">
        <v>15.94</v>
      </c>
    </row>
    <row r="3010" spans="1:4" ht="15" x14ac:dyDescent="0.25">
      <c r="A3010" s="81">
        <v>91889</v>
      </c>
      <c r="B3010" s="81" t="s">
        <v>14537</v>
      </c>
      <c r="C3010" s="81" t="s">
        <v>23</v>
      </c>
      <c r="D3010" s="82">
        <v>15.7</v>
      </c>
    </row>
    <row r="3011" spans="1:4" ht="15" x14ac:dyDescent="0.25">
      <c r="A3011" s="81">
        <v>91890</v>
      </c>
      <c r="B3011" s="81" t="s">
        <v>14538</v>
      </c>
      <c r="C3011" s="81" t="s">
        <v>23</v>
      </c>
      <c r="D3011" s="82">
        <v>17.78</v>
      </c>
    </row>
    <row r="3012" spans="1:4" ht="15" x14ac:dyDescent="0.25">
      <c r="A3012" s="81">
        <v>91892</v>
      </c>
      <c r="B3012" s="81" t="s">
        <v>14539</v>
      </c>
      <c r="C3012" s="81" t="s">
        <v>23</v>
      </c>
      <c r="D3012" s="82">
        <v>19.38</v>
      </c>
    </row>
    <row r="3013" spans="1:4" ht="15" x14ac:dyDescent="0.25">
      <c r="A3013" s="81">
        <v>91893</v>
      </c>
      <c r="B3013" s="81" t="s">
        <v>14540</v>
      </c>
      <c r="C3013" s="81" t="s">
        <v>23</v>
      </c>
      <c r="D3013" s="82">
        <v>21.5</v>
      </c>
    </row>
    <row r="3014" spans="1:4" ht="15" x14ac:dyDescent="0.25">
      <c r="A3014" s="81">
        <v>91895</v>
      </c>
      <c r="B3014" s="81" t="s">
        <v>14541</v>
      </c>
      <c r="C3014" s="81" t="s">
        <v>23</v>
      </c>
      <c r="D3014" s="82">
        <v>23.13</v>
      </c>
    </row>
    <row r="3015" spans="1:4" ht="15" x14ac:dyDescent="0.25">
      <c r="A3015" s="81">
        <v>91896</v>
      </c>
      <c r="B3015" s="81" t="s">
        <v>14542</v>
      </c>
      <c r="C3015" s="81" t="s">
        <v>23</v>
      </c>
      <c r="D3015" s="82">
        <v>24.81</v>
      </c>
    </row>
    <row r="3016" spans="1:4" ht="15" x14ac:dyDescent="0.25">
      <c r="A3016" s="81">
        <v>91898</v>
      </c>
      <c r="B3016" s="81" t="s">
        <v>14543</v>
      </c>
      <c r="C3016" s="81" t="s">
        <v>23</v>
      </c>
      <c r="D3016" s="82">
        <v>26.55</v>
      </c>
    </row>
    <row r="3017" spans="1:4" ht="15" x14ac:dyDescent="0.25">
      <c r="A3017" s="81">
        <v>91899</v>
      </c>
      <c r="B3017" s="81" t="s">
        <v>14544</v>
      </c>
      <c r="C3017" s="81" t="s">
        <v>23</v>
      </c>
      <c r="D3017" s="82">
        <v>12.61</v>
      </c>
    </row>
    <row r="3018" spans="1:4" ht="15" x14ac:dyDescent="0.25">
      <c r="A3018" s="81">
        <v>91901</v>
      </c>
      <c r="B3018" s="81" t="s">
        <v>14545</v>
      </c>
      <c r="C3018" s="81" t="s">
        <v>23</v>
      </c>
      <c r="D3018" s="82">
        <v>12.37</v>
      </c>
    </row>
    <row r="3019" spans="1:4" ht="15" x14ac:dyDescent="0.25">
      <c r="A3019" s="81">
        <v>91902</v>
      </c>
      <c r="B3019" s="81" t="s">
        <v>14546</v>
      </c>
      <c r="C3019" s="81" t="s">
        <v>23</v>
      </c>
      <c r="D3019" s="82">
        <v>14.46</v>
      </c>
    </row>
    <row r="3020" spans="1:4" ht="15" x14ac:dyDescent="0.25">
      <c r="A3020" s="81">
        <v>91904</v>
      </c>
      <c r="B3020" s="81" t="s">
        <v>14547</v>
      </c>
      <c r="C3020" s="81" t="s">
        <v>23</v>
      </c>
      <c r="D3020" s="82">
        <v>16.059999999999999</v>
      </c>
    </row>
    <row r="3021" spans="1:4" ht="15" x14ac:dyDescent="0.25">
      <c r="A3021" s="81">
        <v>91905</v>
      </c>
      <c r="B3021" s="81" t="s">
        <v>14548</v>
      </c>
      <c r="C3021" s="81" t="s">
        <v>23</v>
      </c>
      <c r="D3021" s="82">
        <v>18.170000000000002</v>
      </c>
    </row>
    <row r="3022" spans="1:4" ht="15" x14ac:dyDescent="0.25">
      <c r="A3022" s="81">
        <v>91907</v>
      </c>
      <c r="B3022" s="81" t="s">
        <v>14549</v>
      </c>
      <c r="C3022" s="81" t="s">
        <v>23</v>
      </c>
      <c r="D3022" s="82">
        <v>19.8</v>
      </c>
    </row>
    <row r="3023" spans="1:4" ht="15" x14ac:dyDescent="0.25">
      <c r="A3023" s="81">
        <v>91908</v>
      </c>
      <c r="B3023" s="81" t="s">
        <v>14550</v>
      </c>
      <c r="C3023" s="81" t="s">
        <v>23</v>
      </c>
      <c r="D3023" s="82">
        <v>21.56</v>
      </c>
    </row>
    <row r="3024" spans="1:4" ht="15" x14ac:dyDescent="0.25">
      <c r="A3024" s="81">
        <v>91910</v>
      </c>
      <c r="B3024" s="81" t="s">
        <v>14551</v>
      </c>
      <c r="C3024" s="81" t="s">
        <v>23</v>
      </c>
      <c r="D3024" s="82">
        <v>23.3</v>
      </c>
    </row>
    <row r="3025" spans="1:4" ht="15" x14ac:dyDescent="0.25">
      <c r="A3025" s="81">
        <v>91911</v>
      </c>
      <c r="B3025" s="81" t="s">
        <v>14552</v>
      </c>
      <c r="C3025" s="81" t="s">
        <v>23</v>
      </c>
      <c r="D3025" s="82">
        <v>22.73</v>
      </c>
    </row>
    <row r="3026" spans="1:4" ht="15" x14ac:dyDescent="0.25">
      <c r="A3026" s="81">
        <v>91913</v>
      </c>
      <c r="B3026" s="81" t="s">
        <v>14553</v>
      </c>
      <c r="C3026" s="81" t="s">
        <v>23</v>
      </c>
      <c r="D3026" s="82">
        <v>22.49</v>
      </c>
    </row>
    <row r="3027" spans="1:4" ht="15" x14ac:dyDescent="0.25">
      <c r="A3027" s="81">
        <v>91914</v>
      </c>
      <c r="B3027" s="81" t="s">
        <v>14554</v>
      </c>
      <c r="C3027" s="81" t="s">
        <v>23</v>
      </c>
      <c r="D3027" s="82">
        <v>24.5</v>
      </c>
    </row>
    <row r="3028" spans="1:4" ht="15" x14ac:dyDescent="0.25">
      <c r="A3028" s="81">
        <v>91916</v>
      </c>
      <c r="B3028" s="81" t="s">
        <v>14555</v>
      </c>
      <c r="C3028" s="81" t="s">
        <v>23</v>
      </c>
      <c r="D3028" s="82">
        <v>26.1</v>
      </c>
    </row>
    <row r="3029" spans="1:4" ht="15" x14ac:dyDescent="0.25">
      <c r="A3029" s="81">
        <v>91917</v>
      </c>
      <c r="B3029" s="81" t="s">
        <v>14556</v>
      </c>
      <c r="C3029" s="81" t="s">
        <v>23</v>
      </c>
      <c r="D3029" s="82">
        <v>28.14</v>
      </c>
    </row>
    <row r="3030" spans="1:4" ht="15" x14ac:dyDescent="0.25">
      <c r="A3030" s="81">
        <v>91919</v>
      </c>
      <c r="B3030" s="81" t="s">
        <v>14557</v>
      </c>
      <c r="C3030" s="81" t="s">
        <v>23</v>
      </c>
      <c r="D3030" s="82">
        <v>29.77</v>
      </c>
    </row>
    <row r="3031" spans="1:4" ht="15" x14ac:dyDescent="0.25">
      <c r="A3031" s="81">
        <v>91920</v>
      </c>
      <c r="B3031" s="81" t="s">
        <v>14558</v>
      </c>
      <c r="C3031" s="81" t="s">
        <v>23</v>
      </c>
      <c r="D3031" s="82">
        <v>31.37</v>
      </c>
    </row>
    <row r="3032" spans="1:4" ht="15" x14ac:dyDescent="0.25">
      <c r="A3032" s="81">
        <v>91922</v>
      </c>
      <c r="B3032" s="81" t="s">
        <v>14559</v>
      </c>
      <c r="C3032" s="81" t="s">
        <v>23</v>
      </c>
      <c r="D3032" s="82">
        <v>33.11</v>
      </c>
    </row>
    <row r="3033" spans="1:4" ht="15" x14ac:dyDescent="0.25">
      <c r="A3033" s="81">
        <v>93013</v>
      </c>
      <c r="B3033" s="81" t="s">
        <v>11572</v>
      </c>
      <c r="C3033" s="81" t="s">
        <v>23</v>
      </c>
      <c r="D3033" s="82">
        <v>19.82</v>
      </c>
    </row>
    <row r="3034" spans="1:4" ht="15" x14ac:dyDescent="0.25">
      <c r="A3034" s="81">
        <v>93014</v>
      </c>
      <c r="B3034" s="81" t="s">
        <v>11573</v>
      </c>
      <c r="C3034" s="81" t="s">
        <v>23</v>
      </c>
      <c r="D3034" s="82">
        <v>23.64</v>
      </c>
    </row>
    <row r="3035" spans="1:4" ht="15" x14ac:dyDescent="0.25">
      <c r="A3035" s="81">
        <v>93015</v>
      </c>
      <c r="B3035" s="81" t="s">
        <v>11574</v>
      </c>
      <c r="C3035" s="81" t="s">
        <v>23</v>
      </c>
      <c r="D3035" s="82">
        <v>32.58</v>
      </c>
    </row>
    <row r="3036" spans="1:4" ht="15" x14ac:dyDescent="0.25">
      <c r="A3036" s="81">
        <v>93016</v>
      </c>
      <c r="B3036" s="81" t="s">
        <v>11575</v>
      </c>
      <c r="C3036" s="81" t="s">
        <v>23</v>
      </c>
      <c r="D3036" s="82">
        <v>38.31</v>
      </c>
    </row>
    <row r="3037" spans="1:4" ht="15" x14ac:dyDescent="0.25">
      <c r="A3037" s="81">
        <v>93017</v>
      </c>
      <c r="B3037" s="81" t="s">
        <v>11576</v>
      </c>
      <c r="C3037" s="81" t="s">
        <v>23</v>
      </c>
      <c r="D3037" s="82">
        <v>54.12</v>
      </c>
    </row>
    <row r="3038" spans="1:4" ht="15" x14ac:dyDescent="0.25">
      <c r="A3038" s="81">
        <v>93018</v>
      </c>
      <c r="B3038" s="81" t="s">
        <v>11577</v>
      </c>
      <c r="C3038" s="81" t="s">
        <v>23</v>
      </c>
      <c r="D3038" s="82">
        <v>30.02</v>
      </c>
    </row>
    <row r="3039" spans="1:4" ht="15" x14ac:dyDescent="0.25">
      <c r="A3039" s="81">
        <v>93020</v>
      </c>
      <c r="B3039" s="81" t="s">
        <v>11578</v>
      </c>
      <c r="C3039" s="81" t="s">
        <v>23</v>
      </c>
      <c r="D3039" s="82">
        <v>36.729999999999997</v>
      </c>
    </row>
    <row r="3040" spans="1:4" ht="15" x14ac:dyDescent="0.25">
      <c r="A3040" s="81">
        <v>93022</v>
      </c>
      <c r="B3040" s="81" t="s">
        <v>11579</v>
      </c>
      <c r="C3040" s="81" t="s">
        <v>23</v>
      </c>
      <c r="D3040" s="82">
        <v>54.12</v>
      </c>
    </row>
    <row r="3041" spans="1:4" ht="15" x14ac:dyDescent="0.25">
      <c r="A3041" s="81">
        <v>93024</v>
      </c>
      <c r="B3041" s="81" t="s">
        <v>11580</v>
      </c>
      <c r="C3041" s="81" t="s">
        <v>23</v>
      </c>
      <c r="D3041" s="82">
        <v>57.95</v>
      </c>
    </row>
    <row r="3042" spans="1:4" ht="15" x14ac:dyDescent="0.25">
      <c r="A3042" s="81">
        <v>93026</v>
      </c>
      <c r="B3042" s="81" t="s">
        <v>11581</v>
      </c>
      <c r="C3042" s="81" t="s">
        <v>23</v>
      </c>
      <c r="D3042" s="82">
        <v>86.88</v>
      </c>
    </row>
    <row r="3043" spans="1:4" ht="15" x14ac:dyDescent="0.25">
      <c r="A3043" s="81">
        <v>97559</v>
      </c>
      <c r="B3043" s="81" t="s">
        <v>14560</v>
      </c>
      <c r="C3043" s="81" t="s">
        <v>23</v>
      </c>
      <c r="D3043" s="82">
        <v>17.600000000000001</v>
      </c>
    </row>
    <row r="3044" spans="1:4" ht="15" x14ac:dyDescent="0.25">
      <c r="A3044" s="81">
        <v>97562</v>
      </c>
      <c r="B3044" s="81" t="s">
        <v>14561</v>
      </c>
      <c r="C3044" s="81" t="s">
        <v>23</v>
      </c>
      <c r="D3044" s="82">
        <v>14.28</v>
      </c>
    </row>
    <row r="3045" spans="1:4" ht="15" x14ac:dyDescent="0.25">
      <c r="A3045" s="81">
        <v>97564</v>
      </c>
      <c r="B3045" s="81" t="s">
        <v>14562</v>
      </c>
      <c r="C3045" s="81" t="s">
        <v>23</v>
      </c>
      <c r="D3045" s="82">
        <v>24.32</v>
      </c>
    </row>
    <row r="3046" spans="1:4" ht="15" x14ac:dyDescent="0.25">
      <c r="A3046" s="81">
        <v>104395</v>
      </c>
      <c r="B3046" s="81" t="s">
        <v>12105</v>
      </c>
      <c r="C3046" s="81" t="s">
        <v>23</v>
      </c>
      <c r="D3046" s="82">
        <v>24.2</v>
      </c>
    </row>
    <row r="3047" spans="1:4" ht="15" x14ac:dyDescent="0.25">
      <c r="A3047" s="81">
        <v>91924</v>
      </c>
      <c r="B3047" s="81" t="s">
        <v>14563</v>
      </c>
      <c r="C3047" s="81" t="s">
        <v>7</v>
      </c>
      <c r="D3047" s="82">
        <v>3.5</v>
      </c>
    </row>
    <row r="3048" spans="1:4" ht="15" x14ac:dyDescent="0.25">
      <c r="A3048" s="81">
        <v>91925</v>
      </c>
      <c r="B3048" s="81" t="s">
        <v>14564</v>
      </c>
      <c r="C3048" s="81" t="s">
        <v>7</v>
      </c>
      <c r="D3048" s="82">
        <v>4.0999999999999996</v>
      </c>
    </row>
    <row r="3049" spans="1:4" ht="15" x14ac:dyDescent="0.25">
      <c r="A3049" s="81">
        <v>91926</v>
      </c>
      <c r="B3049" s="81" t="s">
        <v>14565</v>
      </c>
      <c r="C3049" s="81" t="s">
        <v>7</v>
      </c>
      <c r="D3049" s="82">
        <v>4.9400000000000004</v>
      </c>
    </row>
    <row r="3050" spans="1:4" ht="15" x14ac:dyDescent="0.25">
      <c r="A3050" s="81">
        <v>91927</v>
      </c>
      <c r="B3050" s="81" t="s">
        <v>14566</v>
      </c>
      <c r="C3050" s="81" t="s">
        <v>7</v>
      </c>
      <c r="D3050" s="82">
        <v>5.45</v>
      </c>
    </row>
    <row r="3051" spans="1:4" ht="15" x14ac:dyDescent="0.25">
      <c r="A3051" s="81">
        <v>91928</v>
      </c>
      <c r="B3051" s="81" t="s">
        <v>14567</v>
      </c>
      <c r="C3051" s="81" t="s">
        <v>7</v>
      </c>
      <c r="D3051" s="82">
        <v>7.47</v>
      </c>
    </row>
    <row r="3052" spans="1:4" ht="15" x14ac:dyDescent="0.25">
      <c r="A3052" s="81">
        <v>91929</v>
      </c>
      <c r="B3052" s="81" t="s">
        <v>14568</v>
      </c>
      <c r="C3052" s="81" t="s">
        <v>7</v>
      </c>
      <c r="D3052" s="82">
        <v>7.91</v>
      </c>
    </row>
    <row r="3053" spans="1:4" ht="15" x14ac:dyDescent="0.25">
      <c r="A3053" s="81">
        <v>91930</v>
      </c>
      <c r="B3053" s="81" t="s">
        <v>14569</v>
      </c>
      <c r="C3053" s="81" t="s">
        <v>7</v>
      </c>
      <c r="D3053" s="82">
        <v>10.33</v>
      </c>
    </row>
    <row r="3054" spans="1:4" ht="15" x14ac:dyDescent="0.25">
      <c r="A3054" s="81">
        <v>91931</v>
      </c>
      <c r="B3054" s="81" t="s">
        <v>14570</v>
      </c>
      <c r="C3054" s="81" t="s">
        <v>7</v>
      </c>
      <c r="D3054" s="82">
        <v>11.05</v>
      </c>
    </row>
    <row r="3055" spans="1:4" ht="15" x14ac:dyDescent="0.25">
      <c r="A3055" s="81">
        <v>91932</v>
      </c>
      <c r="B3055" s="81" t="s">
        <v>14571</v>
      </c>
      <c r="C3055" s="81" t="s">
        <v>7</v>
      </c>
      <c r="D3055" s="82">
        <v>18.09</v>
      </c>
    </row>
    <row r="3056" spans="1:4" ht="15" x14ac:dyDescent="0.25">
      <c r="A3056" s="81">
        <v>91933</v>
      </c>
      <c r="B3056" s="81" t="s">
        <v>14572</v>
      </c>
      <c r="C3056" s="81" t="s">
        <v>7</v>
      </c>
      <c r="D3056" s="82">
        <v>17.52</v>
      </c>
    </row>
    <row r="3057" spans="1:4" ht="15" x14ac:dyDescent="0.25">
      <c r="A3057" s="81">
        <v>91934</v>
      </c>
      <c r="B3057" s="81" t="s">
        <v>14573</v>
      </c>
      <c r="C3057" s="81" t="s">
        <v>7</v>
      </c>
      <c r="D3057" s="82">
        <v>26.23</v>
      </c>
    </row>
    <row r="3058" spans="1:4" ht="15" x14ac:dyDescent="0.25">
      <c r="A3058" s="81">
        <v>91935</v>
      </c>
      <c r="B3058" s="81" t="s">
        <v>14574</v>
      </c>
      <c r="C3058" s="81" t="s">
        <v>7</v>
      </c>
      <c r="D3058" s="82">
        <v>27.33</v>
      </c>
    </row>
    <row r="3059" spans="1:4" ht="15" x14ac:dyDescent="0.25">
      <c r="A3059" s="81">
        <v>92979</v>
      </c>
      <c r="B3059" s="81" t="s">
        <v>14575</v>
      </c>
      <c r="C3059" s="81" t="s">
        <v>7</v>
      </c>
      <c r="D3059" s="82">
        <v>10.9</v>
      </c>
    </row>
    <row r="3060" spans="1:4" ht="15" x14ac:dyDescent="0.25">
      <c r="A3060" s="81">
        <v>92980</v>
      </c>
      <c r="B3060" s="81" t="s">
        <v>14576</v>
      </c>
      <c r="C3060" s="81" t="s">
        <v>7</v>
      </c>
      <c r="D3060" s="82">
        <v>10.43</v>
      </c>
    </row>
    <row r="3061" spans="1:4" ht="15" x14ac:dyDescent="0.25">
      <c r="A3061" s="81">
        <v>92981</v>
      </c>
      <c r="B3061" s="81" t="s">
        <v>14577</v>
      </c>
      <c r="C3061" s="81" t="s">
        <v>7</v>
      </c>
      <c r="D3061" s="82">
        <v>15.56</v>
      </c>
    </row>
    <row r="3062" spans="1:4" ht="15" x14ac:dyDescent="0.25">
      <c r="A3062" s="81">
        <v>92982</v>
      </c>
      <c r="B3062" s="81" t="s">
        <v>14578</v>
      </c>
      <c r="C3062" s="81" t="s">
        <v>7</v>
      </c>
      <c r="D3062" s="82">
        <v>16.46</v>
      </c>
    </row>
    <row r="3063" spans="1:4" ht="15" x14ac:dyDescent="0.25">
      <c r="A3063" s="81">
        <v>92984</v>
      </c>
      <c r="B3063" s="81" t="s">
        <v>11582</v>
      </c>
      <c r="C3063" s="81" t="s">
        <v>7</v>
      </c>
      <c r="D3063" s="82">
        <v>28.27</v>
      </c>
    </row>
    <row r="3064" spans="1:4" ht="15" x14ac:dyDescent="0.25">
      <c r="A3064" s="81">
        <v>92986</v>
      </c>
      <c r="B3064" s="81" t="s">
        <v>11583</v>
      </c>
      <c r="C3064" s="81" t="s">
        <v>7</v>
      </c>
      <c r="D3064" s="82">
        <v>38.71</v>
      </c>
    </row>
    <row r="3065" spans="1:4" ht="15" x14ac:dyDescent="0.25">
      <c r="A3065" s="81">
        <v>92988</v>
      </c>
      <c r="B3065" s="81" t="s">
        <v>11584</v>
      </c>
      <c r="C3065" s="81" t="s">
        <v>7</v>
      </c>
      <c r="D3065" s="82">
        <v>55.7</v>
      </c>
    </row>
    <row r="3066" spans="1:4" ht="15" x14ac:dyDescent="0.25">
      <c r="A3066" s="81">
        <v>92990</v>
      </c>
      <c r="B3066" s="81" t="s">
        <v>11585</v>
      </c>
      <c r="C3066" s="81" t="s">
        <v>7</v>
      </c>
      <c r="D3066" s="82">
        <v>76.75</v>
      </c>
    </row>
    <row r="3067" spans="1:4" ht="15" x14ac:dyDescent="0.25">
      <c r="A3067" s="81">
        <v>92992</v>
      </c>
      <c r="B3067" s="81" t="s">
        <v>11586</v>
      </c>
      <c r="C3067" s="81" t="s">
        <v>7</v>
      </c>
      <c r="D3067" s="82">
        <v>99.03</v>
      </c>
    </row>
    <row r="3068" spans="1:4" ht="15" x14ac:dyDescent="0.25">
      <c r="A3068" s="81">
        <v>92994</v>
      </c>
      <c r="B3068" s="81" t="s">
        <v>11587</v>
      </c>
      <c r="C3068" s="81" t="s">
        <v>7</v>
      </c>
      <c r="D3068" s="82">
        <v>128.31</v>
      </c>
    </row>
    <row r="3069" spans="1:4" ht="15" x14ac:dyDescent="0.25">
      <c r="A3069" s="81">
        <v>92996</v>
      </c>
      <c r="B3069" s="81" t="s">
        <v>11588</v>
      </c>
      <c r="C3069" s="81" t="s">
        <v>7</v>
      </c>
      <c r="D3069" s="82">
        <v>155.12</v>
      </c>
    </row>
    <row r="3070" spans="1:4" ht="15" x14ac:dyDescent="0.25">
      <c r="A3070" s="81">
        <v>92998</v>
      </c>
      <c r="B3070" s="81" t="s">
        <v>11589</v>
      </c>
      <c r="C3070" s="81" t="s">
        <v>7</v>
      </c>
      <c r="D3070" s="82">
        <v>189.89</v>
      </c>
    </row>
    <row r="3071" spans="1:4" ht="15" x14ac:dyDescent="0.25">
      <c r="A3071" s="81">
        <v>93000</v>
      </c>
      <c r="B3071" s="81" t="s">
        <v>11590</v>
      </c>
      <c r="C3071" s="81" t="s">
        <v>7</v>
      </c>
      <c r="D3071" s="82">
        <v>250.98</v>
      </c>
    </row>
    <row r="3072" spans="1:4" ht="15" x14ac:dyDescent="0.25">
      <c r="A3072" s="81">
        <v>93002</v>
      </c>
      <c r="B3072" s="81" t="s">
        <v>11591</v>
      </c>
      <c r="C3072" s="81" t="s">
        <v>7</v>
      </c>
      <c r="D3072" s="82">
        <v>324.01</v>
      </c>
    </row>
    <row r="3073" spans="1:4" ht="15" x14ac:dyDescent="0.25">
      <c r="A3073" s="81">
        <v>101884</v>
      </c>
      <c r="B3073" s="81" t="s">
        <v>1636</v>
      </c>
      <c r="C3073" s="81" t="s">
        <v>7</v>
      </c>
      <c r="D3073" s="82">
        <v>10.51</v>
      </c>
    </row>
    <row r="3074" spans="1:4" ht="15" x14ac:dyDescent="0.25">
      <c r="A3074" s="81">
        <v>101885</v>
      </c>
      <c r="B3074" s="81" t="s">
        <v>1637</v>
      </c>
      <c r="C3074" s="81" t="s">
        <v>7</v>
      </c>
      <c r="D3074" s="82">
        <v>10.039999999999999</v>
      </c>
    </row>
    <row r="3075" spans="1:4" ht="15" x14ac:dyDescent="0.25">
      <c r="A3075" s="81">
        <v>101886</v>
      </c>
      <c r="B3075" s="81" t="s">
        <v>1638</v>
      </c>
      <c r="C3075" s="81" t="s">
        <v>7</v>
      </c>
      <c r="D3075" s="82">
        <v>15.11</v>
      </c>
    </row>
    <row r="3076" spans="1:4" ht="15" x14ac:dyDescent="0.25">
      <c r="A3076" s="81">
        <v>101887</v>
      </c>
      <c r="B3076" s="81" t="s">
        <v>1639</v>
      </c>
      <c r="C3076" s="81" t="s">
        <v>7</v>
      </c>
      <c r="D3076" s="82">
        <v>16.010000000000002</v>
      </c>
    </row>
    <row r="3077" spans="1:4" ht="15" x14ac:dyDescent="0.25">
      <c r="A3077" s="81">
        <v>101888</v>
      </c>
      <c r="B3077" s="81" t="s">
        <v>1640</v>
      </c>
      <c r="C3077" s="81" t="s">
        <v>7</v>
      </c>
      <c r="D3077" s="82">
        <v>23.69</v>
      </c>
    </row>
    <row r="3078" spans="1:4" ht="15" x14ac:dyDescent="0.25">
      <c r="A3078" s="81">
        <v>101889</v>
      </c>
      <c r="B3078" s="81" t="s">
        <v>1641</v>
      </c>
      <c r="C3078" s="81" t="s">
        <v>7</v>
      </c>
      <c r="D3078" s="82">
        <v>24.87</v>
      </c>
    </row>
    <row r="3079" spans="1:4" ht="15" x14ac:dyDescent="0.25">
      <c r="A3079" s="81">
        <v>91936</v>
      </c>
      <c r="B3079" s="81" t="s">
        <v>14579</v>
      </c>
      <c r="C3079" s="81" t="s">
        <v>23</v>
      </c>
      <c r="D3079" s="82">
        <v>21.74</v>
      </c>
    </row>
    <row r="3080" spans="1:4" ht="15" x14ac:dyDescent="0.25">
      <c r="A3080" s="81">
        <v>91937</v>
      </c>
      <c r="B3080" s="81" t="s">
        <v>14580</v>
      </c>
      <c r="C3080" s="81" t="s">
        <v>23</v>
      </c>
      <c r="D3080" s="82">
        <v>20.2</v>
      </c>
    </row>
    <row r="3081" spans="1:4" ht="15" x14ac:dyDescent="0.25">
      <c r="A3081" s="81">
        <v>91939</v>
      </c>
      <c r="B3081" s="81" t="s">
        <v>14581</v>
      </c>
      <c r="C3081" s="81" t="s">
        <v>23</v>
      </c>
      <c r="D3081" s="82">
        <v>44</v>
      </c>
    </row>
    <row r="3082" spans="1:4" ht="15" x14ac:dyDescent="0.25">
      <c r="A3082" s="81">
        <v>91940</v>
      </c>
      <c r="B3082" s="81" t="s">
        <v>14582</v>
      </c>
      <c r="C3082" s="81" t="s">
        <v>23</v>
      </c>
      <c r="D3082" s="82">
        <v>24.45</v>
      </c>
    </row>
    <row r="3083" spans="1:4" ht="15" x14ac:dyDescent="0.25">
      <c r="A3083" s="81">
        <v>91941</v>
      </c>
      <c r="B3083" s="81" t="s">
        <v>14583</v>
      </c>
      <c r="C3083" s="81" t="s">
        <v>23</v>
      </c>
      <c r="D3083" s="82">
        <v>14.86</v>
      </c>
    </row>
    <row r="3084" spans="1:4" ht="15" x14ac:dyDescent="0.25">
      <c r="A3084" s="81">
        <v>91942</v>
      </c>
      <c r="B3084" s="81" t="s">
        <v>14584</v>
      </c>
      <c r="C3084" s="81" t="s">
        <v>23</v>
      </c>
      <c r="D3084" s="82">
        <v>47.52</v>
      </c>
    </row>
    <row r="3085" spans="1:4" ht="15" x14ac:dyDescent="0.25">
      <c r="A3085" s="81">
        <v>91943</v>
      </c>
      <c r="B3085" s="81" t="s">
        <v>14585</v>
      </c>
      <c r="C3085" s="81" t="s">
        <v>23</v>
      </c>
      <c r="D3085" s="82">
        <v>27.29</v>
      </c>
    </row>
    <row r="3086" spans="1:4" ht="15" x14ac:dyDescent="0.25">
      <c r="A3086" s="81">
        <v>91944</v>
      </c>
      <c r="B3086" s="81" t="s">
        <v>14586</v>
      </c>
      <c r="C3086" s="81" t="s">
        <v>23</v>
      </c>
      <c r="D3086" s="82">
        <v>17.32</v>
      </c>
    </row>
    <row r="3087" spans="1:4" ht="15" x14ac:dyDescent="0.25">
      <c r="A3087" s="81">
        <v>92865</v>
      </c>
      <c r="B3087" s="81" t="s">
        <v>14587</v>
      </c>
      <c r="C3087" s="81" t="s">
        <v>23</v>
      </c>
      <c r="D3087" s="82">
        <v>19.68</v>
      </c>
    </row>
    <row r="3088" spans="1:4" ht="15" x14ac:dyDescent="0.25">
      <c r="A3088" s="81">
        <v>92866</v>
      </c>
      <c r="B3088" s="81" t="s">
        <v>14588</v>
      </c>
      <c r="C3088" s="81" t="s">
        <v>23</v>
      </c>
      <c r="D3088" s="82">
        <v>18.09</v>
      </c>
    </row>
    <row r="3089" spans="1:4" ht="15" x14ac:dyDescent="0.25">
      <c r="A3089" s="81">
        <v>92867</v>
      </c>
      <c r="B3089" s="81" t="s">
        <v>14589</v>
      </c>
      <c r="C3089" s="81" t="s">
        <v>23</v>
      </c>
      <c r="D3089" s="82">
        <v>43.45</v>
      </c>
    </row>
    <row r="3090" spans="1:4" ht="15" x14ac:dyDescent="0.25">
      <c r="A3090" s="81">
        <v>92868</v>
      </c>
      <c r="B3090" s="81" t="s">
        <v>14590</v>
      </c>
      <c r="C3090" s="81" t="s">
        <v>23</v>
      </c>
      <c r="D3090" s="82">
        <v>23.9</v>
      </c>
    </row>
    <row r="3091" spans="1:4" ht="15" x14ac:dyDescent="0.25">
      <c r="A3091" s="81">
        <v>92869</v>
      </c>
      <c r="B3091" s="81" t="s">
        <v>14591</v>
      </c>
      <c r="C3091" s="81" t="s">
        <v>23</v>
      </c>
      <c r="D3091" s="82">
        <v>14.31</v>
      </c>
    </row>
    <row r="3092" spans="1:4" ht="15" x14ac:dyDescent="0.25">
      <c r="A3092" s="81">
        <v>92870</v>
      </c>
      <c r="B3092" s="81" t="s">
        <v>14592</v>
      </c>
      <c r="C3092" s="81" t="s">
        <v>23</v>
      </c>
      <c r="D3092" s="82">
        <v>46.61</v>
      </c>
    </row>
    <row r="3093" spans="1:4" ht="15" x14ac:dyDescent="0.25">
      <c r="A3093" s="81">
        <v>92871</v>
      </c>
      <c r="B3093" s="81" t="s">
        <v>14593</v>
      </c>
      <c r="C3093" s="81" t="s">
        <v>23</v>
      </c>
      <c r="D3093" s="82">
        <v>26.38</v>
      </c>
    </row>
    <row r="3094" spans="1:4" ht="15" x14ac:dyDescent="0.25">
      <c r="A3094" s="81">
        <v>92872</v>
      </c>
      <c r="B3094" s="81" t="s">
        <v>14594</v>
      </c>
      <c r="C3094" s="81" t="s">
        <v>23</v>
      </c>
      <c r="D3094" s="82">
        <v>16.41</v>
      </c>
    </row>
    <row r="3095" spans="1:4" ht="15" x14ac:dyDescent="0.25">
      <c r="A3095" s="81">
        <v>95777</v>
      </c>
      <c r="B3095" s="81" t="s">
        <v>12106</v>
      </c>
      <c r="C3095" s="81" t="s">
        <v>23</v>
      </c>
      <c r="D3095" s="82">
        <v>31.46</v>
      </c>
    </row>
    <row r="3096" spans="1:4" ht="15" x14ac:dyDescent="0.25">
      <c r="A3096" s="81">
        <v>95778</v>
      </c>
      <c r="B3096" s="81" t="s">
        <v>12107</v>
      </c>
      <c r="C3096" s="81" t="s">
        <v>23</v>
      </c>
      <c r="D3096" s="82">
        <v>35.51</v>
      </c>
    </row>
    <row r="3097" spans="1:4" ht="15" x14ac:dyDescent="0.25">
      <c r="A3097" s="81">
        <v>95779</v>
      </c>
      <c r="B3097" s="81" t="s">
        <v>12108</v>
      </c>
      <c r="C3097" s="81" t="s">
        <v>23</v>
      </c>
      <c r="D3097" s="82">
        <v>29.5</v>
      </c>
    </row>
    <row r="3098" spans="1:4" ht="15" x14ac:dyDescent="0.25">
      <c r="A3098" s="81">
        <v>95780</v>
      </c>
      <c r="B3098" s="81" t="s">
        <v>12109</v>
      </c>
      <c r="C3098" s="81" t="s">
        <v>23</v>
      </c>
      <c r="D3098" s="82">
        <v>37.229999999999997</v>
      </c>
    </row>
    <row r="3099" spans="1:4" ht="15" x14ac:dyDescent="0.25">
      <c r="A3099" s="81">
        <v>95781</v>
      </c>
      <c r="B3099" s="81" t="s">
        <v>12110</v>
      </c>
      <c r="C3099" s="81" t="s">
        <v>23</v>
      </c>
      <c r="D3099" s="82">
        <v>42.96</v>
      </c>
    </row>
    <row r="3100" spans="1:4" ht="15" x14ac:dyDescent="0.25">
      <c r="A3100" s="81">
        <v>95782</v>
      </c>
      <c r="B3100" s="81" t="s">
        <v>12111</v>
      </c>
      <c r="C3100" s="81" t="s">
        <v>23</v>
      </c>
      <c r="D3100" s="82">
        <v>39.47</v>
      </c>
    </row>
    <row r="3101" spans="1:4" ht="15" x14ac:dyDescent="0.25">
      <c r="A3101" s="81">
        <v>95785</v>
      </c>
      <c r="B3101" s="81" t="s">
        <v>12112</v>
      </c>
      <c r="C3101" s="81" t="s">
        <v>23</v>
      </c>
      <c r="D3101" s="82">
        <v>46.62</v>
      </c>
    </row>
    <row r="3102" spans="1:4" ht="15" x14ac:dyDescent="0.25">
      <c r="A3102" s="81">
        <v>95787</v>
      </c>
      <c r="B3102" s="81" t="s">
        <v>12113</v>
      </c>
      <c r="C3102" s="81" t="s">
        <v>23</v>
      </c>
      <c r="D3102" s="82">
        <v>36.33</v>
      </c>
    </row>
    <row r="3103" spans="1:4" ht="15" x14ac:dyDescent="0.25">
      <c r="A3103" s="81">
        <v>95789</v>
      </c>
      <c r="B3103" s="81" t="s">
        <v>12114</v>
      </c>
      <c r="C3103" s="81" t="s">
        <v>23</v>
      </c>
      <c r="D3103" s="82">
        <v>49.02</v>
      </c>
    </row>
    <row r="3104" spans="1:4" ht="15" x14ac:dyDescent="0.25">
      <c r="A3104" s="81">
        <v>95791</v>
      </c>
      <c r="B3104" s="81" t="s">
        <v>12115</v>
      </c>
      <c r="C3104" s="81" t="s">
        <v>23</v>
      </c>
      <c r="D3104" s="82">
        <v>67.510000000000005</v>
      </c>
    </row>
    <row r="3105" spans="1:4" ht="15" x14ac:dyDescent="0.25">
      <c r="A3105" s="81">
        <v>95795</v>
      </c>
      <c r="B3105" s="81" t="s">
        <v>12116</v>
      </c>
      <c r="C3105" s="81" t="s">
        <v>23</v>
      </c>
      <c r="D3105" s="82">
        <v>41.44</v>
      </c>
    </row>
    <row r="3106" spans="1:4" ht="15" x14ac:dyDescent="0.25">
      <c r="A3106" s="81">
        <v>95796</v>
      </c>
      <c r="B3106" s="81" t="s">
        <v>12117</v>
      </c>
      <c r="C3106" s="81" t="s">
        <v>23</v>
      </c>
      <c r="D3106" s="82">
        <v>57.61</v>
      </c>
    </row>
    <row r="3107" spans="1:4" ht="15" x14ac:dyDescent="0.25">
      <c r="A3107" s="81">
        <v>95797</v>
      </c>
      <c r="B3107" s="81" t="s">
        <v>12118</v>
      </c>
      <c r="C3107" s="81" t="s">
        <v>23</v>
      </c>
      <c r="D3107" s="82">
        <v>79.239999999999995</v>
      </c>
    </row>
    <row r="3108" spans="1:4" ht="15" x14ac:dyDescent="0.25">
      <c r="A3108" s="81">
        <v>95801</v>
      </c>
      <c r="B3108" s="81" t="s">
        <v>12119</v>
      </c>
      <c r="C3108" s="81" t="s">
        <v>23</v>
      </c>
      <c r="D3108" s="82">
        <v>49.21</v>
      </c>
    </row>
    <row r="3109" spans="1:4" ht="15" x14ac:dyDescent="0.25">
      <c r="A3109" s="81">
        <v>95802</v>
      </c>
      <c r="B3109" s="81" t="s">
        <v>12120</v>
      </c>
      <c r="C3109" s="81" t="s">
        <v>23</v>
      </c>
      <c r="D3109" s="82">
        <v>61.74</v>
      </c>
    </row>
    <row r="3110" spans="1:4" ht="15" x14ac:dyDescent="0.25">
      <c r="A3110" s="81">
        <v>95803</v>
      </c>
      <c r="B3110" s="81" t="s">
        <v>12121</v>
      </c>
      <c r="C3110" s="81" t="s">
        <v>23</v>
      </c>
      <c r="D3110" s="82">
        <v>88.93</v>
      </c>
    </row>
    <row r="3111" spans="1:4" ht="15" x14ac:dyDescent="0.25">
      <c r="A3111" s="81">
        <v>95804</v>
      </c>
      <c r="B3111" s="81" t="s">
        <v>12122</v>
      </c>
      <c r="C3111" s="81" t="s">
        <v>23</v>
      </c>
      <c r="D3111" s="82">
        <v>24.57</v>
      </c>
    </row>
    <row r="3112" spans="1:4" ht="15" x14ac:dyDescent="0.25">
      <c r="A3112" s="81">
        <v>95805</v>
      </c>
      <c r="B3112" s="81" t="s">
        <v>12123</v>
      </c>
      <c r="C3112" s="81" t="s">
        <v>23</v>
      </c>
      <c r="D3112" s="82">
        <v>26.44</v>
      </c>
    </row>
    <row r="3113" spans="1:4" ht="15" x14ac:dyDescent="0.25">
      <c r="A3113" s="81">
        <v>95806</v>
      </c>
      <c r="B3113" s="81" t="s">
        <v>12124</v>
      </c>
      <c r="C3113" s="81" t="s">
        <v>23</v>
      </c>
      <c r="D3113" s="82">
        <v>29.45</v>
      </c>
    </row>
    <row r="3114" spans="1:4" ht="15" x14ac:dyDescent="0.25">
      <c r="A3114" s="81">
        <v>95807</v>
      </c>
      <c r="B3114" s="81" t="s">
        <v>12125</v>
      </c>
      <c r="C3114" s="81" t="s">
        <v>23</v>
      </c>
      <c r="D3114" s="82">
        <v>29.53</v>
      </c>
    </row>
    <row r="3115" spans="1:4" ht="15" x14ac:dyDescent="0.25">
      <c r="A3115" s="81">
        <v>95808</v>
      </c>
      <c r="B3115" s="81" t="s">
        <v>12126</v>
      </c>
      <c r="C3115" s="81" t="s">
        <v>23</v>
      </c>
      <c r="D3115" s="82">
        <v>35.17</v>
      </c>
    </row>
    <row r="3116" spans="1:4" ht="15" x14ac:dyDescent="0.25">
      <c r="A3116" s="81">
        <v>95809</v>
      </c>
      <c r="B3116" s="81" t="s">
        <v>12127</v>
      </c>
      <c r="C3116" s="81" t="s">
        <v>23</v>
      </c>
      <c r="D3116" s="82">
        <v>44.53</v>
      </c>
    </row>
    <row r="3117" spans="1:4" ht="15" x14ac:dyDescent="0.25">
      <c r="A3117" s="81">
        <v>95810</v>
      </c>
      <c r="B3117" s="81" t="s">
        <v>12128</v>
      </c>
      <c r="C3117" s="81" t="s">
        <v>23</v>
      </c>
      <c r="D3117" s="82">
        <v>15.14</v>
      </c>
    </row>
    <row r="3118" spans="1:4" ht="15" x14ac:dyDescent="0.25">
      <c r="A3118" s="81">
        <v>95811</v>
      </c>
      <c r="B3118" s="81" t="s">
        <v>12129</v>
      </c>
      <c r="C3118" s="81" t="s">
        <v>23</v>
      </c>
      <c r="D3118" s="82">
        <v>20.79</v>
      </c>
    </row>
    <row r="3119" spans="1:4" ht="15" x14ac:dyDescent="0.25">
      <c r="A3119" s="81">
        <v>95812</v>
      </c>
      <c r="B3119" s="81" t="s">
        <v>12130</v>
      </c>
      <c r="C3119" s="81" t="s">
        <v>23</v>
      </c>
      <c r="D3119" s="82">
        <v>30.15</v>
      </c>
    </row>
    <row r="3120" spans="1:4" ht="15" x14ac:dyDescent="0.25">
      <c r="A3120" s="81">
        <v>95813</v>
      </c>
      <c r="B3120" s="81" t="s">
        <v>12131</v>
      </c>
      <c r="C3120" s="81" t="s">
        <v>23</v>
      </c>
      <c r="D3120" s="82">
        <v>18.14</v>
      </c>
    </row>
    <row r="3121" spans="1:4" ht="15" x14ac:dyDescent="0.25">
      <c r="A3121" s="81">
        <v>95814</v>
      </c>
      <c r="B3121" s="81" t="s">
        <v>12132</v>
      </c>
      <c r="C3121" s="81" t="s">
        <v>23</v>
      </c>
      <c r="D3121" s="82">
        <v>25.66</v>
      </c>
    </row>
    <row r="3122" spans="1:4" ht="15" x14ac:dyDescent="0.25">
      <c r="A3122" s="81">
        <v>95815</v>
      </c>
      <c r="B3122" s="81" t="s">
        <v>12133</v>
      </c>
      <c r="C3122" s="81" t="s">
        <v>23</v>
      </c>
      <c r="D3122" s="82">
        <v>39.33</v>
      </c>
    </row>
    <row r="3123" spans="1:4" ht="15" x14ac:dyDescent="0.25">
      <c r="A3123" s="81">
        <v>95816</v>
      </c>
      <c r="B3123" s="81" t="s">
        <v>12134</v>
      </c>
      <c r="C3123" s="81" t="s">
        <v>23</v>
      </c>
      <c r="D3123" s="82">
        <v>35.71</v>
      </c>
    </row>
    <row r="3124" spans="1:4" ht="15" x14ac:dyDescent="0.25">
      <c r="A3124" s="81">
        <v>95817</v>
      </c>
      <c r="B3124" s="81" t="s">
        <v>14595</v>
      </c>
      <c r="C3124" s="81" t="s">
        <v>23</v>
      </c>
      <c r="D3124" s="82">
        <v>44.74</v>
      </c>
    </row>
    <row r="3125" spans="1:4" ht="15" x14ac:dyDescent="0.25">
      <c r="A3125" s="81">
        <v>95818</v>
      </c>
      <c r="B3125" s="81" t="s">
        <v>12135</v>
      </c>
      <c r="C3125" s="81" t="s">
        <v>23</v>
      </c>
      <c r="D3125" s="82">
        <v>62.16</v>
      </c>
    </row>
    <row r="3126" spans="1:4" ht="15" x14ac:dyDescent="0.25">
      <c r="A3126" s="81">
        <v>97881</v>
      </c>
      <c r="B3126" s="81" t="s">
        <v>1642</v>
      </c>
      <c r="C3126" s="81" t="s">
        <v>23</v>
      </c>
      <c r="D3126" s="82">
        <v>144.65</v>
      </c>
    </row>
    <row r="3127" spans="1:4" ht="15" x14ac:dyDescent="0.25">
      <c r="A3127" s="81">
        <v>97882</v>
      </c>
      <c r="B3127" s="81" t="s">
        <v>1643</v>
      </c>
      <c r="C3127" s="81" t="s">
        <v>23</v>
      </c>
      <c r="D3127" s="82">
        <v>228.55</v>
      </c>
    </row>
    <row r="3128" spans="1:4" ht="15" x14ac:dyDescent="0.25">
      <c r="A3128" s="81">
        <v>97883</v>
      </c>
      <c r="B3128" s="81" t="s">
        <v>1644</v>
      </c>
      <c r="C3128" s="81" t="s">
        <v>23</v>
      </c>
      <c r="D3128" s="82">
        <v>439.55</v>
      </c>
    </row>
    <row r="3129" spans="1:4" ht="15" x14ac:dyDescent="0.25">
      <c r="A3129" s="81">
        <v>97884</v>
      </c>
      <c r="B3129" s="81" t="s">
        <v>1645</v>
      </c>
      <c r="C3129" s="81" t="s">
        <v>23</v>
      </c>
      <c r="D3129" s="82">
        <v>862.4</v>
      </c>
    </row>
    <row r="3130" spans="1:4" ht="15" x14ac:dyDescent="0.25">
      <c r="A3130" s="81">
        <v>97885</v>
      </c>
      <c r="B3130" s="81" t="s">
        <v>1646</v>
      </c>
      <c r="C3130" s="81" t="s">
        <v>23</v>
      </c>
      <c r="D3130" s="83">
        <v>1324.69</v>
      </c>
    </row>
    <row r="3131" spans="1:4" ht="15" x14ac:dyDescent="0.25">
      <c r="A3131" s="81">
        <v>97886</v>
      </c>
      <c r="B3131" s="81" t="s">
        <v>1647</v>
      </c>
      <c r="C3131" s="81" t="s">
        <v>23</v>
      </c>
      <c r="D3131" s="82">
        <v>181.11</v>
      </c>
    </row>
    <row r="3132" spans="1:4" ht="15" x14ac:dyDescent="0.25">
      <c r="A3132" s="81">
        <v>97887</v>
      </c>
      <c r="B3132" s="81" t="s">
        <v>1648</v>
      </c>
      <c r="C3132" s="81" t="s">
        <v>23</v>
      </c>
      <c r="D3132" s="82">
        <v>285.2</v>
      </c>
    </row>
    <row r="3133" spans="1:4" ht="15" x14ac:dyDescent="0.25">
      <c r="A3133" s="81">
        <v>97888</v>
      </c>
      <c r="B3133" s="81" t="s">
        <v>1649</v>
      </c>
      <c r="C3133" s="81" t="s">
        <v>23</v>
      </c>
      <c r="D3133" s="82">
        <v>546.34</v>
      </c>
    </row>
    <row r="3134" spans="1:4" ht="15" x14ac:dyDescent="0.25">
      <c r="A3134" s="81">
        <v>97889</v>
      </c>
      <c r="B3134" s="81" t="s">
        <v>1650</v>
      </c>
      <c r="C3134" s="81" t="s">
        <v>23</v>
      </c>
      <c r="D3134" s="82">
        <v>741.1</v>
      </c>
    </row>
    <row r="3135" spans="1:4" ht="15" x14ac:dyDescent="0.25">
      <c r="A3135" s="81">
        <v>97890</v>
      </c>
      <c r="B3135" s="81" t="s">
        <v>1651</v>
      </c>
      <c r="C3135" s="81" t="s">
        <v>23</v>
      </c>
      <c r="D3135" s="82">
        <v>823.62</v>
      </c>
    </row>
    <row r="3136" spans="1:4" ht="15" x14ac:dyDescent="0.25">
      <c r="A3136" s="81">
        <v>97891</v>
      </c>
      <c r="B3136" s="81" t="s">
        <v>1652</v>
      </c>
      <c r="C3136" s="81" t="s">
        <v>23</v>
      </c>
      <c r="D3136" s="82">
        <v>225.23</v>
      </c>
    </row>
    <row r="3137" spans="1:4" ht="15" x14ac:dyDescent="0.25">
      <c r="A3137" s="81">
        <v>97892</v>
      </c>
      <c r="B3137" s="81" t="s">
        <v>1653</v>
      </c>
      <c r="C3137" s="81" t="s">
        <v>23</v>
      </c>
      <c r="D3137" s="82">
        <v>419.57</v>
      </c>
    </row>
    <row r="3138" spans="1:4" ht="15" x14ac:dyDescent="0.25">
      <c r="A3138" s="81">
        <v>97893</v>
      </c>
      <c r="B3138" s="81" t="s">
        <v>1654</v>
      </c>
      <c r="C3138" s="81" t="s">
        <v>23</v>
      </c>
      <c r="D3138" s="82">
        <v>579.41999999999996</v>
      </c>
    </row>
    <row r="3139" spans="1:4" ht="15" x14ac:dyDescent="0.25">
      <c r="A3139" s="81">
        <v>97894</v>
      </c>
      <c r="B3139" s="81" t="s">
        <v>1655</v>
      </c>
      <c r="C3139" s="81" t="s">
        <v>23</v>
      </c>
      <c r="D3139" s="82">
        <v>627.69000000000005</v>
      </c>
    </row>
    <row r="3140" spans="1:4" ht="15" x14ac:dyDescent="0.25">
      <c r="A3140" s="81">
        <v>104396</v>
      </c>
      <c r="B3140" s="81" t="s">
        <v>12136</v>
      </c>
      <c r="C3140" s="81" t="s">
        <v>23</v>
      </c>
      <c r="D3140" s="82">
        <v>25.44</v>
      </c>
    </row>
    <row r="3141" spans="1:4" ht="15" x14ac:dyDescent="0.25">
      <c r="A3141" s="81">
        <v>104397</v>
      </c>
      <c r="B3141" s="81" t="s">
        <v>12137</v>
      </c>
      <c r="C3141" s="81" t="s">
        <v>23</v>
      </c>
      <c r="D3141" s="82">
        <v>29.92</v>
      </c>
    </row>
    <row r="3142" spans="1:4" ht="15" x14ac:dyDescent="0.25">
      <c r="A3142" s="81">
        <v>104398</v>
      </c>
      <c r="B3142" s="81" t="s">
        <v>12138</v>
      </c>
      <c r="C3142" s="81" t="s">
        <v>23</v>
      </c>
      <c r="D3142" s="82">
        <v>29.52</v>
      </c>
    </row>
    <row r="3143" spans="1:4" ht="15" x14ac:dyDescent="0.25">
      <c r="A3143" s="81">
        <v>104399</v>
      </c>
      <c r="B3143" s="81" t="s">
        <v>12139</v>
      </c>
      <c r="C3143" s="81" t="s">
        <v>23</v>
      </c>
      <c r="D3143" s="82">
        <v>34.17</v>
      </c>
    </row>
    <row r="3144" spans="1:4" ht="15" x14ac:dyDescent="0.25">
      <c r="A3144" s="81">
        <v>104400</v>
      </c>
      <c r="B3144" s="81" t="s">
        <v>12140</v>
      </c>
      <c r="C3144" s="81" t="s">
        <v>23</v>
      </c>
      <c r="D3144" s="82">
        <v>44.1</v>
      </c>
    </row>
    <row r="3145" spans="1:4" ht="15" x14ac:dyDescent="0.25">
      <c r="A3145" s="81">
        <v>104401</v>
      </c>
      <c r="B3145" s="81" t="s">
        <v>12141</v>
      </c>
      <c r="C3145" s="81" t="s">
        <v>23</v>
      </c>
      <c r="D3145" s="82">
        <v>27.44</v>
      </c>
    </row>
    <row r="3146" spans="1:4" ht="15" x14ac:dyDescent="0.25">
      <c r="A3146" s="81">
        <v>104402</v>
      </c>
      <c r="B3146" s="81" t="s">
        <v>12142</v>
      </c>
      <c r="C3146" s="81" t="s">
        <v>23</v>
      </c>
      <c r="D3146" s="82">
        <v>30.21</v>
      </c>
    </row>
    <row r="3147" spans="1:4" ht="15" x14ac:dyDescent="0.25">
      <c r="A3147" s="81">
        <v>104403</v>
      </c>
      <c r="B3147" s="81" t="s">
        <v>12143</v>
      </c>
      <c r="C3147" s="81" t="s">
        <v>23</v>
      </c>
      <c r="D3147" s="82">
        <v>37.520000000000003</v>
      </c>
    </row>
    <row r="3148" spans="1:4" ht="15" x14ac:dyDescent="0.25">
      <c r="A3148" s="81">
        <v>104404</v>
      </c>
      <c r="B3148" s="81" t="s">
        <v>12144</v>
      </c>
      <c r="C3148" s="81" t="s">
        <v>23</v>
      </c>
      <c r="D3148" s="82">
        <v>39.72</v>
      </c>
    </row>
    <row r="3149" spans="1:4" ht="15" x14ac:dyDescent="0.25">
      <c r="A3149" s="81">
        <v>104405</v>
      </c>
      <c r="B3149" s="81" t="s">
        <v>12145</v>
      </c>
      <c r="C3149" s="81" t="s">
        <v>23</v>
      </c>
      <c r="D3149" s="82">
        <v>53.72</v>
      </c>
    </row>
    <row r="3150" spans="1:4" ht="15" x14ac:dyDescent="0.25">
      <c r="A3150" s="81">
        <v>93653</v>
      </c>
      <c r="B3150" s="81" t="s">
        <v>1656</v>
      </c>
      <c r="C3150" s="81" t="s">
        <v>23</v>
      </c>
      <c r="D3150" s="82">
        <v>11.82</v>
      </c>
    </row>
    <row r="3151" spans="1:4" ht="15" x14ac:dyDescent="0.25">
      <c r="A3151" s="81">
        <v>93654</v>
      </c>
      <c r="B3151" s="81" t="s">
        <v>1657</v>
      </c>
      <c r="C3151" s="81" t="s">
        <v>23</v>
      </c>
      <c r="D3151" s="82">
        <v>12.75</v>
      </c>
    </row>
    <row r="3152" spans="1:4" ht="15" x14ac:dyDescent="0.25">
      <c r="A3152" s="81">
        <v>93655</v>
      </c>
      <c r="B3152" s="81" t="s">
        <v>1658</v>
      </c>
      <c r="C3152" s="81" t="s">
        <v>23</v>
      </c>
      <c r="D3152" s="82">
        <v>14.47</v>
      </c>
    </row>
    <row r="3153" spans="1:4" ht="15" x14ac:dyDescent="0.25">
      <c r="A3153" s="81">
        <v>93656</v>
      </c>
      <c r="B3153" s="81" t="s">
        <v>1659</v>
      </c>
      <c r="C3153" s="81" t="s">
        <v>23</v>
      </c>
      <c r="D3153" s="82">
        <v>14.47</v>
      </c>
    </row>
    <row r="3154" spans="1:4" ht="15" x14ac:dyDescent="0.25">
      <c r="A3154" s="81">
        <v>93657</v>
      </c>
      <c r="B3154" s="81" t="s">
        <v>1660</v>
      </c>
      <c r="C3154" s="81" t="s">
        <v>23</v>
      </c>
      <c r="D3154" s="82">
        <v>16.600000000000001</v>
      </c>
    </row>
    <row r="3155" spans="1:4" ht="15" x14ac:dyDescent="0.25">
      <c r="A3155" s="81">
        <v>93658</v>
      </c>
      <c r="B3155" s="81" t="s">
        <v>1661</v>
      </c>
      <c r="C3155" s="81" t="s">
        <v>23</v>
      </c>
      <c r="D3155" s="82">
        <v>24</v>
      </c>
    </row>
    <row r="3156" spans="1:4" ht="15" x14ac:dyDescent="0.25">
      <c r="A3156" s="81">
        <v>93659</v>
      </c>
      <c r="B3156" s="81" t="s">
        <v>1662</v>
      </c>
      <c r="C3156" s="81" t="s">
        <v>23</v>
      </c>
      <c r="D3156" s="82">
        <v>28.39</v>
      </c>
    </row>
    <row r="3157" spans="1:4" ht="15" x14ac:dyDescent="0.25">
      <c r="A3157" s="81">
        <v>93660</v>
      </c>
      <c r="B3157" s="81" t="s">
        <v>1663</v>
      </c>
      <c r="C3157" s="81" t="s">
        <v>23</v>
      </c>
      <c r="D3157" s="82">
        <v>54.17</v>
      </c>
    </row>
    <row r="3158" spans="1:4" ht="15" x14ac:dyDescent="0.25">
      <c r="A3158" s="81">
        <v>93661</v>
      </c>
      <c r="B3158" s="81" t="s">
        <v>1664</v>
      </c>
      <c r="C3158" s="81" t="s">
        <v>23</v>
      </c>
      <c r="D3158" s="82">
        <v>56.04</v>
      </c>
    </row>
    <row r="3159" spans="1:4" ht="15" x14ac:dyDescent="0.25">
      <c r="A3159" s="81">
        <v>93662</v>
      </c>
      <c r="B3159" s="81" t="s">
        <v>1665</v>
      </c>
      <c r="C3159" s="81" t="s">
        <v>23</v>
      </c>
      <c r="D3159" s="82">
        <v>59.49</v>
      </c>
    </row>
    <row r="3160" spans="1:4" ht="15" x14ac:dyDescent="0.25">
      <c r="A3160" s="81">
        <v>93663</v>
      </c>
      <c r="B3160" s="81" t="s">
        <v>1666</v>
      </c>
      <c r="C3160" s="81" t="s">
        <v>23</v>
      </c>
      <c r="D3160" s="82">
        <v>59.49</v>
      </c>
    </row>
    <row r="3161" spans="1:4" ht="15" x14ac:dyDescent="0.25">
      <c r="A3161" s="81">
        <v>93664</v>
      </c>
      <c r="B3161" s="81" t="s">
        <v>1667</v>
      </c>
      <c r="C3161" s="81" t="s">
        <v>23</v>
      </c>
      <c r="D3161" s="82">
        <v>63.74</v>
      </c>
    </row>
    <row r="3162" spans="1:4" ht="15" x14ac:dyDescent="0.25">
      <c r="A3162" s="81">
        <v>93665</v>
      </c>
      <c r="B3162" s="81" t="s">
        <v>1668</v>
      </c>
      <c r="C3162" s="81" t="s">
        <v>23</v>
      </c>
      <c r="D3162" s="82">
        <v>69.94</v>
      </c>
    </row>
    <row r="3163" spans="1:4" ht="15" x14ac:dyDescent="0.25">
      <c r="A3163" s="81">
        <v>93666</v>
      </c>
      <c r="B3163" s="81" t="s">
        <v>1669</v>
      </c>
      <c r="C3163" s="81" t="s">
        <v>23</v>
      </c>
      <c r="D3163" s="82">
        <v>78.7</v>
      </c>
    </row>
    <row r="3164" spans="1:4" ht="15" x14ac:dyDescent="0.25">
      <c r="A3164" s="81">
        <v>93667</v>
      </c>
      <c r="B3164" s="81" t="s">
        <v>1670</v>
      </c>
      <c r="C3164" s="81" t="s">
        <v>23</v>
      </c>
      <c r="D3164" s="82">
        <v>68.38</v>
      </c>
    </row>
    <row r="3165" spans="1:4" ht="15" x14ac:dyDescent="0.25">
      <c r="A3165" s="81">
        <v>93668</v>
      </c>
      <c r="B3165" s="81" t="s">
        <v>1671</v>
      </c>
      <c r="C3165" s="81" t="s">
        <v>23</v>
      </c>
      <c r="D3165" s="82">
        <v>71.19</v>
      </c>
    </row>
    <row r="3166" spans="1:4" ht="15" x14ac:dyDescent="0.25">
      <c r="A3166" s="81">
        <v>93669</v>
      </c>
      <c r="B3166" s="81" t="s">
        <v>1672</v>
      </c>
      <c r="C3166" s="81" t="s">
        <v>23</v>
      </c>
      <c r="D3166" s="82">
        <v>76.34</v>
      </c>
    </row>
    <row r="3167" spans="1:4" ht="15" x14ac:dyDescent="0.25">
      <c r="A3167" s="81">
        <v>93670</v>
      </c>
      <c r="B3167" s="81" t="s">
        <v>1673</v>
      </c>
      <c r="C3167" s="81" t="s">
        <v>23</v>
      </c>
      <c r="D3167" s="82">
        <v>76.34</v>
      </c>
    </row>
    <row r="3168" spans="1:4" ht="15" x14ac:dyDescent="0.25">
      <c r="A3168" s="81">
        <v>93671</v>
      </c>
      <c r="B3168" s="81" t="s">
        <v>1674</v>
      </c>
      <c r="C3168" s="81" t="s">
        <v>23</v>
      </c>
      <c r="D3168" s="82">
        <v>82.73</v>
      </c>
    </row>
    <row r="3169" spans="1:4" ht="15" x14ac:dyDescent="0.25">
      <c r="A3169" s="81">
        <v>93672</v>
      </c>
      <c r="B3169" s="81" t="s">
        <v>1675</v>
      </c>
      <c r="C3169" s="81" t="s">
        <v>23</v>
      </c>
      <c r="D3169" s="82">
        <v>93.1</v>
      </c>
    </row>
    <row r="3170" spans="1:4" ht="15" x14ac:dyDescent="0.25">
      <c r="A3170" s="81">
        <v>93673</v>
      </c>
      <c r="B3170" s="81" t="s">
        <v>1676</v>
      </c>
      <c r="C3170" s="81" t="s">
        <v>23</v>
      </c>
      <c r="D3170" s="82">
        <v>106.27</v>
      </c>
    </row>
    <row r="3171" spans="1:4" ht="15" x14ac:dyDescent="0.25">
      <c r="A3171" s="81">
        <v>97359</v>
      </c>
      <c r="B3171" s="81" t="s">
        <v>1677</v>
      </c>
      <c r="C3171" s="81" t="s">
        <v>23</v>
      </c>
      <c r="D3171" s="83">
        <v>3343.37</v>
      </c>
    </row>
    <row r="3172" spans="1:4" ht="15" x14ac:dyDescent="0.25">
      <c r="A3172" s="81">
        <v>97360</v>
      </c>
      <c r="B3172" s="81" t="s">
        <v>1678</v>
      </c>
      <c r="C3172" s="81" t="s">
        <v>23</v>
      </c>
      <c r="D3172" s="83">
        <v>6395.24</v>
      </c>
    </row>
    <row r="3173" spans="1:4" ht="15" x14ac:dyDescent="0.25">
      <c r="A3173" s="81">
        <v>97361</v>
      </c>
      <c r="B3173" s="81" t="s">
        <v>1679</v>
      </c>
      <c r="C3173" s="81" t="s">
        <v>23</v>
      </c>
      <c r="D3173" s="83">
        <v>8527</v>
      </c>
    </row>
    <row r="3174" spans="1:4" ht="15" x14ac:dyDescent="0.25">
      <c r="A3174" s="81">
        <v>97362</v>
      </c>
      <c r="B3174" s="81" t="s">
        <v>1680</v>
      </c>
      <c r="C3174" s="81" t="s">
        <v>23</v>
      </c>
      <c r="D3174" s="83">
        <v>1614.15</v>
      </c>
    </row>
    <row r="3175" spans="1:4" ht="15" x14ac:dyDescent="0.25">
      <c r="A3175" s="81">
        <v>101875</v>
      </c>
      <c r="B3175" s="81" t="s">
        <v>1681</v>
      </c>
      <c r="C3175" s="81" t="s">
        <v>23</v>
      </c>
      <c r="D3175" s="82">
        <v>358.41</v>
      </c>
    </row>
    <row r="3176" spans="1:4" ht="15" x14ac:dyDescent="0.25">
      <c r="A3176" s="81">
        <v>101876</v>
      </c>
      <c r="B3176" s="81" t="s">
        <v>1682</v>
      </c>
      <c r="C3176" s="81" t="s">
        <v>23</v>
      </c>
      <c r="D3176" s="82">
        <v>83.1</v>
      </c>
    </row>
    <row r="3177" spans="1:4" ht="15" x14ac:dyDescent="0.25">
      <c r="A3177" s="81">
        <v>101877</v>
      </c>
      <c r="B3177" s="81" t="s">
        <v>1683</v>
      </c>
      <c r="C3177" s="81" t="s">
        <v>23</v>
      </c>
      <c r="D3177" s="82">
        <v>59.44</v>
      </c>
    </row>
    <row r="3178" spans="1:4" ht="15" x14ac:dyDescent="0.25">
      <c r="A3178" s="81">
        <v>101878</v>
      </c>
      <c r="B3178" s="81" t="s">
        <v>1684</v>
      </c>
      <c r="C3178" s="81" t="s">
        <v>23</v>
      </c>
      <c r="D3178" s="82">
        <v>522.33000000000004</v>
      </c>
    </row>
    <row r="3179" spans="1:4" ht="15" x14ac:dyDescent="0.25">
      <c r="A3179" s="81">
        <v>101879</v>
      </c>
      <c r="B3179" s="81" t="s">
        <v>1685</v>
      </c>
      <c r="C3179" s="81" t="s">
        <v>23</v>
      </c>
      <c r="D3179" s="82">
        <v>512.76</v>
      </c>
    </row>
    <row r="3180" spans="1:4" ht="15" x14ac:dyDescent="0.25">
      <c r="A3180" s="81">
        <v>101880</v>
      </c>
      <c r="B3180" s="81" t="s">
        <v>1686</v>
      </c>
      <c r="C3180" s="81" t="s">
        <v>23</v>
      </c>
      <c r="D3180" s="82">
        <v>591.44000000000005</v>
      </c>
    </row>
    <row r="3181" spans="1:4" ht="15" x14ac:dyDescent="0.25">
      <c r="A3181" s="81">
        <v>101881</v>
      </c>
      <c r="B3181" s="81" t="s">
        <v>1687</v>
      </c>
      <c r="C3181" s="81" t="s">
        <v>23</v>
      </c>
      <c r="D3181" s="82">
        <v>839.49</v>
      </c>
    </row>
    <row r="3182" spans="1:4" ht="15" x14ac:dyDescent="0.25">
      <c r="A3182" s="81">
        <v>101882</v>
      </c>
      <c r="B3182" s="81" t="s">
        <v>1688</v>
      </c>
      <c r="C3182" s="81" t="s">
        <v>23</v>
      </c>
      <c r="D3182" s="83">
        <v>1181.0899999999999</v>
      </c>
    </row>
    <row r="3183" spans="1:4" ht="15" x14ac:dyDescent="0.25">
      <c r="A3183" s="81">
        <v>101883</v>
      </c>
      <c r="B3183" s="81" t="s">
        <v>1689</v>
      </c>
      <c r="C3183" s="81" t="s">
        <v>23</v>
      </c>
      <c r="D3183" s="82">
        <v>489.6</v>
      </c>
    </row>
    <row r="3184" spans="1:4" ht="15" x14ac:dyDescent="0.25">
      <c r="A3184" s="81">
        <v>101890</v>
      </c>
      <c r="B3184" s="81" t="s">
        <v>1690</v>
      </c>
      <c r="C3184" s="81" t="s">
        <v>23</v>
      </c>
      <c r="D3184" s="82">
        <v>16.89</v>
      </c>
    </row>
    <row r="3185" spans="1:4" ht="15" x14ac:dyDescent="0.25">
      <c r="A3185" s="81">
        <v>101891</v>
      </c>
      <c r="B3185" s="81" t="s">
        <v>1691</v>
      </c>
      <c r="C3185" s="81" t="s">
        <v>23</v>
      </c>
      <c r="D3185" s="82">
        <v>29.64</v>
      </c>
    </row>
    <row r="3186" spans="1:4" ht="15" x14ac:dyDescent="0.25">
      <c r="A3186" s="81">
        <v>101892</v>
      </c>
      <c r="B3186" s="81" t="s">
        <v>1692</v>
      </c>
      <c r="C3186" s="81" t="s">
        <v>23</v>
      </c>
      <c r="D3186" s="82">
        <v>69.61</v>
      </c>
    </row>
    <row r="3187" spans="1:4" ht="15" x14ac:dyDescent="0.25">
      <c r="A3187" s="81">
        <v>101893</v>
      </c>
      <c r="B3187" s="81" t="s">
        <v>1693</v>
      </c>
      <c r="C3187" s="81" t="s">
        <v>23</v>
      </c>
      <c r="D3187" s="82">
        <v>90.01</v>
      </c>
    </row>
    <row r="3188" spans="1:4" ht="15" x14ac:dyDescent="0.25">
      <c r="A3188" s="81">
        <v>101894</v>
      </c>
      <c r="B3188" s="81" t="s">
        <v>1694</v>
      </c>
      <c r="C3188" s="81" t="s">
        <v>23</v>
      </c>
      <c r="D3188" s="82">
        <v>167.57</v>
      </c>
    </row>
    <row r="3189" spans="1:4" ht="15" x14ac:dyDescent="0.25">
      <c r="A3189" s="81">
        <v>101895</v>
      </c>
      <c r="B3189" s="81" t="s">
        <v>1695</v>
      </c>
      <c r="C3189" s="81" t="s">
        <v>23</v>
      </c>
      <c r="D3189" s="82">
        <v>429.35</v>
      </c>
    </row>
    <row r="3190" spans="1:4" ht="15" x14ac:dyDescent="0.25">
      <c r="A3190" s="81">
        <v>101896</v>
      </c>
      <c r="B3190" s="81" t="s">
        <v>1696</v>
      </c>
      <c r="C3190" s="81" t="s">
        <v>23</v>
      </c>
      <c r="D3190" s="82">
        <v>623.52</v>
      </c>
    </row>
    <row r="3191" spans="1:4" ht="15" x14ac:dyDescent="0.25">
      <c r="A3191" s="81">
        <v>101897</v>
      </c>
      <c r="B3191" s="81" t="s">
        <v>1697</v>
      </c>
      <c r="C3191" s="81" t="s">
        <v>23</v>
      </c>
      <c r="D3191" s="82">
        <v>970.09</v>
      </c>
    </row>
    <row r="3192" spans="1:4" ht="15" x14ac:dyDescent="0.25">
      <c r="A3192" s="81">
        <v>101898</v>
      </c>
      <c r="B3192" s="81" t="s">
        <v>1698</v>
      </c>
      <c r="C3192" s="81" t="s">
        <v>23</v>
      </c>
      <c r="D3192" s="83">
        <v>1282.1300000000001</v>
      </c>
    </row>
    <row r="3193" spans="1:4" ht="15" x14ac:dyDescent="0.25">
      <c r="A3193" s="81">
        <v>101899</v>
      </c>
      <c r="B3193" s="81" t="s">
        <v>1699</v>
      </c>
      <c r="C3193" s="81" t="s">
        <v>23</v>
      </c>
      <c r="D3193" s="83">
        <v>2024.33</v>
      </c>
    </row>
    <row r="3194" spans="1:4" ht="15" x14ac:dyDescent="0.25">
      <c r="A3194" s="81">
        <v>101900</v>
      </c>
      <c r="B3194" s="81" t="s">
        <v>1700</v>
      </c>
      <c r="C3194" s="81" t="s">
        <v>23</v>
      </c>
      <c r="D3194" s="83">
        <v>4174.08</v>
      </c>
    </row>
    <row r="3195" spans="1:4" ht="15" x14ac:dyDescent="0.25">
      <c r="A3195" s="81">
        <v>101901</v>
      </c>
      <c r="B3195" s="81" t="s">
        <v>1701</v>
      </c>
      <c r="C3195" s="81" t="s">
        <v>23</v>
      </c>
      <c r="D3195" s="82">
        <v>167.74</v>
      </c>
    </row>
    <row r="3196" spans="1:4" ht="15" x14ac:dyDescent="0.25">
      <c r="A3196" s="81">
        <v>101902</v>
      </c>
      <c r="B3196" s="81" t="s">
        <v>1702</v>
      </c>
      <c r="C3196" s="81" t="s">
        <v>23</v>
      </c>
      <c r="D3196" s="82">
        <v>207.72</v>
      </c>
    </row>
    <row r="3197" spans="1:4" ht="15" x14ac:dyDescent="0.25">
      <c r="A3197" s="81">
        <v>101903</v>
      </c>
      <c r="B3197" s="81" t="s">
        <v>1703</v>
      </c>
      <c r="C3197" s="81" t="s">
        <v>23</v>
      </c>
      <c r="D3197" s="82">
        <v>433.39</v>
      </c>
    </row>
    <row r="3198" spans="1:4" ht="15" x14ac:dyDescent="0.25">
      <c r="A3198" s="81">
        <v>101904</v>
      </c>
      <c r="B3198" s="81" t="s">
        <v>1704</v>
      </c>
      <c r="C3198" s="81" t="s">
        <v>23</v>
      </c>
      <c r="D3198" s="83">
        <v>1580.22</v>
      </c>
    </row>
    <row r="3199" spans="1:4" ht="15" x14ac:dyDescent="0.25">
      <c r="A3199" s="81">
        <v>101938</v>
      </c>
      <c r="B3199" s="81" t="s">
        <v>1705</v>
      </c>
      <c r="C3199" s="81" t="s">
        <v>23</v>
      </c>
      <c r="D3199" s="82">
        <v>110.45</v>
      </c>
    </row>
    <row r="3200" spans="1:4" ht="15" x14ac:dyDescent="0.25">
      <c r="A3200" s="81">
        <v>101946</v>
      </c>
      <c r="B3200" s="81" t="s">
        <v>1706</v>
      </c>
      <c r="C3200" s="81" t="s">
        <v>23</v>
      </c>
      <c r="D3200" s="82">
        <v>190.22</v>
      </c>
    </row>
    <row r="3201" spans="1:4" ht="15" x14ac:dyDescent="0.25">
      <c r="A3201" s="81">
        <v>91945</v>
      </c>
      <c r="B3201" s="81" t="s">
        <v>14596</v>
      </c>
      <c r="C3201" s="81" t="s">
        <v>23</v>
      </c>
      <c r="D3201" s="82">
        <v>18.760000000000002</v>
      </c>
    </row>
    <row r="3202" spans="1:4" ht="15" x14ac:dyDescent="0.25">
      <c r="A3202" s="81">
        <v>91946</v>
      </c>
      <c r="B3202" s="81" t="s">
        <v>14597</v>
      </c>
      <c r="C3202" s="81" t="s">
        <v>23</v>
      </c>
      <c r="D3202" s="82">
        <v>14.31</v>
      </c>
    </row>
    <row r="3203" spans="1:4" ht="15" x14ac:dyDescent="0.25">
      <c r="A3203" s="81">
        <v>91947</v>
      </c>
      <c r="B3203" s="81" t="s">
        <v>14598</v>
      </c>
      <c r="C3203" s="81" t="s">
        <v>23</v>
      </c>
      <c r="D3203" s="82">
        <v>11.52</v>
      </c>
    </row>
    <row r="3204" spans="1:4" ht="15" x14ac:dyDescent="0.25">
      <c r="A3204" s="81">
        <v>91949</v>
      </c>
      <c r="B3204" s="81" t="s">
        <v>14599</v>
      </c>
      <c r="C3204" s="81" t="s">
        <v>23</v>
      </c>
      <c r="D3204" s="82">
        <v>25.6</v>
      </c>
    </row>
    <row r="3205" spans="1:4" ht="15" x14ac:dyDescent="0.25">
      <c r="A3205" s="81">
        <v>91950</v>
      </c>
      <c r="B3205" s="81" t="s">
        <v>14600</v>
      </c>
      <c r="C3205" s="81" t="s">
        <v>23</v>
      </c>
      <c r="D3205" s="82">
        <v>20.16</v>
      </c>
    </row>
    <row r="3206" spans="1:4" ht="15" x14ac:dyDescent="0.25">
      <c r="A3206" s="81">
        <v>91951</v>
      </c>
      <c r="B3206" s="81" t="s">
        <v>14601</v>
      </c>
      <c r="C3206" s="81" t="s">
        <v>23</v>
      </c>
      <c r="D3206" s="82">
        <v>16.91</v>
      </c>
    </row>
    <row r="3207" spans="1:4" ht="15" x14ac:dyDescent="0.25">
      <c r="A3207" s="81">
        <v>91952</v>
      </c>
      <c r="B3207" s="81" t="s">
        <v>14602</v>
      </c>
      <c r="C3207" s="81" t="s">
        <v>23</v>
      </c>
      <c r="D3207" s="82">
        <v>24.75</v>
      </c>
    </row>
    <row r="3208" spans="1:4" ht="15" x14ac:dyDescent="0.25">
      <c r="A3208" s="81">
        <v>91953</v>
      </c>
      <c r="B3208" s="81" t="s">
        <v>14603</v>
      </c>
      <c r="C3208" s="81" t="s">
        <v>23</v>
      </c>
      <c r="D3208" s="82">
        <v>39.06</v>
      </c>
    </row>
    <row r="3209" spans="1:4" ht="15" x14ac:dyDescent="0.25">
      <c r="A3209" s="81">
        <v>91954</v>
      </c>
      <c r="B3209" s="81" t="s">
        <v>14604</v>
      </c>
      <c r="C3209" s="81" t="s">
        <v>23</v>
      </c>
      <c r="D3209" s="82">
        <v>33.380000000000003</v>
      </c>
    </row>
    <row r="3210" spans="1:4" ht="15" x14ac:dyDescent="0.25">
      <c r="A3210" s="81">
        <v>91955</v>
      </c>
      <c r="B3210" s="81" t="s">
        <v>14605</v>
      </c>
      <c r="C3210" s="81" t="s">
        <v>23</v>
      </c>
      <c r="D3210" s="82">
        <v>47.69</v>
      </c>
    </row>
    <row r="3211" spans="1:4" ht="15" x14ac:dyDescent="0.25">
      <c r="A3211" s="81">
        <v>91956</v>
      </c>
      <c r="B3211" s="81" t="s">
        <v>14606</v>
      </c>
      <c r="C3211" s="81" t="s">
        <v>23</v>
      </c>
      <c r="D3211" s="82">
        <v>53.37</v>
      </c>
    </row>
    <row r="3212" spans="1:4" ht="15" x14ac:dyDescent="0.25">
      <c r="A3212" s="81">
        <v>91957</v>
      </c>
      <c r="B3212" s="81" t="s">
        <v>14607</v>
      </c>
      <c r="C3212" s="81" t="s">
        <v>23</v>
      </c>
      <c r="D3212" s="82">
        <v>67.680000000000007</v>
      </c>
    </row>
    <row r="3213" spans="1:4" ht="15" x14ac:dyDescent="0.25">
      <c r="A3213" s="81">
        <v>91958</v>
      </c>
      <c r="B3213" s="81" t="s">
        <v>14608</v>
      </c>
      <c r="C3213" s="81" t="s">
        <v>23</v>
      </c>
      <c r="D3213" s="82">
        <v>44.84</v>
      </c>
    </row>
    <row r="3214" spans="1:4" ht="15" x14ac:dyDescent="0.25">
      <c r="A3214" s="81">
        <v>91959</v>
      </c>
      <c r="B3214" s="81" t="s">
        <v>14609</v>
      </c>
      <c r="C3214" s="81" t="s">
        <v>23</v>
      </c>
      <c r="D3214" s="82">
        <v>59.15</v>
      </c>
    </row>
    <row r="3215" spans="1:4" ht="15" x14ac:dyDescent="0.25">
      <c r="A3215" s="81">
        <v>91960</v>
      </c>
      <c r="B3215" s="81" t="s">
        <v>14610</v>
      </c>
      <c r="C3215" s="81" t="s">
        <v>23</v>
      </c>
      <c r="D3215" s="82">
        <v>62.07</v>
      </c>
    </row>
    <row r="3216" spans="1:4" ht="15" x14ac:dyDescent="0.25">
      <c r="A3216" s="81">
        <v>91961</v>
      </c>
      <c r="B3216" s="81" t="s">
        <v>14611</v>
      </c>
      <c r="C3216" s="81" t="s">
        <v>23</v>
      </c>
      <c r="D3216" s="82">
        <v>76.38</v>
      </c>
    </row>
    <row r="3217" spans="1:4" ht="15" x14ac:dyDescent="0.25">
      <c r="A3217" s="81">
        <v>91962</v>
      </c>
      <c r="B3217" s="81" t="s">
        <v>14612</v>
      </c>
      <c r="C3217" s="81" t="s">
        <v>23</v>
      </c>
      <c r="D3217" s="82">
        <v>82.07</v>
      </c>
    </row>
    <row r="3218" spans="1:4" ht="15" x14ac:dyDescent="0.25">
      <c r="A3218" s="81">
        <v>91963</v>
      </c>
      <c r="B3218" s="81" t="s">
        <v>14613</v>
      </c>
      <c r="C3218" s="81" t="s">
        <v>23</v>
      </c>
      <c r="D3218" s="82">
        <v>96.38</v>
      </c>
    </row>
    <row r="3219" spans="1:4" ht="15" x14ac:dyDescent="0.25">
      <c r="A3219" s="81">
        <v>91964</v>
      </c>
      <c r="B3219" s="81" t="s">
        <v>14614</v>
      </c>
      <c r="C3219" s="81" t="s">
        <v>23</v>
      </c>
      <c r="D3219" s="82">
        <v>73.459999999999994</v>
      </c>
    </row>
    <row r="3220" spans="1:4" ht="15" x14ac:dyDescent="0.25">
      <c r="A3220" s="81">
        <v>91965</v>
      </c>
      <c r="B3220" s="81" t="s">
        <v>14615</v>
      </c>
      <c r="C3220" s="81" t="s">
        <v>23</v>
      </c>
      <c r="D3220" s="82">
        <v>87.77</v>
      </c>
    </row>
    <row r="3221" spans="1:4" ht="15" x14ac:dyDescent="0.25">
      <c r="A3221" s="81">
        <v>91966</v>
      </c>
      <c r="B3221" s="81" t="s">
        <v>14616</v>
      </c>
      <c r="C3221" s="81" t="s">
        <v>23</v>
      </c>
      <c r="D3221" s="82">
        <v>64.92</v>
      </c>
    </row>
    <row r="3222" spans="1:4" ht="15" x14ac:dyDescent="0.25">
      <c r="A3222" s="81">
        <v>91967</v>
      </c>
      <c r="B3222" s="81" t="s">
        <v>14617</v>
      </c>
      <c r="C3222" s="81" t="s">
        <v>23</v>
      </c>
      <c r="D3222" s="82">
        <v>79.23</v>
      </c>
    </row>
    <row r="3223" spans="1:4" ht="15" x14ac:dyDescent="0.25">
      <c r="A3223" s="81">
        <v>91968</v>
      </c>
      <c r="B3223" s="81" t="s">
        <v>14618</v>
      </c>
      <c r="C3223" s="81" t="s">
        <v>23</v>
      </c>
      <c r="D3223" s="82">
        <v>90.7</v>
      </c>
    </row>
    <row r="3224" spans="1:4" ht="15" x14ac:dyDescent="0.25">
      <c r="A3224" s="81">
        <v>91969</v>
      </c>
      <c r="B3224" s="81" t="s">
        <v>14619</v>
      </c>
      <c r="C3224" s="81" t="s">
        <v>23</v>
      </c>
      <c r="D3224" s="82">
        <v>105.01</v>
      </c>
    </row>
    <row r="3225" spans="1:4" ht="15" x14ac:dyDescent="0.25">
      <c r="A3225" s="81">
        <v>91970</v>
      </c>
      <c r="B3225" s="81" t="s">
        <v>14620</v>
      </c>
      <c r="C3225" s="81" t="s">
        <v>23</v>
      </c>
      <c r="D3225" s="82">
        <v>94.07</v>
      </c>
    </row>
    <row r="3226" spans="1:4" ht="15" x14ac:dyDescent="0.25">
      <c r="A3226" s="81">
        <v>91971</v>
      </c>
      <c r="B3226" s="81" t="s">
        <v>14621</v>
      </c>
      <c r="C3226" s="81" t="s">
        <v>23</v>
      </c>
      <c r="D3226" s="82">
        <v>114.23</v>
      </c>
    </row>
    <row r="3227" spans="1:4" ht="15" x14ac:dyDescent="0.25">
      <c r="A3227" s="81">
        <v>91972</v>
      </c>
      <c r="B3227" s="81" t="s">
        <v>14622</v>
      </c>
      <c r="C3227" s="81" t="s">
        <v>23</v>
      </c>
      <c r="D3227" s="82">
        <v>102.76</v>
      </c>
    </row>
    <row r="3228" spans="1:4" ht="15" x14ac:dyDescent="0.25">
      <c r="A3228" s="81">
        <v>91973</v>
      </c>
      <c r="B3228" s="81" t="s">
        <v>14623</v>
      </c>
      <c r="C3228" s="81" t="s">
        <v>23</v>
      </c>
      <c r="D3228" s="82">
        <v>122.92</v>
      </c>
    </row>
    <row r="3229" spans="1:4" ht="15" x14ac:dyDescent="0.25">
      <c r="A3229" s="81">
        <v>91974</v>
      </c>
      <c r="B3229" s="81" t="s">
        <v>14624</v>
      </c>
      <c r="C3229" s="81" t="s">
        <v>23</v>
      </c>
      <c r="D3229" s="82">
        <v>85.46</v>
      </c>
    </row>
    <row r="3230" spans="1:4" ht="15" x14ac:dyDescent="0.25">
      <c r="A3230" s="81">
        <v>91975</v>
      </c>
      <c r="B3230" s="81" t="s">
        <v>14625</v>
      </c>
      <c r="C3230" s="81" t="s">
        <v>23</v>
      </c>
      <c r="D3230" s="82">
        <v>105.62</v>
      </c>
    </row>
    <row r="3231" spans="1:4" ht="15" x14ac:dyDescent="0.25">
      <c r="A3231" s="81">
        <v>91976</v>
      </c>
      <c r="B3231" s="81" t="s">
        <v>14626</v>
      </c>
      <c r="C3231" s="81" t="s">
        <v>23</v>
      </c>
      <c r="D3231" s="82">
        <v>125.69</v>
      </c>
    </row>
    <row r="3232" spans="1:4" ht="15" x14ac:dyDescent="0.25">
      <c r="A3232" s="81">
        <v>91977</v>
      </c>
      <c r="B3232" s="81" t="s">
        <v>14627</v>
      </c>
      <c r="C3232" s="81" t="s">
        <v>23</v>
      </c>
      <c r="D3232" s="82">
        <v>145.85</v>
      </c>
    </row>
    <row r="3233" spans="1:4" ht="15" x14ac:dyDescent="0.25">
      <c r="A3233" s="81">
        <v>91978</v>
      </c>
      <c r="B3233" s="81" t="s">
        <v>14628</v>
      </c>
      <c r="C3233" s="81" t="s">
        <v>23</v>
      </c>
      <c r="D3233" s="82">
        <v>50.41</v>
      </c>
    </row>
    <row r="3234" spans="1:4" ht="15" x14ac:dyDescent="0.25">
      <c r="A3234" s="81">
        <v>91979</v>
      </c>
      <c r="B3234" s="81" t="s">
        <v>14629</v>
      </c>
      <c r="C3234" s="81" t="s">
        <v>23</v>
      </c>
      <c r="D3234" s="82">
        <v>64.72</v>
      </c>
    </row>
    <row r="3235" spans="1:4" ht="15" x14ac:dyDescent="0.25">
      <c r="A3235" s="81">
        <v>91980</v>
      </c>
      <c r="B3235" s="81" t="s">
        <v>14630</v>
      </c>
      <c r="C3235" s="81" t="s">
        <v>23</v>
      </c>
      <c r="D3235" s="82">
        <v>49.13</v>
      </c>
    </row>
    <row r="3236" spans="1:4" ht="15" x14ac:dyDescent="0.25">
      <c r="A3236" s="81">
        <v>91981</v>
      </c>
      <c r="B3236" s="81" t="s">
        <v>14631</v>
      </c>
      <c r="C3236" s="81" t="s">
        <v>23</v>
      </c>
      <c r="D3236" s="82">
        <v>63.44</v>
      </c>
    </row>
    <row r="3237" spans="1:4" ht="15" x14ac:dyDescent="0.25">
      <c r="A3237" s="81">
        <v>91982</v>
      </c>
      <c r="B3237" s="81" t="s">
        <v>14632</v>
      </c>
      <c r="C3237" s="81" t="s">
        <v>23</v>
      </c>
      <c r="D3237" s="82">
        <v>98.24</v>
      </c>
    </row>
    <row r="3238" spans="1:4" ht="15" x14ac:dyDescent="0.25">
      <c r="A3238" s="81">
        <v>91983</v>
      </c>
      <c r="B3238" s="81" t="s">
        <v>14633</v>
      </c>
      <c r="C3238" s="81" t="s">
        <v>23</v>
      </c>
      <c r="D3238" s="82">
        <v>112.55</v>
      </c>
    </row>
    <row r="3239" spans="1:4" ht="15" x14ac:dyDescent="0.25">
      <c r="A3239" s="81">
        <v>91984</v>
      </c>
      <c r="B3239" s="81" t="s">
        <v>14634</v>
      </c>
      <c r="C3239" s="81" t="s">
        <v>23</v>
      </c>
      <c r="D3239" s="82">
        <v>23.58</v>
      </c>
    </row>
    <row r="3240" spans="1:4" ht="15" x14ac:dyDescent="0.25">
      <c r="A3240" s="81">
        <v>91985</v>
      </c>
      <c r="B3240" s="81" t="s">
        <v>14635</v>
      </c>
      <c r="C3240" s="81" t="s">
        <v>23</v>
      </c>
      <c r="D3240" s="82">
        <v>37.89</v>
      </c>
    </row>
    <row r="3241" spans="1:4" ht="15" x14ac:dyDescent="0.25">
      <c r="A3241" s="81">
        <v>91986</v>
      </c>
      <c r="B3241" s="81" t="s">
        <v>14636</v>
      </c>
      <c r="C3241" s="81" t="s">
        <v>23</v>
      </c>
      <c r="D3241" s="82">
        <v>46.68</v>
      </c>
    </row>
    <row r="3242" spans="1:4" ht="15" x14ac:dyDescent="0.25">
      <c r="A3242" s="81">
        <v>91987</v>
      </c>
      <c r="B3242" s="81" t="s">
        <v>14637</v>
      </c>
      <c r="C3242" s="81" t="s">
        <v>23</v>
      </c>
      <c r="D3242" s="82">
        <v>60.99</v>
      </c>
    </row>
    <row r="3243" spans="1:4" ht="15" x14ac:dyDescent="0.25">
      <c r="A3243" s="81">
        <v>91988</v>
      </c>
      <c r="B3243" s="81" t="s">
        <v>14638</v>
      </c>
      <c r="C3243" s="81" t="s">
        <v>23</v>
      </c>
      <c r="D3243" s="82">
        <v>27.85</v>
      </c>
    </row>
    <row r="3244" spans="1:4" ht="15" x14ac:dyDescent="0.25">
      <c r="A3244" s="81">
        <v>91989</v>
      </c>
      <c r="B3244" s="81" t="s">
        <v>14639</v>
      </c>
      <c r="C3244" s="81" t="s">
        <v>23</v>
      </c>
      <c r="D3244" s="82">
        <v>42.16</v>
      </c>
    </row>
    <row r="3245" spans="1:4" ht="15" x14ac:dyDescent="0.25">
      <c r="A3245" s="81">
        <v>91990</v>
      </c>
      <c r="B3245" s="81" t="s">
        <v>14640</v>
      </c>
      <c r="C3245" s="81" t="s">
        <v>23</v>
      </c>
      <c r="D3245" s="82">
        <v>46.82</v>
      </c>
    </row>
    <row r="3246" spans="1:4" ht="15" x14ac:dyDescent="0.25">
      <c r="A3246" s="81">
        <v>91991</v>
      </c>
      <c r="B3246" s="81" t="s">
        <v>14641</v>
      </c>
      <c r="C3246" s="81" t="s">
        <v>23</v>
      </c>
      <c r="D3246" s="82">
        <v>49.13</v>
      </c>
    </row>
    <row r="3247" spans="1:4" ht="15" x14ac:dyDescent="0.25">
      <c r="A3247" s="81">
        <v>91992</v>
      </c>
      <c r="B3247" s="81" t="s">
        <v>14642</v>
      </c>
      <c r="C3247" s="81" t="s">
        <v>23</v>
      </c>
      <c r="D3247" s="82">
        <v>61.13</v>
      </c>
    </row>
    <row r="3248" spans="1:4" ht="15" x14ac:dyDescent="0.25">
      <c r="A3248" s="81">
        <v>91993</v>
      </c>
      <c r="B3248" s="81" t="s">
        <v>14643</v>
      </c>
      <c r="C3248" s="81" t="s">
        <v>23</v>
      </c>
      <c r="D3248" s="82">
        <v>63.44</v>
      </c>
    </row>
    <row r="3249" spans="1:4" ht="15" x14ac:dyDescent="0.25">
      <c r="A3249" s="81">
        <v>91994</v>
      </c>
      <c r="B3249" s="81" t="s">
        <v>14644</v>
      </c>
      <c r="C3249" s="81" t="s">
        <v>23</v>
      </c>
      <c r="D3249" s="82">
        <v>32.18</v>
      </c>
    </row>
    <row r="3250" spans="1:4" ht="15" x14ac:dyDescent="0.25">
      <c r="A3250" s="81">
        <v>91995</v>
      </c>
      <c r="B3250" s="81" t="s">
        <v>14645</v>
      </c>
      <c r="C3250" s="81" t="s">
        <v>23</v>
      </c>
      <c r="D3250" s="82">
        <v>34.49</v>
      </c>
    </row>
    <row r="3251" spans="1:4" ht="15" x14ac:dyDescent="0.25">
      <c r="A3251" s="81">
        <v>91996</v>
      </c>
      <c r="B3251" s="81" t="s">
        <v>14646</v>
      </c>
      <c r="C3251" s="81" t="s">
        <v>23</v>
      </c>
      <c r="D3251" s="82">
        <v>46.49</v>
      </c>
    </row>
    <row r="3252" spans="1:4" ht="15" x14ac:dyDescent="0.25">
      <c r="A3252" s="81">
        <v>91997</v>
      </c>
      <c r="B3252" s="81" t="s">
        <v>14647</v>
      </c>
      <c r="C3252" s="81" t="s">
        <v>23</v>
      </c>
      <c r="D3252" s="82">
        <v>48.8</v>
      </c>
    </row>
    <row r="3253" spans="1:4" ht="15" x14ac:dyDescent="0.25">
      <c r="A3253" s="81">
        <v>91998</v>
      </c>
      <c r="B3253" s="81" t="s">
        <v>14648</v>
      </c>
      <c r="C3253" s="81" t="s">
        <v>23</v>
      </c>
      <c r="D3253" s="82">
        <v>26.51</v>
      </c>
    </row>
    <row r="3254" spans="1:4" ht="15" x14ac:dyDescent="0.25">
      <c r="A3254" s="81">
        <v>91999</v>
      </c>
      <c r="B3254" s="81" t="s">
        <v>14649</v>
      </c>
      <c r="C3254" s="81" t="s">
        <v>23</v>
      </c>
      <c r="D3254" s="82">
        <v>28.82</v>
      </c>
    </row>
    <row r="3255" spans="1:4" ht="15" x14ac:dyDescent="0.25">
      <c r="A3255" s="81">
        <v>92000</v>
      </c>
      <c r="B3255" s="81" t="s">
        <v>14650</v>
      </c>
      <c r="C3255" s="81" t="s">
        <v>23</v>
      </c>
      <c r="D3255" s="82">
        <v>40.82</v>
      </c>
    </row>
    <row r="3256" spans="1:4" ht="15" x14ac:dyDescent="0.25">
      <c r="A3256" s="81">
        <v>92001</v>
      </c>
      <c r="B3256" s="81" t="s">
        <v>14651</v>
      </c>
      <c r="C3256" s="81" t="s">
        <v>23</v>
      </c>
      <c r="D3256" s="82">
        <v>43.13</v>
      </c>
    </row>
    <row r="3257" spans="1:4" ht="15" x14ac:dyDescent="0.25">
      <c r="A3257" s="81">
        <v>92002</v>
      </c>
      <c r="B3257" s="81" t="s">
        <v>14652</v>
      </c>
      <c r="C3257" s="81" t="s">
        <v>23</v>
      </c>
      <c r="D3257" s="82">
        <v>59.67</v>
      </c>
    </row>
    <row r="3258" spans="1:4" ht="15" x14ac:dyDescent="0.25">
      <c r="A3258" s="81">
        <v>92003</v>
      </c>
      <c r="B3258" s="81" t="s">
        <v>14653</v>
      </c>
      <c r="C3258" s="81" t="s">
        <v>23</v>
      </c>
      <c r="D3258" s="82">
        <v>64.290000000000006</v>
      </c>
    </row>
    <row r="3259" spans="1:4" ht="15" x14ac:dyDescent="0.25">
      <c r="A3259" s="81">
        <v>92004</v>
      </c>
      <c r="B3259" s="81" t="s">
        <v>14654</v>
      </c>
      <c r="C3259" s="81" t="s">
        <v>23</v>
      </c>
      <c r="D3259" s="82">
        <v>73.98</v>
      </c>
    </row>
    <row r="3260" spans="1:4" ht="15" x14ac:dyDescent="0.25">
      <c r="A3260" s="81">
        <v>92005</v>
      </c>
      <c r="B3260" s="81" t="s">
        <v>14655</v>
      </c>
      <c r="C3260" s="81" t="s">
        <v>23</v>
      </c>
      <c r="D3260" s="82">
        <v>78.599999999999994</v>
      </c>
    </row>
    <row r="3261" spans="1:4" ht="15" x14ac:dyDescent="0.25">
      <c r="A3261" s="81">
        <v>92006</v>
      </c>
      <c r="B3261" s="81" t="s">
        <v>14656</v>
      </c>
      <c r="C3261" s="81" t="s">
        <v>23</v>
      </c>
      <c r="D3261" s="82">
        <v>48.27</v>
      </c>
    </row>
    <row r="3262" spans="1:4" ht="15" x14ac:dyDescent="0.25">
      <c r="A3262" s="81">
        <v>92007</v>
      </c>
      <c r="B3262" s="81" t="s">
        <v>14657</v>
      </c>
      <c r="C3262" s="81" t="s">
        <v>23</v>
      </c>
      <c r="D3262" s="82">
        <v>52.89</v>
      </c>
    </row>
    <row r="3263" spans="1:4" ht="15" x14ac:dyDescent="0.25">
      <c r="A3263" s="81">
        <v>92008</v>
      </c>
      <c r="B3263" s="81" t="s">
        <v>14658</v>
      </c>
      <c r="C3263" s="81" t="s">
        <v>23</v>
      </c>
      <c r="D3263" s="82">
        <v>62.58</v>
      </c>
    </row>
    <row r="3264" spans="1:4" ht="15" x14ac:dyDescent="0.25">
      <c r="A3264" s="81">
        <v>92009</v>
      </c>
      <c r="B3264" s="81" t="s">
        <v>14659</v>
      </c>
      <c r="C3264" s="81" t="s">
        <v>23</v>
      </c>
      <c r="D3264" s="82">
        <v>67.2</v>
      </c>
    </row>
    <row r="3265" spans="1:4" ht="15" x14ac:dyDescent="0.25">
      <c r="A3265" s="81">
        <v>92010</v>
      </c>
      <c r="B3265" s="81" t="s">
        <v>14660</v>
      </c>
      <c r="C3265" s="81" t="s">
        <v>23</v>
      </c>
      <c r="D3265" s="82">
        <v>87.1</v>
      </c>
    </row>
    <row r="3266" spans="1:4" ht="15" x14ac:dyDescent="0.25">
      <c r="A3266" s="81">
        <v>92011</v>
      </c>
      <c r="B3266" s="81" t="s">
        <v>14661</v>
      </c>
      <c r="C3266" s="81" t="s">
        <v>23</v>
      </c>
      <c r="D3266" s="82">
        <v>94.03</v>
      </c>
    </row>
    <row r="3267" spans="1:4" ht="15" x14ac:dyDescent="0.25">
      <c r="A3267" s="81">
        <v>92012</v>
      </c>
      <c r="B3267" s="81" t="s">
        <v>14662</v>
      </c>
      <c r="C3267" s="81" t="s">
        <v>23</v>
      </c>
      <c r="D3267" s="82">
        <v>101.41</v>
      </c>
    </row>
    <row r="3268" spans="1:4" ht="15" x14ac:dyDescent="0.25">
      <c r="A3268" s="81">
        <v>92013</v>
      </c>
      <c r="B3268" s="81" t="s">
        <v>14663</v>
      </c>
      <c r="C3268" s="81" t="s">
        <v>23</v>
      </c>
      <c r="D3268" s="82">
        <v>108.34</v>
      </c>
    </row>
    <row r="3269" spans="1:4" ht="15" x14ac:dyDescent="0.25">
      <c r="A3269" s="81">
        <v>92014</v>
      </c>
      <c r="B3269" s="81" t="s">
        <v>14664</v>
      </c>
      <c r="C3269" s="81" t="s">
        <v>23</v>
      </c>
      <c r="D3269" s="82">
        <v>70.040000000000006</v>
      </c>
    </row>
    <row r="3270" spans="1:4" ht="15" x14ac:dyDescent="0.25">
      <c r="A3270" s="81">
        <v>92015</v>
      </c>
      <c r="B3270" s="81" t="s">
        <v>14665</v>
      </c>
      <c r="C3270" s="81" t="s">
        <v>23</v>
      </c>
      <c r="D3270" s="82">
        <v>76.97</v>
      </c>
    </row>
    <row r="3271" spans="1:4" ht="15" x14ac:dyDescent="0.25">
      <c r="A3271" s="81">
        <v>92016</v>
      </c>
      <c r="B3271" s="81" t="s">
        <v>14666</v>
      </c>
      <c r="C3271" s="81" t="s">
        <v>23</v>
      </c>
      <c r="D3271" s="82">
        <v>84.35</v>
      </c>
    </row>
    <row r="3272" spans="1:4" ht="15" x14ac:dyDescent="0.25">
      <c r="A3272" s="81">
        <v>92017</v>
      </c>
      <c r="B3272" s="81" t="s">
        <v>14667</v>
      </c>
      <c r="C3272" s="81" t="s">
        <v>23</v>
      </c>
      <c r="D3272" s="82">
        <v>91.28</v>
      </c>
    </row>
    <row r="3273" spans="1:4" ht="15" x14ac:dyDescent="0.25">
      <c r="A3273" s="81">
        <v>92018</v>
      </c>
      <c r="B3273" s="81" t="s">
        <v>14668</v>
      </c>
      <c r="C3273" s="81" t="s">
        <v>23</v>
      </c>
      <c r="D3273" s="82">
        <v>92.62</v>
      </c>
    </row>
    <row r="3274" spans="1:4" ht="15" x14ac:dyDescent="0.25">
      <c r="A3274" s="81">
        <v>92019</v>
      </c>
      <c r="B3274" s="81" t="s">
        <v>14669</v>
      </c>
      <c r="C3274" s="81" t="s">
        <v>23</v>
      </c>
      <c r="D3274" s="82">
        <v>112.78</v>
      </c>
    </row>
    <row r="3275" spans="1:4" ht="15" x14ac:dyDescent="0.25">
      <c r="A3275" s="81">
        <v>92020</v>
      </c>
      <c r="B3275" s="81" t="s">
        <v>14670</v>
      </c>
      <c r="C3275" s="81" t="s">
        <v>23</v>
      </c>
      <c r="D3275" s="82">
        <v>136.53</v>
      </c>
    </row>
    <row r="3276" spans="1:4" ht="15" x14ac:dyDescent="0.25">
      <c r="A3276" s="81">
        <v>92021</v>
      </c>
      <c r="B3276" s="81" t="s">
        <v>14671</v>
      </c>
      <c r="C3276" s="81" t="s">
        <v>23</v>
      </c>
      <c r="D3276" s="82">
        <v>156.69</v>
      </c>
    </row>
    <row r="3277" spans="1:4" ht="15" x14ac:dyDescent="0.25">
      <c r="A3277" s="81">
        <v>92022</v>
      </c>
      <c r="B3277" s="81" t="s">
        <v>14672</v>
      </c>
      <c r="C3277" s="81" t="s">
        <v>23</v>
      </c>
      <c r="D3277" s="82">
        <v>52.17</v>
      </c>
    </row>
    <row r="3278" spans="1:4" ht="15" x14ac:dyDescent="0.25">
      <c r="A3278" s="81">
        <v>92023</v>
      </c>
      <c r="B3278" s="81" t="s">
        <v>14673</v>
      </c>
      <c r="C3278" s="81" t="s">
        <v>23</v>
      </c>
      <c r="D3278" s="82">
        <v>66.48</v>
      </c>
    </row>
    <row r="3279" spans="1:4" ht="15" x14ac:dyDescent="0.25">
      <c r="A3279" s="81">
        <v>92024</v>
      </c>
      <c r="B3279" s="81" t="s">
        <v>14674</v>
      </c>
      <c r="C3279" s="81" t="s">
        <v>23</v>
      </c>
      <c r="D3279" s="82">
        <v>79.67</v>
      </c>
    </row>
    <row r="3280" spans="1:4" ht="15" x14ac:dyDescent="0.25">
      <c r="A3280" s="81">
        <v>92025</v>
      </c>
      <c r="B3280" s="81" t="s">
        <v>14675</v>
      </c>
      <c r="C3280" s="81" t="s">
        <v>23</v>
      </c>
      <c r="D3280" s="82">
        <v>93.98</v>
      </c>
    </row>
    <row r="3281" spans="1:4" ht="15" x14ac:dyDescent="0.25">
      <c r="A3281" s="81">
        <v>92026</v>
      </c>
      <c r="B3281" s="81" t="s">
        <v>14676</v>
      </c>
      <c r="C3281" s="81" t="s">
        <v>23</v>
      </c>
      <c r="D3281" s="82">
        <v>72.260000000000005</v>
      </c>
    </row>
    <row r="3282" spans="1:4" ht="15" x14ac:dyDescent="0.25">
      <c r="A3282" s="81">
        <v>92027</v>
      </c>
      <c r="B3282" s="81" t="s">
        <v>14677</v>
      </c>
      <c r="C3282" s="81" t="s">
        <v>23</v>
      </c>
      <c r="D3282" s="82">
        <v>86.57</v>
      </c>
    </row>
    <row r="3283" spans="1:4" ht="15" x14ac:dyDescent="0.25">
      <c r="A3283" s="81">
        <v>92028</v>
      </c>
      <c r="B3283" s="81" t="s">
        <v>14678</v>
      </c>
      <c r="C3283" s="81" t="s">
        <v>23</v>
      </c>
      <c r="D3283" s="82">
        <v>60.87</v>
      </c>
    </row>
    <row r="3284" spans="1:4" ht="15" x14ac:dyDescent="0.25">
      <c r="A3284" s="81">
        <v>92029</v>
      </c>
      <c r="B3284" s="81" t="s">
        <v>14679</v>
      </c>
      <c r="C3284" s="81" t="s">
        <v>23</v>
      </c>
      <c r="D3284" s="82">
        <v>75.180000000000007</v>
      </c>
    </row>
    <row r="3285" spans="1:4" ht="15" x14ac:dyDescent="0.25">
      <c r="A3285" s="81">
        <v>92030</v>
      </c>
      <c r="B3285" s="81" t="s">
        <v>14680</v>
      </c>
      <c r="C3285" s="81" t="s">
        <v>23</v>
      </c>
      <c r="D3285" s="82">
        <v>88.3</v>
      </c>
    </row>
    <row r="3286" spans="1:4" ht="15" x14ac:dyDescent="0.25">
      <c r="A3286" s="81">
        <v>92031</v>
      </c>
      <c r="B3286" s="81" t="s">
        <v>14681</v>
      </c>
      <c r="C3286" s="81" t="s">
        <v>23</v>
      </c>
      <c r="D3286" s="82">
        <v>102.61</v>
      </c>
    </row>
    <row r="3287" spans="1:4" ht="15" x14ac:dyDescent="0.25">
      <c r="A3287" s="81">
        <v>92032</v>
      </c>
      <c r="B3287" s="81" t="s">
        <v>14682</v>
      </c>
      <c r="C3287" s="81" t="s">
        <v>23</v>
      </c>
      <c r="D3287" s="82">
        <v>89.5</v>
      </c>
    </row>
    <row r="3288" spans="1:4" ht="15" x14ac:dyDescent="0.25">
      <c r="A3288" s="81">
        <v>92033</v>
      </c>
      <c r="B3288" s="81" t="s">
        <v>14683</v>
      </c>
      <c r="C3288" s="81" t="s">
        <v>23</v>
      </c>
      <c r="D3288" s="82">
        <v>103.81</v>
      </c>
    </row>
    <row r="3289" spans="1:4" ht="15" x14ac:dyDescent="0.25">
      <c r="A3289" s="81">
        <v>92034</v>
      </c>
      <c r="B3289" s="81" t="s">
        <v>14684</v>
      </c>
      <c r="C3289" s="81" t="s">
        <v>23</v>
      </c>
      <c r="D3289" s="82">
        <v>80.87</v>
      </c>
    </row>
    <row r="3290" spans="1:4" ht="15" x14ac:dyDescent="0.25">
      <c r="A3290" s="81">
        <v>92035</v>
      </c>
      <c r="B3290" s="81" t="s">
        <v>14685</v>
      </c>
      <c r="C3290" s="81" t="s">
        <v>23</v>
      </c>
      <c r="D3290" s="82">
        <v>95.18</v>
      </c>
    </row>
    <row r="3291" spans="1:4" ht="15" x14ac:dyDescent="0.25">
      <c r="A3291" s="81">
        <v>97595</v>
      </c>
      <c r="B3291" s="81" t="s">
        <v>14686</v>
      </c>
      <c r="C3291" s="81" t="s">
        <v>23</v>
      </c>
      <c r="D3291" s="82">
        <v>111.81</v>
      </c>
    </row>
    <row r="3292" spans="1:4" ht="15" x14ac:dyDescent="0.25">
      <c r="A3292" s="81">
        <v>97596</v>
      </c>
      <c r="B3292" s="81" t="s">
        <v>14687</v>
      </c>
      <c r="C3292" s="81" t="s">
        <v>23</v>
      </c>
      <c r="D3292" s="82">
        <v>81.92</v>
      </c>
    </row>
    <row r="3293" spans="1:4" ht="15" x14ac:dyDescent="0.25">
      <c r="A3293" s="81">
        <v>97597</v>
      </c>
      <c r="B3293" s="81" t="s">
        <v>14688</v>
      </c>
      <c r="C3293" s="81" t="s">
        <v>23</v>
      </c>
      <c r="D3293" s="82">
        <v>79.09</v>
      </c>
    </row>
    <row r="3294" spans="1:4" ht="15" x14ac:dyDescent="0.25">
      <c r="A3294" s="81">
        <v>97598</v>
      </c>
      <c r="B3294" s="81" t="s">
        <v>14689</v>
      </c>
      <c r="C3294" s="81" t="s">
        <v>23</v>
      </c>
      <c r="D3294" s="82">
        <v>75.27</v>
      </c>
    </row>
    <row r="3295" spans="1:4" ht="15" x14ac:dyDescent="0.25">
      <c r="A3295" s="81">
        <v>97599</v>
      </c>
      <c r="B3295" s="81" t="s">
        <v>14690</v>
      </c>
      <c r="C3295" s="81" t="s">
        <v>23</v>
      </c>
      <c r="D3295" s="82">
        <v>20.5</v>
      </c>
    </row>
    <row r="3296" spans="1:4" ht="15" x14ac:dyDescent="0.25">
      <c r="A3296" s="81">
        <v>97609</v>
      </c>
      <c r="B3296" s="81" t="s">
        <v>14691</v>
      </c>
      <c r="C3296" s="81" t="s">
        <v>23</v>
      </c>
      <c r="D3296" s="82">
        <v>15.6</v>
      </c>
    </row>
    <row r="3297" spans="1:4" ht="15" x14ac:dyDescent="0.25">
      <c r="A3297" s="81">
        <v>97610</v>
      </c>
      <c r="B3297" s="81" t="s">
        <v>14692</v>
      </c>
      <c r="C3297" s="81" t="s">
        <v>23</v>
      </c>
      <c r="D3297" s="82">
        <v>16.18</v>
      </c>
    </row>
    <row r="3298" spans="1:4" ht="15" x14ac:dyDescent="0.25">
      <c r="A3298" s="81">
        <v>100902</v>
      </c>
      <c r="B3298" s="81" t="s">
        <v>14693</v>
      </c>
      <c r="C3298" s="81" t="s">
        <v>23</v>
      </c>
      <c r="D3298" s="82">
        <v>33.4</v>
      </c>
    </row>
    <row r="3299" spans="1:4" ht="15" x14ac:dyDescent="0.25">
      <c r="A3299" s="81">
        <v>100903</v>
      </c>
      <c r="B3299" s="81" t="s">
        <v>14694</v>
      </c>
      <c r="C3299" s="81" t="s">
        <v>23</v>
      </c>
      <c r="D3299" s="82">
        <v>35.96</v>
      </c>
    </row>
    <row r="3300" spans="1:4" ht="15" x14ac:dyDescent="0.25">
      <c r="A3300" s="81">
        <v>103782</v>
      </c>
      <c r="B3300" s="81" t="s">
        <v>14695</v>
      </c>
      <c r="C3300" s="81" t="s">
        <v>23</v>
      </c>
      <c r="D3300" s="82">
        <v>35.89</v>
      </c>
    </row>
    <row r="3301" spans="1:4" ht="15" x14ac:dyDescent="0.25">
      <c r="A3301" s="81">
        <v>105554</v>
      </c>
      <c r="B3301" s="81" t="s">
        <v>14696</v>
      </c>
      <c r="C3301" s="81" t="s">
        <v>23</v>
      </c>
      <c r="D3301" s="82">
        <v>18.66</v>
      </c>
    </row>
    <row r="3302" spans="1:4" ht="15" x14ac:dyDescent="0.25">
      <c r="A3302" s="81">
        <v>101489</v>
      </c>
      <c r="B3302" s="81" t="s">
        <v>12146</v>
      </c>
      <c r="C3302" s="81" t="s">
        <v>23</v>
      </c>
      <c r="D3302" s="83">
        <v>1637.12</v>
      </c>
    </row>
    <row r="3303" spans="1:4" ht="15" x14ac:dyDescent="0.25">
      <c r="A3303" s="81">
        <v>101490</v>
      </c>
      <c r="B3303" s="81" t="s">
        <v>12147</v>
      </c>
      <c r="C3303" s="81" t="s">
        <v>23</v>
      </c>
      <c r="D3303" s="83">
        <v>1745.03</v>
      </c>
    </row>
    <row r="3304" spans="1:4" ht="15" x14ac:dyDescent="0.25">
      <c r="A3304" s="81">
        <v>101491</v>
      </c>
      <c r="B3304" s="81" t="s">
        <v>12148</v>
      </c>
      <c r="C3304" s="81" t="s">
        <v>23</v>
      </c>
      <c r="D3304" s="83">
        <v>1755.37</v>
      </c>
    </row>
    <row r="3305" spans="1:4" ht="15" x14ac:dyDescent="0.25">
      <c r="A3305" s="81">
        <v>101492</v>
      </c>
      <c r="B3305" s="81" t="s">
        <v>12149</v>
      </c>
      <c r="C3305" s="81" t="s">
        <v>23</v>
      </c>
      <c r="D3305" s="83">
        <v>1903.97</v>
      </c>
    </row>
    <row r="3306" spans="1:4" ht="15" x14ac:dyDescent="0.25">
      <c r="A3306" s="81">
        <v>101493</v>
      </c>
      <c r="B3306" s="81" t="s">
        <v>12150</v>
      </c>
      <c r="C3306" s="81" t="s">
        <v>23</v>
      </c>
      <c r="D3306" s="83">
        <v>1611.15</v>
      </c>
    </row>
    <row r="3307" spans="1:4" ht="15" x14ac:dyDescent="0.25">
      <c r="A3307" s="81">
        <v>101494</v>
      </c>
      <c r="B3307" s="81" t="s">
        <v>12151</v>
      </c>
      <c r="C3307" s="81" t="s">
        <v>23</v>
      </c>
      <c r="D3307" s="83">
        <v>1719.06</v>
      </c>
    </row>
    <row r="3308" spans="1:4" ht="15" x14ac:dyDescent="0.25">
      <c r="A3308" s="81">
        <v>101495</v>
      </c>
      <c r="B3308" s="81" t="s">
        <v>12152</v>
      </c>
      <c r="C3308" s="81" t="s">
        <v>23</v>
      </c>
      <c r="D3308" s="83">
        <v>1729.4</v>
      </c>
    </row>
    <row r="3309" spans="1:4" ht="15" x14ac:dyDescent="0.25">
      <c r="A3309" s="81">
        <v>101496</v>
      </c>
      <c r="B3309" s="81" t="s">
        <v>12153</v>
      </c>
      <c r="C3309" s="81" t="s">
        <v>23</v>
      </c>
      <c r="D3309" s="83">
        <v>1878</v>
      </c>
    </row>
    <row r="3310" spans="1:4" ht="15" x14ac:dyDescent="0.25">
      <c r="A3310" s="81">
        <v>101497</v>
      </c>
      <c r="B3310" s="81" t="s">
        <v>12154</v>
      </c>
      <c r="C3310" s="81" t="s">
        <v>23</v>
      </c>
      <c r="D3310" s="83">
        <v>1888.97</v>
      </c>
    </row>
    <row r="3311" spans="1:4" ht="15" x14ac:dyDescent="0.25">
      <c r="A3311" s="81">
        <v>101498</v>
      </c>
      <c r="B3311" s="81" t="s">
        <v>12155</v>
      </c>
      <c r="C3311" s="81" t="s">
        <v>23</v>
      </c>
      <c r="D3311" s="83">
        <v>2052.31</v>
      </c>
    </row>
    <row r="3312" spans="1:4" ht="15" x14ac:dyDescent="0.25">
      <c r="A3312" s="81">
        <v>101499</v>
      </c>
      <c r="B3312" s="81" t="s">
        <v>12156</v>
      </c>
      <c r="C3312" s="81" t="s">
        <v>23</v>
      </c>
      <c r="D3312" s="83">
        <v>2067.96</v>
      </c>
    </row>
    <row r="3313" spans="1:4" ht="15" x14ac:dyDescent="0.25">
      <c r="A3313" s="81">
        <v>101500</v>
      </c>
      <c r="B3313" s="81" t="s">
        <v>12157</v>
      </c>
      <c r="C3313" s="81" t="s">
        <v>23</v>
      </c>
      <c r="D3313" s="83">
        <v>2275.5500000000002</v>
      </c>
    </row>
    <row r="3314" spans="1:4" ht="15" x14ac:dyDescent="0.25">
      <c r="A3314" s="81">
        <v>101501</v>
      </c>
      <c r="B3314" s="81" t="s">
        <v>12158</v>
      </c>
      <c r="C3314" s="81" t="s">
        <v>23</v>
      </c>
      <c r="D3314" s="83">
        <v>1871.91</v>
      </c>
    </row>
    <row r="3315" spans="1:4" ht="15" x14ac:dyDescent="0.25">
      <c r="A3315" s="81">
        <v>101502</v>
      </c>
      <c r="B3315" s="81" t="s">
        <v>12159</v>
      </c>
      <c r="C3315" s="81" t="s">
        <v>23</v>
      </c>
      <c r="D3315" s="83">
        <v>2035.25</v>
      </c>
    </row>
    <row r="3316" spans="1:4" ht="15" x14ac:dyDescent="0.25">
      <c r="A3316" s="81">
        <v>101503</v>
      </c>
      <c r="B3316" s="81" t="s">
        <v>12160</v>
      </c>
      <c r="C3316" s="81" t="s">
        <v>23</v>
      </c>
      <c r="D3316" s="83">
        <v>2050.9</v>
      </c>
    </row>
    <row r="3317" spans="1:4" ht="15" x14ac:dyDescent="0.25">
      <c r="A3317" s="81">
        <v>101504</v>
      </c>
      <c r="B3317" s="81" t="s">
        <v>12161</v>
      </c>
      <c r="C3317" s="81" t="s">
        <v>23</v>
      </c>
      <c r="D3317" s="83">
        <v>2258.4899999999998</v>
      </c>
    </row>
    <row r="3318" spans="1:4" ht="15" x14ac:dyDescent="0.25">
      <c r="A3318" s="81">
        <v>101505</v>
      </c>
      <c r="B3318" s="81" t="s">
        <v>12162</v>
      </c>
      <c r="C3318" s="81" t="s">
        <v>23</v>
      </c>
      <c r="D3318" s="83">
        <v>2013.78</v>
      </c>
    </row>
    <row r="3319" spans="1:4" ht="15" x14ac:dyDescent="0.25">
      <c r="A3319" s="81">
        <v>101506</v>
      </c>
      <c r="B3319" s="81" t="s">
        <v>12163</v>
      </c>
      <c r="C3319" s="81" t="s">
        <v>23</v>
      </c>
      <c r="D3319" s="83">
        <v>2231.56</v>
      </c>
    </row>
    <row r="3320" spans="1:4" ht="15" x14ac:dyDescent="0.25">
      <c r="A3320" s="81">
        <v>101507</v>
      </c>
      <c r="B3320" s="81" t="s">
        <v>12164</v>
      </c>
      <c r="C3320" s="81" t="s">
        <v>23</v>
      </c>
      <c r="D3320" s="83">
        <v>2252.4299999999998</v>
      </c>
    </row>
    <row r="3321" spans="1:4" ht="15" x14ac:dyDescent="0.25">
      <c r="A3321" s="81">
        <v>101508</v>
      </c>
      <c r="B3321" s="81" t="s">
        <v>12165</v>
      </c>
      <c r="C3321" s="81" t="s">
        <v>23</v>
      </c>
      <c r="D3321" s="83">
        <v>2517.96</v>
      </c>
    </row>
    <row r="3322" spans="1:4" ht="15" x14ac:dyDescent="0.25">
      <c r="A3322" s="81">
        <v>101509</v>
      </c>
      <c r="B3322" s="81" t="s">
        <v>14697</v>
      </c>
      <c r="C3322" s="81" t="s">
        <v>23</v>
      </c>
      <c r="D3322" s="83">
        <v>2056.33</v>
      </c>
    </row>
    <row r="3323" spans="1:4" ht="15" x14ac:dyDescent="0.25">
      <c r="A3323" s="81">
        <v>101510</v>
      </c>
      <c r="B3323" s="81" t="s">
        <v>14698</v>
      </c>
      <c r="C3323" s="81" t="s">
        <v>23</v>
      </c>
      <c r="D3323" s="83">
        <v>2274.11</v>
      </c>
    </row>
    <row r="3324" spans="1:4" ht="15" x14ac:dyDescent="0.25">
      <c r="A3324" s="81">
        <v>101511</v>
      </c>
      <c r="B3324" s="81" t="s">
        <v>14699</v>
      </c>
      <c r="C3324" s="81" t="s">
        <v>23</v>
      </c>
      <c r="D3324" s="83">
        <v>2294.98</v>
      </c>
    </row>
    <row r="3325" spans="1:4" ht="15" x14ac:dyDescent="0.25">
      <c r="A3325" s="81">
        <v>101512</v>
      </c>
      <c r="B3325" s="81" t="s">
        <v>14700</v>
      </c>
      <c r="C3325" s="81" t="s">
        <v>23</v>
      </c>
      <c r="D3325" s="83">
        <v>2560.5100000000002</v>
      </c>
    </row>
    <row r="3326" spans="1:4" ht="15" x14ac:dyDescent="0.25">
      <c r="A3326" s="81">
        <v>101513</v>
      </c>
      <c r="B3326" s="81" t="s">
        <v>12166</v>
      </c>
      <c r="C3326" s="81" t="s">
        <v>23</v>
      </c>
      <c r="D3326" s="82">
        <v>892.58</v>
      </c>
    </row>
    <row r="3327" spans="1:4" ht="15" x14ac:dyDescent="0.25">
      <c r="A3327" s="81">
        <v>101514</v>
      </c>
      <c r="B3327" s="81" t="s">
        <v>12167</v>
      </c>
      <c r="C3327" s="81" t="s">
        <v>23</v>
      </c>
      <c r="D3327" s="83">
        <v>1022.07</v>
      </c>
    </row>
    <row r="3328" spans="1:4" ht="15" x14ac:dyDescent="0.25">
      <c r="A3328" s="81">
        <v>101515</v>
      </c>
      <c r="B3328" s="81" t="s">
        <v>12168</v>
      </c>
      <c r="C3328" s="81" t="s">
        <v>23</v>
      </c>
      <c r="D3328" s="83">
        <v>1034.48</v>
      </c>
    </row>
    <row r="3329" spans="1:4" ht="15" x14ac:dyDescent="0.25">
      <c r="A3329" s="81">
        <v>101516</v>
      </c>
      <c r="B3329" s="81" t="s">
        <v>12169</v>
      </c>
      <c r="C3329" s="81" t="s">
        <v>23</v>
      </c>
      <c r="D3329" s="83">
        <v>1172.29</v>
      </c>
    </row>
    <row r="3330" spans="1:4" ht="15" x14ac:dyDescent="0.25">
      <c r="A3330" s="81">
        <v>101517</v>
      </c>
      <c r="B3330" s="81" t="s">
        <v>12170</v>
      </c>
      <c r="C3330" s="81" t="s">
        <v>23</v>
      </c>
      <c r="D3330" s="82">
        <v>866.6</v>
      </c>
    </row>
    <row r="3331" spans="1:4" ht="15" x14ac:dyDescent="0.25">
      <c r="A3331" s="81">
        <v>101518</v>
      </c>
      <c r="B3331" s="81" t="s">
        <v>12171</v>
      </c>
      <c r="C3331" s="81" t="s">
        <v>23</v>
      </c>
      <c r="D3331" s="82">
        <v>996.09</v>
      </c>
    </row>
    <row r="3332" spans="1:4" ht="15" x14ac:dyDescent="0.25">
      <c r="A3332" s="81">
        <v>101519</v>
      </c>
      <c r="B3332" s="81" t="s">
        <v>12172</v>
      </c>
      <c r="C3332" s="81" t="s">
        <v>23</v>
      </c>
      <c r="D3332" s="83">
        <v>1008.5</v>
      </c>
    </row>
    <row r="3333" spans="1:4" ht="15" x14ac:dyDescent="0.25">
      <c r="A3333" s="81">
        <v>101520</v>
      </c>
      <c r="B3333" s="81" t="s">
        <v>12173</v>
      </c>
      <c r="C3333" s="81" t="s">
        <v>23</v>
      </c>
      <c r="D3333" s="83">
        <v>1146.31</v>
      </c>
    </row>
    <row r="3334" spans="1:4" ht="15" x14ac:dyDescent="0.25">
      <c r="A3334" s="81">
        <v>101521</v>
      </c>
      <c r="B3334" s="81" t="s">
        <v>12174</v>
      </c>
      <c r="C3334" s="81" t="s">
        <v>23</v>
      </c>
      <c r="D3334" s="83">
        <v>1161.08</v>
      </c>
    </row>
    <row r="3335" spans="1:4" ht="15" x14ac:dyDescent="0.25">
      <c r="A3335" s="81">
        <v>101522</v>
      </c>
      <c r="B3335" s="81" t="s">
        <v>12175</v>
      </c>
      <c r="C3335" s="81" t="s">
        <v>23</v>
      </c>
      <c r="D3335" s="83">
        <v>1355.32</v>
      </c>
    </row>
    <row r="3336" spans="1:4" ht="15" x14ac:dyDescent="0.25">
      <c r="A3336" s="81">
        <v>101523</v>
      </c>
      <c r="B3336" s="81" t="s">
        <v>12176</v>
      </c>
      <c r="C3336" s="81" t="s">
        <v>23</v>
      </c>
      <c r="D3336" s="83">
        <v>1373.93</v>
      </c>
    </row>
    <row r="3337" spans="1:4" ht="15" x14ac:dyDescent="0.25">
      <c r="A3337" s="81">
        <v>101524</v>
      </c>
      <c r="B3337" s="81" t="s">
        <v>12177</v>
      </c>
      <c r="C3337" s="81" t="s">
        <v>23</v>
      </c>
      <c r="D3337" s="83">
        <v>1580.64</v>
      </c>
    </row>
    <row r="3338" spans="1:4" ht="15" x14ac:dyDescent="0.25">
      <c r="A3338" s="81">
        <v>101525</v>
      </c>
      <c r="B3338" s="81" t="s">
        <v>12178</v>
      </c>
      <c r="C3338" s="81" t="s">
        <v>23</v>
      </c>
      <c r="D3338" s="83">
        <v>1144.02</v>
      </c>
    </row>
    <row r="3339" spans="1:4" ht="15" x14ac:dyDescent="0.25">
      <c r="A3339" s="81">
        <v>101526</v>
      </c>
      <c r="B3339" s="81" t="s">
        <v>12179</v>
      </c>
      <c r="C3339" s="81" t="s">
        <v>23</v>
      </c>
      <c r="D3339" s="83">
        <v>1338.26</v>
      </c>
    </row>
    <row r="3340" spans="1:4" ht="15" x14ac:dyDescent="0.25">
      <c r="A3340" s="81">
        <v>101527</v>
      </c>
      <c r="B3340" s="81" t="s">
        <v>12180</v>
      </c>
      <c r="C3340" s="81" t="s">
        <v>23</v>
      </c>
      <c r="D3340" s="83">
        <v>1356.87</v>
      </c>
    </row>
    <row r="3341" spans="1:4" ht="15" x14ac:dyDescent="0.25">
      <c r="A3341" s="81">
        <v>101528</v>
      </c>
      <c r="B3341" s="81" t="s">
        <v>12181</v>
      </c>
      <c r="C3341" s="81" t="s">
        <v>23</v>
      </c>
      <c r="D3341" s="83">
        <v>1563.58</v>
      </c>
    </row>
    <row r="3342" spans="1:4" ht="15" x14ac:dyDescent="0.25">
      <c r="A3342" s="81">
        <v>101529</v>
      </c>
      <c r="B3342" s="81" t="s">
        <v>12182</v>
      </c>
      <c r="C3342" s="81" t="s">
        <v>23</v>
      </c>
      <c r="D3342" s="83">
        <v>1304.28</v>
      </c>
    </row>
    <row r="3343" spans="1:4" ht="15" x14ac:dyDescent="0.25">
      <c r="A3343" s="81">
        <v>101530</v>
      </c>
      <c r="B3343" s="81" t="s">
        <v>12183</v>
      </c>
      <c r="C3343" s="81" t="s">
        <v>23</v>
      </c>
      <c r="D3343" s="83">
        <v>1563.27</v>
      </c>
    </row>
    <row r="3344" spans="1:4" ht="15" x14ac:dyDescent="0.25">
      <c r="A3344" s="81">
        <v>101531</v>
      </c>
      <c r="B3344" s="81" t="s">
        <v>12184</v>
      </c>
      <c r="C3344" s="81" t="s">
        <v>23</v>
      </c>
      <c r="D3344" s="83">
        <v>1588.08</v>
      </c>
    </row>
    <row r="3345" spans="1:4" ht="15" x14ac:dyDescent="0.25">
      <c r="A3345" s="81">
        <v>101532</v>
      </c>
      <c r="B3345" s="81" t="s">
        <v>12185</v>
      </c>
      <c r="C3345" s="81" t="s">
        <v>23</v>
      </c>
      <c r="D3345" s="83">
        <v>1863.7</v>
      </c>
    </row>
    <row r="3346" spans="1:4" ht="15" x14ac:dyDescent="0.25">
      <c r="A3346" s="81">
        <v>101533</v>
      </c>
      <c r="B3346" s="81" t="s">
        <v>14701</v>
      </c>
      <c r="C3346" s="81" t="s">
        <v>23</v>
      </c>
      <c r="D3346" s="83">
        <v>1346.83</v>
      </c>
    </row>
    <row r="3347" spans="1:4" ht="15" x14ac:dyDescent="0.25">
      <c r="A3347" s="81">
        <v>101534</v>
      </c>
      <c r="B3347" s="81" t="s">
        <v>14702</v>
      </c>
      <c r="C3347" s="81" t="s">
        <v>23</v>
      </c>
      <c r="D3347" s="83">
        <v>1605.82</v>
      </c>
    </row>
    <row r="3348" spans="1:4" ht="15" x14ac:dyDescent="0.25">
      <c r="A3348" s="81">
        <v>101535</v>
      </c>
      <c r="B3348" s="81" t="s">
        <v>14703</v>
      </c>
      <c r="C3348" s="81" t="s">
        <v>23</v>
      </c>
      <c r="D3348" s="83">
        <v>1630.63</v>
      </c>
    </row>
    <row r="3349" spans="1:4" ht="15" x14ac:dyDescent="0.25">
      <c r="A3349" s="81">
        <v>101536</v>
      </c>
      <c r="B3349" s="81" t="s">
        <v>14704</v>
      </c>
      <c r="C3349" s="81" t="s">
        <v>23</v>
      </c>
      <c r="D3349" s="83">
        <v>1906.25</v>
      </c>
    </row>
    <row r="3350" spans="1:4" ht="15" x14ac:dyDescent="0.25">
      <c r="A3350" s="81">
        <v>101537</v>
      </c>
      <c r="B3350" s="81" t="s">
        <v>1707</v>
      </c>
      <c r="C3350" s="81" t="s">
        <v>23</v>
      </c>
      <c r="D3350" s="82">
        <v>111.24</v>
      </c>
    </row>
    <row r="3351" spans="1:4" ht="15" x14ac:dyDescent="0.25">
      <c r="A3351" s="81">
        <v>101538</v>
      </c>
      <c r="B3351" s="81" t="s">
        <v>1708</v>
      </c>
      <c r="C3351" s="81" t="s">
        <v>23</v>
      </c>
      <c r="D3351" s="82">
        <v>47.5</v>
      </c>
    </row>
    <row r="3352" spans="1:4" ht="15" x14ac:dyDescent="0.25">
      <c r="A3352" s="81">
        <v>101539</v>
      </c>
      <c r="B3352" s="81" t="s">
        <v>1709</v>
      </c>
      <c r="C3352" s="81" t="s">
        <v>23</v>
      </c>
      <c r="D3352" s="82">
        <v>81.63</v>
      </c>
    </row>
    <row r="3353" spans="1:4" ht="15" x14ac:dyDescent="0.25">
      <c r="A3353" s="81">
        <v>101540</v>
      </c>
      <c r="B3353" s="81" t="s">
        <v>1710</v>
      </c>
      <c r="C3353" s="81" t="s">
        <v>23</v>
      </c>
      <c r="D3353" s="82">
        <v>134.36000000000001</v>
      </c>
    </row>
    <row r="3354" spans="1:4" ht="15" x14ac:dyDescent="0.25">
      <c r="A3354" s="81">
        <v>101541</v>
      </c>
      <c r="B3354" s="81" t="s">
        <v>1711</v>
      </c>
      <c r="C3354" s="81" t="s">
        <v>23</v>
      </c>
      <c r="D3354" s="82">
        <v>176.01</v>
      </c>
    </row>
    <row r="3355" spans="1:4" ht="15" x14ac:dyDescent="0.25">
      <c r="A3355" s="81">
        <v>101542</v>
      </c>
      <c r="B3355" s="81" t="s">
        <v>1712</v>
      </c>
      <c r="C3355" s="81" t="s">
        <v>23</v>
      </c>
      <c r="D3355" s="82">
        <v>36.770000000000003</v>
      </c>
    </row>
    <row r="3356" spans="1:4" ht="15" x14ac:dyDescent="0.25">
      <c r="A3356" s="81">
        <v>101543</v>
      </c>
      <c r="B3356" s="81" t="s">
        <v>1713</v>
      </c>
      <c r="C3356" s="81" t="s">
        <v>23</v>
      </c>
      <c r="D3356" s="82">
        <v>67.069999999999993</v>
      </c>
    </row>
    <row r="3357" spans="1:4" ht="15" x14ac:dyDescent="0.25">
      <c r="A3357" s="81">
        <v>101544</v>
      </c>
      <c r="B3357" s="81" t="s">
        <v>1714</v>
      </c>
      <c r="C3357" s="81" t="s">
        <v>23</v>
      </c>
      <c r="D3357" s="82">
        <v>105.76</v>
      </c>
    </row>
    <row r="3358" spans="1:4" ht="15" x14ac:dyDescent="0.25">
      <c r="A3358" s="81">
        <v>101545</v>
      </c>
      <c r="B3358" s="81" t="s">
        <v>1715</v>
      </c>
      <c r="C3358" s="81" t="s">
        <v>23</v>
      </c>
      <c r="D3358" s="82">
        <v>150.79</v>
      </c>
    </row>
    <row r="3359" spans="1:4" ht="15" x14ac:dyDescent="0.25">
      <c r="A3359" s="81">
        <v>101546</v>
      </c>
      <c r="B3359" s="81" t="s">
        <v>1716</v>
      </c>
      <c r="C3359" s="81" t="s">
        <v>23</v>
      </c>
      <c r="D3359" s="82">
        <v>32.44</v>
      </c>
    </row>
    <row r="3360" spans="1:4" ht="15" x14ac:dyDescent="0.25">
      <c r="A3360" s="81">
        <v>101547</v>
      </c>
      <c r="B3360" s="81" t="s">
        <v>1717</v>
      </c>
      <c r="C3360" s="81" t="s">
        <v>23</v>
      </c>
      <c r="D3360" s="82">
        <v>99.43</v>
      </c>
    </row>
    <row r="3361" spans="1:4" ht="15" x14ac:dyDescent="0.25">
      <c r="A3361" s="81">
        <v>101548</v>
      </c>
      <c r="B3361" s="81" t="s">
        <v>1718</v>
      </c>
      <c r="C3361" s="81" t="s">
        <v>23</v>
      </c>
      <c r="D3361" s="82">
        <v>8.81</v>
      </c>
    </row>
    <row r="3362" spans="1:4" ht="15" x14ac:dyDescent="0.25">
      <c r="A3362" s="81">
        <v>101549</v>
      </c>
      <c r="B3362" s="81" t="s">
        <v>1719</v>
      </c>
      <c r="C3362" s="81" t="s">
        <v>23</v>
      </c>
      <c r="D3362" s="82">
        <v>26.93</v>
      </c>
    </row>
    <row r="3363" spans="1:4" ht="15" x14ac:dyDescent="0.25">
      <c r="A3363" s="81">
        <v>101553</v>
      </c>
      <c r="B3363" s="81" t="s">
        <v>1720</v>
      </c>
      <c r="C3363" s="81" t="s">
        <v>23</v>
      </c>
      <c r="D3363" s="82">
        <v>16.93</v>
      </c>
    </row>
    <row r="3364" spans="1:4" ht="15" x14ac:dyDescent="0.25">
      <c r="A3364" s="81">
        <v>101554</v>
      </c>
      <c r="B3364" s="81" t="s">
        <v>1721</v>
      </c>
      <c r="C3364" s="81" t="s">
        <v>23</v>
      </c>
      <c r="D3364" s="82">
        <v>13.13</v>
      </c>
    </row>
    <row r="3365" spans="1:4" ht="15" x14ac:dyDescent="0.25">
      <c r="A3365" s="81">
        <v>101555</v>
      </c>
      <c r="B3365" s="81" t="s">
        <v>1722</v>
      </c>
      <c r="C3365" s="81" t="s">
        <v>23</v>
      </c>
      <c r="D3365" s="82">
        <v>9.67</v>
      </c>
    </row>
    <row r="3366" spans="1:4" ht="15" x14ac:dyDescent="0.25">
      <c r="A3366" s="81">
        <v>101556</v>
      </c>
      <c r="B3366" s="81" t="s">
        <v>1723</v>
      </c>
      <c r="C3366" s="81" t="s">
        <v>23</v>
      </c>
      <c r="D3366" s="82">
        <v>9.1199999999999992</v>
      </c>
    </row>
    <row r="3367" spans="1:4" ht="15" x14ac:dyDescent="0.25">
      <c r="A3367" s="81">
        <v>101560</v>
      </c>
      <c r="B3367" s="81" t="s">
        <v>1724</v>
      </c>
      <c r="C3367" s="81" t="s">
        <v>7</v>
      </c>
      <c r="D3367" s="82">
        <v>9.92</v>
      </c>
    </row>
    <row r="3368" spans="1:4" ht="15" x14ac:dyDescent="0.25">
      <c r="A3368" s="81">
        <v>101561</v>
      </c>
      <c r="B3368" s="81" t="s">
        <v>1725</v>
      </c>
      <c r="C3368" s="81" t="s">
        <v>7</v>
      </c>
      <c r="D3368" s="82">
        <v>15.73</v>
      </c>
    </row>
    <row r="3369" spans="1:4" ht="15" x14ac:dyDescent="0.25">
      <c r="A3369" s="81">
        <v>101562</v>
      </c>
      <c r="B3369" s="81" t="s">
        <v>1726</v>
      </c>
      <c r="C3369" s="81" t="s">
        <v>7</v>
      </c>
      <c r="D3369" s="82">
        <v>24.33</v>
      </c>
    </row>
    <row r="3370" spans="1:4" ht="15" x14ac:dyDescent="0.25">
      <c r="A3370" s="81">
        <v>101563</v>
      </c>
      <c r="B3370" s="81" t="s">
        <v>1727</v>
      </c>
      <c r="C3370" s="81" t="s">
        <v>7</v>
      </c>
      <c r="D3370" s="82">
        <v>34.33</v>
      </c>
    </row>
    <row r="3371" spans="1:4" ht="15" x14ac:dyDescent="0.25">
      <c r="A3371" s="81">
        <v>101564</v>
      </c>
      <c r="B3371" s="81" t="s">
        <v>1728</v>
      </c>
      <c r="C3371" s="81" t="s">
        <v>7</v>
      </c>
      <c r="D3371" s="82">
        <v>50.73</v>
      </c>
    </row>
    <row r="3372" spans="1:4" ht="15" x14ac:dyDescent="0.25">
      <c r="A3372" s="81">
        <v>101565</v>
      </c>
      <c r="B3372" s="81" t="s">
        <v>1729</v>
      </c>
      <c r="C3372" s="81" t="s">
        <v>7</v>
      </c>
      <c r="D3372" s="82">
        <v>70.92</v>
      </c>
    </row>
    <row r="3373" spans="1:4" ht="15" x14ac:dyDescent="0.25">
      <c r="A3373" s="81">
        <v>101567</v>
      </c>
      <c r="B3373" s="81" t="s">
        <v>1730</v>
      </c>
      <c r="C3373" s="81" t="s">
        <v>7</v>
      </c>
      <c r="D3373" s="82">
        <v>92.05</v>
      </c>
    </row>
    <row r="3374" spans="1:4" ht="15" x14ac:dyDescent="0.25">
      <c r="A3374" s="81">
        <v>101568</v>
      </c>
      <c r="B3374" s="81" t="s">
        <v>1731</v>
      </c>
      <c r="C3374" s="81" t="s">
        <v>7</v>
      </c>
      <c r="D3374" s="82">
        <v>120.34</v>
      </c>
    </row>
    <row r="3375" spans="1:4" ht="15" x14ac:dyDescent="0.25">
      <c r="A3375" s="81">
        <v>101630</v>
      </c>
      <c r="B3375" s="81" t="s">
        <v>1732</v>
      </c>
      <c r="C3375" s="81" t="s">
        <v>23</v>
      </c>
      <c r="D3375" s="82">
        <v>89</v>
      </c>
    </row>
    <row r="3376" spans="1:4" ht="15" x14ac:dyDescent="0.25">
      <c r="A3376" s="81">
        <v>101632</v>
      </c>
      <c r="B3376" s="81" t="s">
        <v>1733</v>
      </c>
      <c r="C3376" s="81" t="s">
        <v>23</v>
      </c>
      <c r="D3376" s="82">
        <v>36.89</v>
      </c>
    </row>
    <row r="3377" spans="1:4" ht="15" x14ac:dyDescent="0.25">
      <c r="A3377" s="81">
        <v>101633</v>
      </c>
      <c r="B3377" s="81" t="s">
        <v>1734</v>
      </c>
      <c r="C3377" s="81" t="s">
        <v>23</v>
      </c>
      <c r="D3377" s="82">
        <v>106.21</v>
      </c>
    </row>
    <row r="3378" spans="1:4" ht="15" x14ac:dyDescent="0.25">
      <c r="A3378" s="81">
        <v>101636</v>
      </c>
      <c r="B3378" s="81" t="s">
        <v>1735</v>
      </c>
      <c r="C3378" s="81" t="s">
        <v>23</v>
      </c>
      <c r="D3378" s="82">
        <v>170.75</v>
      </c>
    </row>
    <row r="3379" spans="1:4" ht="15" x14ac:dyDescent="0.25">
      <c r="A3379" s="81">
        <v>101637</v>
      </c>
      <c r="B3379" s="81" t="s">
        <v>1736</v>
      </c>
      <c r="C3379" s="81" t="s">
        <v>23</v>
      </c>
      <c r="D3379" s="82">
        <v>165.59</v>
      </c>
    </row>
    <row r="3380" spans="1:4" ht="15" x14ac:dyDescent="0.25">
      <c r="A3380" s="81">
        <v>101651</v>
      </c>
      <c r="B3380" s="81" t="s">
        <v>1737</v>
      </c>
      <c r="C3380" s="81" t="s">
        <v>23</v>
      </c>
      <c r="D3380" s="82">
        <v>72.459999999999994</v>
      </c>
    </row>
    <row r="3381" spans="1:4" ht="15" x14ac:dyDescent="0.25">
      <c r="A3381" s="81">
        <v>101653</v>
      </c>
      <c r="B3381" s="81" t="s">
        <v>1738</v>
      </c>
      <c r="C3381" s="81" t="s">
        <v>23</v>
      </c>
      <c r="D3381" s="82">
        <v>315.64</v>
      </c>
    </row>
    <row r="3382" spans="1:4" ht="15" x14ac:dyDescent="0.25">
      <c r="A3382" s="81">
        <v>101654</v>
      </c>
      <c r="B3382" s="81" t="s">
        <v>1739</v>
      </c>
      <c r="C3382" s="81" t="s">
        <v>23</v>
      </c>
      <c r="D3382" s="82">
        <v>200.03</v>
      </c>
    </row>
    <row r="3383" spans="1:4" ht="15" x14ac:dyDescent="0.25">
      <c r="A3383" s="81">
        <v>101655</v>
      </c>
      <c r="B3383" s="81" t="s">
        <v>1740</v>
      </c>
      <c r="C3383" s="81" t="s">
        <v>23</v>
      </c>
      <c r="D3383" s="82">
        <v>296.31</v>
      </c>
    </row>
    <row r="3384" spans="1:4" ht="15" x14ac:dyDescent="0.25">
      <c r="A3384" s="81">
        <v>101656</v>
      </c>
      <c r="B3384" s="81" t="s">
        <v>1741</v>
      </c>
      <c r="C3384" s="81" t="s">
        <v>23</v>
      </c>
      <c r="D3384" s="82">
        <v>318.79000000000002</v>
      </c>
    </row>
    <row r="3385" spans="1:4" ht="15" x14ac:dyDescent="0.25">
      <c r="A3385" s="81">
        <v>101657</v>
      </c>
      <c r="B3385" s="81" t="s">
        <v>1742</v>
      </c>
      <c r="C3385" s="81" t="s">
        <v>23</v>
      </c>
      <c r="D3385" s="82">
        <v>366.67</v>
      </c>
    </row>
    <row r="3386" spans="1:4" ht="15" x14ac:dyDescent="0.25">
      <c r="A3386" s="81">
        <v>101658</v>
      </c>
      <c r="B3386" s="81" t="s">
        <v>1743</v>
      </c>
      <c r="C3386" s="81" t="s">
        <v>23</v>
      </c>
      <c r="D3386" s="82">
        <v>465.14</v>
      </c>
    </row>
    <row r="3387" spans="1:4" ht="15" x14ac:dyDescent="0.25">
      <c r="A3387" s="81">
        <v>101659</v>
      </c>
      <c r="B3387" s="81" t="s">
        <v>1744</v>
      </c>
      <c r="C3387" s="81" t="s">
        <v>23</v>
      </c>
      <c r="D3387" s="82">
        <v>526.37</v>
      </c>
    </row>
    <row r="3388" spans="1:4" ht="15" x14ac:dyDescent="0.25">
      <c r="A3388" s="81">
        <v>101660</v>
      </c>
      <c r="B3388" s="81" t="s">
        <v>1745</v>
      </c>
      <c r="C3388" s="81" t="s">
        <v>23</v>
      </c>
      <c r="D3388" s="82">
        <v>815.46</v>
      </c>
    </row>
    <row r="3389" spans="1:4" ht="15" x14ac:dyDescent="0.25">
      <c r="A3389" s="81">
        <v>101661</v>
      </c>
      <c r="B3389" s="81" t="s">
        <v>1746</v>
      </c>
      <c r="C3389" s="81" t="s">
        <v>23</v>
      </c>
      <c r="D3389" s="82">
        <v>147.22</v>
      </c>
    </row>
    <row r="3390" spans="1:4" ht="15" x14ac:dyDescent="0.25">
      <c r="A3390" s="81">
        <v>101663</v>
      </c>
      <c r="B3390" s="81" t="s">
        <v>1747</v>
      </c>
      <c r="C3390" s="81" t="s">
        <v>23</v>
      </c>
      <c r="D3390" s="82">
        <v>36.14</v>
      </c>
    </row>
    <row r="3391" spans="1:4" ht="15" x14ac:dyDescent="0.25">
      <c r="A3391" s="81">
        <v>101664</v>
      </c>
      <c r="B3391" s="81" t="s">
        <v>1748</v>
      </c>
      <c r="C3391" s="81" t="s">
        <v>23</v>
      </c>
      <c r="D3391" s="82">
        <v>37.369999999999997</v>
      </c>
    </row>
    <row r="3392" spans="1:4" ht="15" x14ac:dyDescent="0.25">
      <c r="A3392" s="81">
        <v>101665</v>
      </c>
      <c r="B3392" s="81" t="s">
        <v>1749</v>
      </c>
      <c r="C3392" s="81" t="s">
        <v>23</v>
      </c>
      <c r="D3392" s="82">
        <v>42.64</v>
      </c>
    </row>
    <row r="3393" spans="1:4" ht="15" x14ac:dyDescent="0.25">
      <c r="A3393" s="81">
        <v>100578</v>
      </c>
      <c r="B3393" s="81" t="s">
        <v>1750</v>
      </c>
      <c r="C3393" s="81" t="s">
        <v>23</v>
      </c>
      <c r="D3393" s="82">
        <v>558.22</v>
      </c>
    </row>
    <row r="3394" spans="1:4" ht="15" x14ac:dyDescent="0.25">
      <c r="A3394" s="81">
        <v>100579</v>
      </c>
      <c r="B3394" s="81" t="s">
        <v>1751</v>
      </c>
      <c r="C3394" s="81" t="s">
        <v>23</v>
      </c>
      <c r="D3394" s="82">
        <v>610.6</v>
      </c>
    </row>
    <row r="3395" spans="1:4" ht="15" x14ac:dyDescent="0.25">
      <c r="A3395" s="81">
        <v>100580</v>
      </c>
      <c r="B3395" s="81" t="s">
        <v>1752</v>
      </c>
      <c r="C3395" s="81" t="s">
        <v>23</v>
      </c>
      <c r="D3395" s="82">
        <v>683.59</v>
      </c>
    </row>
    <row r="3396" spans="1:4" ht="15" x14ac:dyDescent="0.25">
      <c r="A3396" s="81">
        <v>100581</v>
      </c>
      <c r="B3396" s="81" t="s">
        <v>1753</v>
      </c>
      <c r="C3396" s="81" t="s">
        <v>23</v>
      </c>
      <c r="D3396" s="82">
        <v>636.52</v>
      </c>
    </row>
    <row r="3397" spans="1:4" ht="15" x14ac:dyDescent="0.25">
      <c r="A3397" s="81">
        <v>100582</v>
      </c>
      <c r="B3397" s="81" t="s">
        <v>1754</v>
      </c>
      <c r="C3397" s="81" t="s">
        <v>23</v>
      </c>
      <c r="D3397" s="82">
        <v>768.26</v>
      </c>
    </row>
    <row r="3398" spans="1:4" ht="15" x14ac:dyDescent="0.25">
      <c r="A3398" s="81">
        <v>100583</v>
      </c>
      <c r="B3398" s="81" t="s">
        <v>1755</v>
      </c>
      <c r="C3398" s="81" t="s">
        <v>23</v>
      </c>
      <c r="D3398" s="82">
        <v>664.76</v>
      </c>
    </row>
    <row r="3399" spans="1:4" ht="15" x14ac:dyDescent="0.25">
      <c r="A3399" s="81">
        <v>100584</v>
      </c>
      <c r="B3399" s="81" t="s">
        <v>1756</v>
      </c>
      <c r="C3399" s="81" t="s">
        <v>23</v>
      </c>
      <c r="D3399" s="82">
        <v>743.85</v>
      </c>
    </row>
    <row r="3400" spans="1:4" ht="15" x14ac:dyDescent="0.25">
      <c r="A3400" s="81">
        <v>100585</v>
      </c>
      <c r="B3400" s="81" t="s">
        <v>1757</v>
      </c>
      <c r="C3400" s="81" t="s">
        <v>23</v>
      </c>
      <c r="D3400" s="82">
        <v>719.3</v>
      </c>
    </row>
    <row r="3401" spans="1:4" ht="15" x14ac:dyDescent="0.25">
      <c r="A3401" s="81">
        <v>100586</v>
      </c>
      <c r="B3401" s="81" t="s">
        <v>1758</v>
      </c>
      <c r="C3401" s="81" t="s">
        <v>23</v>
      </c>
      <c r="D3401" s="82">
        <v>845.18</v>
      </c>
    </row>
    <row r="3402" spans="1:4" ht="15" x14ac:dyDescent="0.25">
      <c r="A3402" s="81">
        <v>100587</v>
      </c>
      <c r="B3402" s="81" t="s">
        <v>1759</v>
      </c>
      <c r="C3402" s="81" t="s">
        <v>23</v>
      </c>
      <c r="D3402" s="82">
        <v>776.34</v>
      </c>
    </row>
    <row r="3403" spans="1:4" ht="15" x14ac:dyDescent="0.25">
      <c r="A3403" s="81">
        <v>100588</v>
      </c>
      <c r="B3403" s="81" t="s">
        <v>1760</v>
      </c>
      <c r="C3403" s="81" t="s">
        <v>23</v>
      </c>
      <c r="D3403" s="82">
        <v>874.18</v>
      </c>
    </row>
    <row r="3404" spans="1:4" ht="15" x14ac:dyDescent="0.25">
      <c r="A3404" s="81">
        <v>100589</v>
      </c>
      <c r="B3404" s="81" t="s">
        <v>1761</v>
      </c>
      <c r="C3404" s="81" t="s">
        <v>23</v>
      </c>
      <c r="D3404" s="82">
        <v>873.18</v>
      </c>
    </row>
    <row r="3405" spans="1:4" ht="15" x14ac:dyDescent="0.25">
      <c r="A3405" s="81">
        <v>100590</v>
      </c>
      <c r="B3405" s="81" t="s">
        <v>1762</v>
      </c>
      <c r="C3405" s="81" t="s">
        <v>23</v>
      </c>
      <c r="D3405" s="82">
        <v>970.24</v>
      </c>
    </row>
    <row r="3406" spans="1:4" ht="15" x14ac:dyDescent="0.25">
      <c r="A3406" s="81">
        <v>100591</v>
      </c>
      <c r="B3406" s="81" t="s">
        <v>1763</v>
      </c>
      <c r="C3406" s="81" t="s">
        <v>23</v>
      </c>
      <c r="D3406" s="82">
        <v>858.86</v>
      </c>
    </row>
    <row r="3407" spans="1:4" ht="15" x14ac:dyDescent="0.25">
      <c r="A3407" s="81">
        <v>100592</v>
      </c>
      <c r="B3407" s="81" t="s">
        <v>1764</v>
      </c>
      <c r="C3407" s="81" t="s">
        <v>23</v>
      </c>
      <c r="D3407" s="82">
        <v>939.21</v>
      </c>
    </row>
    <row r="3408" spans="1:4" ht="15" x14ac:dyDescent="0.25">
      <c r="A3408" s="81">
        <v>100593</v>
      </c>
      <c r="B3408" s="81" t="s">
        <v>1765</v>
      </c>
      <c r="C3408" s="81" t="s">
        <v>23</v>
      </c>
      <c r="D3408" s="82">
        <v>920.26</v>
      </c>
    </row>
    <row r="3409" spans="1:4" ht="15" x14ac:dyDescent="0.25">
      <c r="A3409" s="81">
        <v>100594</v>
      </c>
      <c r="B3409" s="81" t="s">
        <v>1766</v>
      </c>
      <c r="C3409" s="81" t="s">
        <v>23</v>
      </c>
      <c r="D3409" s="83">
        <v>1056.19</v>
      </c>
    </row>
    <row r="3410" spans="1:4" ht="15" x14ac:dyDescent="0.25">
      <c r="A3410" s="81">
        <v>100595</v>
      </c>
      <c r="B3410" s="81" t="s">
        <v>1767</v>
      </c>
      <c r="C3410" s="81" t="s">
        <v>23</v>
      </c>
      <c r="D3410" s="83">
        <v>1104.68</v>
      </c>
    </row>
    <row r="3411" spans="1:4" ht="15" x14ac:dyDescent="0.25">
      <c r="A3411" s="81">
        <v>100596</v>
      </c>
      <c r="B3411" s="81" t="s">
        <v>1768</v>
      </c>
      <c r="C3411" s="81" t="s">
        <v>23</v>
      </c>
      <c r="D3411" s="83">
        <v>1287.78</v>
      </c>
    </row>
    <row r="3412" spans="1:4" ht="15" x14ac:dyDescent="0.25">
      <c r="A3412" s="81">
        <v>100597</v>
      </c>
      <c r="B3412" s="81" t="s">
        <v>1769</v>
      </c>
      <c r="C3412" s="81" t="s">
        <v>23</v>
      </c>
      <c r="D3412" s="83">
        <v>1289.99</v>
      </c>
    </row>
    <row r="3413" spans="1:4" ht="15" x14ac:dyDescent="0.25">
      <c r="A3413" s="81">
        <v>100598</v>
      </c>
      <c r="B3413" s="81" t="s">
        <v>1770</v>
      </c>
      <c r="C3413" s="81" t="s">
        <v>23</v>
      </c>
      <c r="D3413" s="83">
        <v>1440.93</v>
      </c>
    </row>
    <row r="3414" spans="1:4" ht="15" x14ac:dyDescent="0.25">
      <c r="A3414" s="81">
        <v>100599</v>
      </c>
      <c r="B3414" s="81" t="s">
        <v>1771</v>
      </c>
      <c r="C3414" s="81" t="s">
        <v>23</v>
      </c>
      <c r="D3414" s="82">
        <v>554.54999999999995</v>
      </c>
    </row>
    <row r="3415" spans="1:4" ht="15" x14ac:dyDescent="0.25">
      <c r="A3415" s="81">
        <v>100600</v>
      </c>
      <c r="B3415" s="81" t="s">
        <v>1772</v>
      </c>
      <c r="C3415" s="81" t="s">
        <v>23</v>
      </c>
      <c r="D3415" s="82">
        <v>666.77</v>
      </c>
    </row>
    <row r="3416" spans="1:4" ht="15" x14ac:dyDescent="0.25">
      <c r="A3416" s="81">
        <v>100601</v>
      </c>
      <c r="B3416" s="81" t="s">
        <v>1773</v>
      </c>
      <c r="C3416" s="81" t="s">
        <v>23</v>
      </c>
      <c r="D3416" s="82">
        <v>848.47</v>
      </c>
    </row>
    <row r="3417" spans="1:4" ht="15" x14ac:dyDescent="0.25">
      <c r="A3417" s="81">
        <v>100602</v>
      </c>
      <c r="B3417" s="81" t="s">
        <v>1774</v>
      </c>
      <c r="C3417" s="81" t="s">
        <v>23</v>
      </c>
      <c r="D3417" s="83">
        <v>1075.23</v>
      </c>
    </row>
    <row r="3418" spans="1:4" ht="15" x14ac:dyDescent="0.25">
      <c r="A3418" s="81">
        <v>100603</v>
      </c>
      <c r="B3418" s="81" t="s">
        <v>1775</v>
      </c>
      <c r="C3418" s="81" t="s">
        <v>23</v>
      </c>
      <c r="D3418" s="83">
        <v>1661.31</v>
      </c>
    </row>
    <row r="3419" spans="1:4" ht="15" x14ac:dyDescent="0.25">
      <c r="A3419" s="81">
        <v>100604</v>
      </c>
      <c r="B3419" s="81" t="s">
        <v>1776</v>
      </c>
      <c r="C3419" s="81" t="s">
        <v>23</v>
      </c>
      <c r="D3419" s="82">
        <v>708.06</v>
      </c>
    </row>
    <row r="3420" spans="1:4" ht="15" x14ac:dyDescent="0.25">
      <c r="A3420" s="81">
        <v>100605</v>
      </c>
      <c r="B3420" s="81" t="s">
        <v>1777</v>
      </c>
      <c r="C3420" s="81" t="s">
        <v>23</v>
      </c>
      <c r="D3420" s="83">
        <v>1130.21</v>
      </c>
    </row>
    <row r="3421" spans="1:4" ht="15" x14ac:dyDescent="0.25">
      <c r="A3421" s="81">
        <v>100606</v>
      </c>
      <c r="B3421" s="81" t="s">
        <v>1778</v>
      </c>
      <c r="C3421" s="81" t="s">
        <v>23</v>
      </c>
      <c r="D3421" s="83">
        <v>1734.22</v>
      </c>
    </row>
    <row r="3422" spans="1:4" ht="15" x14ac:dyDescent="0.25">
      <c r="A3422" s="81">
        <v>100607</v>
      </c>
      <c r="B3422" s="81" t="s">
        <v>1779</v>
      </c>
      <c r="C3422" s="81" t="s">
        <v>23</v>
      </c>
      <c r="D3422" s="82">
        <v>727.78</v>
      </c>
    </row>
    <row r="3423" spans="1:4" ht="15" x14ac:dyDescent="0.25">
      <c r="A3423" s="81">
        <v>100608</v>
      </c>
      <c r="B3423" s="81" t="s">
        <v>1780</v>
      </c>
      <c r="C3423" s="81" t="s">
        <v>23</v>
      </c>
      <c r="D3423" s="83">
        <v>1157.32</v>
      </c>
    </row>
    <row r="3424" spans="1:4" ht="15" x14ac:dyDescent="0.25">
      <c r="A3424" s="81">
        <v>100609</v>
      </c>
      <c r="B3424" s="81" t="s">
        <v>1781</v>
      </c>
      <c r="C3424" s="81" t="s">
        <v>23</v>
      </c>
      <c r="D3424" s="83">
        <v>1773.47</v>
      </c>
    </row>
    <row r="3425" spans="1:4" ht="15" x14ac:dyDescent="0.25">
      <c r="A3425" s="81">
        <v>100610</v>
      </c>
      <c r="B3425" s="81" t="s">
        <v>1782</v>
      </c>
      <c r="C3425" s="81" t="s">
        <v>23</v>
      </c>
      <c r="D3425" s="82">
        <v>747.32</v>
      </c>
    </row>
    <row r="3426" spans="1:4" ht="15" x14ac:dyDescent="0.25">
      <c r="A3426" s="81">
        <v>100611</v>
      </c>
      <c r="B3426" s="81" t="s">
        <v>1783</v>
      </c>
      <c r="C3426" s="81" t="s">
        <v>23</v>
      </c>
      <c r="D3426" s="82">
        <v>941.17</v>
      </c>
    </row>
    <row r="3427" spans="1:4" ht="15" x14ac:dyDescent="0.25">
      <c r="A3427" s="81">
        <v>100612</v>
      </c>
      <c r="B3427" s="81" t="s">
        <v>1784</v>
      </c>
      <c r="C3427" s="81" t="s">
        <v>23</v>
      </c>
      <c r="D3427" s="83">
        <v>1183.93</v>
      </c>
    </row>
    <row r="3428" spans="1:4" ht="15" x14ac:dyDescent="0.25">
      <c r="A3428" s="81">
        <v>100613</v>
      </c>
      <c r="B3428" s="81" t="s">
        <v>1785</v>
      </c>
      <c r="C3428" s="81" t="s">
        <v>23</v>
      </c>
      <c r="D3428" s="83">
        <v>1811.96</v>
      </c>
    </row>
    <row r="3429" spans="1:4" ht="15" x14ac:dyDescent="0.25">
      <c r="A3429" s="81">
        <v>100614</v>
      </c>
      <c r="B3429" s="81" t="s">
        <v>1786</v>
      </c>
      <c r="C3429" s="81" t="s">
        <v>23</v>
      </c>
      <c r="D3429" s="82">
        <v>986.62</v>
      </c>
    </row>
    <row r="3430" spans="1:4" ht="15" x14ac:dyDescent="0.25">
      <c r="A3430" s="81">
        <v>100615</v>
      </c>
      <c r="B3430" s="81" t="s">
        <v>1787</v>
      </c>
      <c r="C3430" s="81" t="s">
        <v>23</v>
      </c>
      <c r="D3430" s="83">
        <v>1236.8399999999999</v>
      </c>
    </row>
    <row r="3431" spans="1:4" ht="15" x14ac:dyDescent="0.25">
      <c r="A3431" s="81">
        <v>100616</v>
      </c>
      <c r="B3431" s="81" t="s">
        <v>1788</v>
      </c>
      <c r="C3431" s="81" t="s">
        <v>23</v>
      </c>
      <c r="D3431" s="83">
        <v>1893.41</v>
      </c>
    </row>
    <row r="3432" spans="1:4" ht="15" x14ac:dyDescent="0.25">
      <c r="A3432" s="81">
        <v>100617</v>
      </c>
      <c r="B3432" s="81" t="s">
        <v>1789</v>
      </c>
      <c r="C3432" s="81" t="s">
        <v>23</v>
      </c>
      <c r="D3432" s="83">
        <v>1289.68</v>
      </c>
    </row>
    <row r="3433" spans="1:4" ht="15" x14ac:dyDescent="0.25">
      <c r="A3433" s="81">
        <v>100618</v>
      </c>
      <c r="B3433" s="81" t="s">
        <v>1790</v>
      </c>
      <c r="C3433" s="81" t="s">
        <v>23</v>
      </c>
      <c r="D3433" s="83">
        <v>1976.61</v>
      </c>
    </row>
    <row r="3434" spans="1:4" ht="15" x14ac:dyDescent="0.25">
      <c r="A3434" s="81">
        <v>100619</v>
      </c>
      <c r="B3434" s="81" t="s">
        <v>1791</v>
      </c>
      <c r="C3434" s="81" t="s">
        <v>23</v>
      </c>
      <c r="D3434" s="82">
        <v>626.96</v>
      </c>
    </row>
    <row r="3435" spans="1:4" ht="15" x14ac:dyDescent="0.25">
      <c r="A3435" s="81">
        <v>100620</v>
      </c>
      <c r="B3435" s="81" t="s">
        <v>1792</v>
      </c>
      <c r="C3435" s="81" t="s">
        <v>23</v>
      </c>
      <c r="D3435" s="83">
        <v>2696.44</v>
      </c>
    </row>
    <row r="3436" spans="1:4" ht="15" x14ac:dyDescent="0.25">
      <c r="A3436" s="81">
        <v>100621</v>
      </c>
      <c r="B3436" s="81" t="s">
        <v>1793</v>
      </c>
      <c r="C3436" s="81" t="s">
        <v>23</v>
      </c>
      <c r="D3436" s="83">
        <v>3144.69</v>
      </c>
    </row>
    <row r="3437" spans="1:4" ht="15" x14ac:dyDescent="0.25">
      <c r="A3437" s="81">
        <v>100622</v>
      </c>
      <c r="B3437" s="81" t="s">
        <v>1794</v>
      </c>
      <c r="C3437" s="81" t="s">
        <v>23</v>
      </c>
      <c r="D3437" s="83">
        <v>2407.69</v>
      </c>
    </row>
    <row r="3438" spans="1:4" ht="15" x14ac:dyDescent="0.25">
      <c r="A3438" s="81">
        <v>100623</v>
      </c>
      <c r="B3438" s="81" t="s">
        <v>1795</v>
      </c>
      <c r="C3438" s="81" t="s">
        <v>23</v>
      </c>
      <c r="D3438" s="83">
        <v>2602.5100000000002</v>
      </c>
    </row>
    <row r="3439" spans="1:4" ht="15" x14ac:dyDescent="0.25">
      <c r="A3439" s="81">
        <v>97605</v>
      </c>
      <c r="B3439" s="81" t="s">
        <v>14705</v>
      </c>
      <c r="C3439" s="81" t="s">
        <v>23</v>
      </c>
      <c r="D3439" s="82">
        <v>89.55</v>
      </c>
    </row>
    <row r="3440" spans="1:4" ht="15" x14ac:dyDescent="0.25">
      <c r="A3440" s="81">
        <v>97607</v>
      </c>
      <c r="B3440" s="81" t="s">
        <v>14706</v>
      </c>
      <c r="C3440" s="81" t="s">
        <v>23</v>
      </c>
      <c r="D3440" s="82">
        <v>115.36</v>
      </c>
    </row>
    <row r="3441" spans="1:4" ht="15" x14ac:dyDescent="0.25">
      <c r="A3441" s="81">
        <v>102102</v>
      </c>
      <c r="B3441" s="81" t="s">
        <v>1796</v>
      </c>
      <c r="C3441" s="81" t="s">
        <v>23</v>
      </c>
      <c r="D3441" s="83">
        <v>11529.82</v>
      </c>
    </row>
    <row r="3442" spans="1:4" ht="15" x14ac:dyDescent="0.25">
      <c r="A3442" s="81">
        <v>102103</v>
      </c>
      <c r="B3442" s="81" t="s">
        <v>1797</v>
      </c>
      <c r="C3442" s="81" t="s">
        <v>23</v>
      </c>
      <c r="D3442" s="83">
        <v>12813.06</v>
      </c>
    </row>
    <row r="3443" spans="1:4" ht="15" x14ac:dyDescent="0.25">
      <c r="A3443" s="81">
        <v>102104</v>
      </c>
      <c r="B3443" s="81" t="s">
        <v>1798</v>
      </c>
      <c r="C3443" s="81" t="s">
        <v>23</v>
      </c>
      <c r="D3443" s="83">
        <v>16387.86</v>
      </c>
    </row>
    <row r="3444" spans="1:4" ht="15" x14ac:dyDescent="0.25">
      <c r="A3444" s="81">
        <v>102105</v>
      </c>
      <c r="B3444" s="81" t="s">
        <v>1799</v>
      </c>
      <c r="C3444" s="81" t="s">
        <v>23</v>
      </c>
      <c r="D3444" s="83">
        <v>20101.990000000002</v>
      </c>
    </row>
    <row r="3445" spans="1:4" ht="15" x14ac:dyDescent="0.25">
      <c r="A3445" s="81">
        <v>102106</v>
      </c>
      <c r="B3445" s="81" t="s">
        <v>1800</v>
      </c>
      <c r="C3445" s="81" t="s">
        <v>23</v>
      </c>
      <c r="D3445" s="83">
        <v>25167.34</v>
      </c>
    </row>
    <row r="3446" spans="1:4" ht="15" x14ac:dyDescent="0.25">
      <c r="A3446" s="81">
        <v>102107</v>
      </c>
      <c r="B3446" s="81" t="s">
        <v>1801</v>
      </c>
      <c r="C3446" s="81" t="s">
        <v>23</v>
      </c>
      <c r="D3446" s="83">
        <v>35048.959999999999</v>
      </c>
    </row>
    <row r="3447" spans="1:4" ht="15" x14ac:dyDescent="0.25">
      <c r="A3447" s="81">
        <v>102108</v>
      </c>
      <c r="B3447" s="81" t="s">
        <v>1802</v>
      </c>
      <c r="C3447" s="81" t="s">
        <v>23</v>
      </c>
      <c r="D3447" s="83">
        <v>40786.25</v>
      </c>
    </row>
    <row r="3448" spans="1:4" ht="15" x14ac:dyDescent="0.25">
      <c r="A3448" s="81">
        <v>102109</v>
      </c>
      <c r="B3448" s="81" t="s">
        <v>1803</v>
      </c>
      <c r="C3448" s="81" t="s">
        <v>23</v>
      </c>
      <c r="D3448" s="82">
        <v>65.88</v>
      </c>
    </row>
    <row r="3449" spans="1:4" ht="15" x14ac:dyDescent="0.25">
      <c r="A3449" s="81">
        <v>102110</v>
      </c>
      <c r="B3449" s="81" t="s">
        <v>1804</v>
      </c>
      <c r="C3449" s="81" t="s">
        <v>23</v>
      </c>
      <c r="D3449" s="82">
        <v>174.78</v>
      </c>
    </row>
    <row r="3450" spans="1:4" ht="15" x14ac:dyDescent="0.25">
      <c r="A3450" s="81">
        <v>103654</v>
      </c>
      <c r="B3450" s="81" t="s">
        <v>12186</v>
      </c>
      <c r="C3450" s="81" t="s">
        <v>23</v>
      </c>
      <c r="D3450" s="83">
        <v>65929.3</v>
      </c>
    </row>
    <row r="3451" spans="1:4" ht="15" x14ac:dyDescent="0.25">
      <c r="A3451" s="81">
        <v>103655</v>
      </c>
      <c r="B3451" s="81" t="s">
        <v>12187</v>
      </c>
      <c r="C3451" s="81" t="s">
        <v>23</v>
      </c>
      <c r="D3451" s="83">
        <v>90268.71</v>
      </c>
    </row>
    <row r="3452" spans="1:4" ht="15" x14ac:dyDescent="0.25">
      <c r="A3452" s="81">
        <v>103656</v>
      </c>
      <c r="B3452" s="81" t="s">
        <v>12188</v>
      </c>
      <c r="C3452" s="81" t="s">
        <v>23</v>
      </c>
      <c r="D3452" s="83">
        <v>126140.24</v>
      </c>
    </row>
    <row r="3453" spans="1:4" ht="15" x14ac:dyDescent="0.25">
      <c r="A3453" s="81">
        <v>96973</v>
      </c>
      <c r="B3453" s="81" t="s">
        <v>14707</v>
      </c>
      <c r="C3453" s="81" t="s">
        <v>7</v>
      </c>
      <c r="D3453" s="82">
        <v>78.58</v>
      </c>
    </row>
    <row r="3454" spans="1:4" ht="15" x14ac:dyDescent="0.25">
      <c r="A3454" s="81">
        <v>96974</v>
      </c>
      <c r="B3454" s="81" t="s">
        <v>14708</v>
      </c>
      <c r="C3454" s="81" t="s">
        <v>7</v>
      </c>
      <c r="D3454" s="82">
        <v>99.92</v>
      </c>
    </row>
    <row r="3455" spans="1:4" ht="15" x14ac:dyDescent="0.25">
      <c r="A3455" s="81">
        <v>96975</v>
      </c>
      <c r="B3455" s="81" t="s">
        <v>14709</v>
      </c>
      <c r="C3455" s="81" t="s">
        <v>7</v>
      </c>
      <c r="D3455" s="82">
        <v>122.17</v>
      </c>
    </row>
    <row r="3456" spans="1:4" ht="15" x14ac:dyDescent="0.25">
      <c r="A3456" s="81">
        <v>96976</v>
      </c>
      <c r="B3456" s="81" t="s">
        <v>14710</v>
      </c>
      <c r="C3456" s="81" t="s">
        <v>7</v>
      </c>
      <c r="D3456" s="82">
        <v>157.83000000000001</v>
      </c>
    </row>
    <row r="3457" spans="1:4" ht="15" x14ac:dyDescent="0.25">
      <c r="A3457" s="81">
        <v>96977</v>
      </c>
      <c r="B3457" s="81" t="s">
        <v>14711</v>
      </c>
      <c r="C3457" s="81" t="s">
        <v>7</v>
      </c>
      <c r="D3457" s="82">
        <v>56.2</v>
      </c>
    </row>
    <row r="3458" spans="1:4" ht="15" x14ac:dyDescent="0.25">
      <c r="A3458" s="81">
        <v>96978</v>
      </c>
      <c r="B3458" s="81" t="s">
        <v>14712</v>
      </c>
      <c r="C3458" s="81" t="s">
        <v>7</v>
      </c>
      <c r="D3458" s="82">
        <v>73.959999999999994</v>
      </c>
    </row>
    <row r="3459" spans="1:4" ht="15" x14ac:dyDescent="0.25">
      <c r="A3459" s="81">
        <v>96979</v>
      </c>
      <c r="B3459" s="81" t="s">
        <v>14713</v>
      </c>
      <c r="C3459" s="81" t="s">
        <v>7</v>
      </c>
      <c r="D3459" s="82">
        <v>105.53</v>
      </c>
    </row>
    <row r="3460" spans="1:4" ht="15" x14ac:dyDescent="0.25">
      <c r="A3460" s="81">
        <v>96984</v>
      </c>
      <c r="B3460" s="81" t="s">
        <v>14714</v>
      </c>
      <c r="C3460" s="81" t="s">
        <v>23</v>
      </c>
      <c r="D3460" s="82">
        <v>73.41</v>
      </c>
    </row>
    <row r="3461" spans="1:4" ht="15" x14ac:dyDescent="0.25">
      <c r="A3461" s="81">
        <v>96985</v>
      </c>
      <c r="B3461" s="81" t="s">
        <v>14715</v>
      </c>
      <c r="C3461" s="81" t="s">
        <v>23</v>
      </c>
      <c r="D3461" s="82">
        <v>108.95</v>
      </c>
    </row>
    <row r="3462" spans="1:4" ht="15" x14ac:dyDescent="0.25">
      <c r="A3462" s="81">
        <v>96986</v>
      </c>
      <c r="B3462" s="81" t="s">
        <v>14716</v>
      </c>
      <c r="C3462" s="81" t="s">
        <v>23</v>
      </c>
      <c r="D3462" s="82">
        <v>162.77000000000001</v>
      </c>
    </row>
    <row r="3463" spans="1:4" ht="15" x14ac:dyDescent="0.25">
      <c r="A3463" s="81">
        <v>96987</v>
      </c>
      <c r="B3463" s="81" t="s">
        <v>14717</v>
      </c>
      <c r="C3463" s="81" t="s">
        <v>23</v>
      </c>
      <c r="D3463" s="82">
        <v>151.55000000000001</v>
      </c>
    </row>
    <row r="3464" spans="1:4" ht="15" x14ac:dyDescent="0.25">
      <c r="A3464" s="81">
        <v>96988</v>
      </c>
      <c r="B3464" s="81" t="s">
        <v>14718</v>
      </c>
      <c r="C3464" s="81" t="s">
        <v>23</v>
      </c>
      <c r="D3464" s="82">
        <v>175.8</v>
      </c>
    </row>
    <row r="3465" spans="1:4" ht="15" x14ac:dyDescent="0.25">
      <c r="A3465" s="81">
        <v>96989</v>
      </c>
      <c r="B3465" s="81" t="s">
        <v>14719</v>
      </c>
      <c r="C3465" s="81" t="s">
        <v>23</v>
      </c>
      <c r="D3465" s="82">
        <v>147.05000000000001</v>
      </c>
    </row>
    <row r="3466" spans="1:4" ht="15" x14ac:dyDescent="0.25">
      <c r="A3466" s="81">
        <v>98463</v>
      </c>
      <c r="B3466" s="81" t="s">
        <v>14720</v>
      </c>
      <c r="C3466" s="81" t="s">
        <v>23</v>
      </c>
      <c r="D3466" s="82">
        <v>33.21</v>
      </c>
    </row>
    <row r="3467" spans="1:4" ht="15" x14ac:dyDescent="0.25">
      <c r="A3467" s="81">
        <v>104746</v>
      </c>
      <c r="B3467" s="81" t="s">
        <v>14721</v>
      </c>
      <c r="C3467" s="81" t="s">
        <v>23</v>
      </c>
      <c r="D3467" s="82">
        <v>31.68</v>
      </c>
    </row>
    <row r="3468" spans="1:4" ht="15" x14ac:dyDescent="0.25">
      <c r="A3468" s="81">
        <v>104749</v>
      </c>
      <c r="B3468" s="81" t="s">
        <v>14722</v>
      </c>
      <c r="C3468" s="81" t="s">
        <v>23</v>
      </c>
      <c r="D3468" s="82">
        <v>27.85</v>
      </c>
    </row>
    <row r="3469" spans="1:4" ht="15" x14ac:dyDescent="0.25">
      <c r="A3469" s="81">
        <v>104750</v>
      </c>
      <c r="B3469" s="81" t="s">
        <v>14723</v>
      </c>
      <c r="C3469" s="81" t="s">
        <v>23</v>
      </c>
      <c r="D3469" s="82">
        <v>22.61</v>
      </c>
    </row>
    <row r="3470" spans="1:4" ht="15" x14ac:dyDescent="0.25">
      <c r="A3470" s="81">
        <v>104751</v>
      </c>
      <c r="B3470" s="81" t="s">
        <v>14724</v>
      </c>
      <c r="C3470" s="81" t="s">
        <v>23</v>
      </c>
      <c r="D3470" s="82">
        <v>31.61</v>
      </c>
    </row>
    <row r="3471" spans="1:4" ht="15" x14ac:dyDescent="0.25">
      <c r="A3471" s="81">
        <v>104752</v>
      </c>
      <c r="B3471" s="81" t="s">
        <v>14725</v>
      </c>
      <c r="C3471" s="81" t="s">
        <v>23</v>
      </c>
      <c r="D3471" s="82">
        <v>24.29</v>
      </c>
    </row>
    <row r="3472" spans="1:4" ht="15" x14ac:dyDescent="0.25">
      <c r="A3472" s="81">
        <v>104753</v>
      </c>
      <c r="B3472" s="81" t="s">
        <v>14726</v>
      </c>
      <c r="C3472" s="81" t="s">
        <v>23</v>
      </c>
      <c r="D3472" s="82">
        <v>28.41</v>
      </c>
    </row>
    <row r="3473" spans="1:4" ht="15" x14ac:dyDescent="0.25">
      <c r="A3473" s="81">
        <v>104754</v>
      </c>
      <c r="B3473" s="81" t="s">
        <v>14727</v>
      </c>
      <c r="C3473" s="81" t="s">
        <v>23</v>
      </c>
      <c r="D3473" s="82">
        <v>35.49</v>
      </c>
    </row>
    <row r="3474" spans="1:4" ht="15" x14ac:dyDescent="0.25">
      <c r="A3474" s="81">
        <v>104755</v>
      </c>
      <c r="B3474" s="81" t="s">
        <v>14728</v>
      </c>
      <c r="C3474" s="81" t="s">
        <v>23</v>
      </c>
      <c r="D3474" s="82">
        <v>46.46</v>
      </c>
    </row>
    <row r="3475" spans="1:4" ht="15" x14ac:dyDescent="0.25">
      <c r="A3475" s="81">
        <v>103490</v>
      </c>
      <c r="B3475" s="81" t="s">
        <v>11592</v>
      </c>
      <c r="C3475" s="81" t="s">
        <v>969</v>
      </c>
      <c r="D3475" s="83">
        <v>3558.87</v>
      </c>
    </row>
    <row r="3476" spans="1:4" ht="15" x14ac:dyDescent="0.25">
      <c r="A3476" s="81">
        <v>103491</v>
      </c>
      <c r="B3476" s="81" t="s">
        <v>11593</v>
      </c>
      <c r="C3476" s="81" t="s">
        <v>969</v>
      </c>
      <c r="D3476" s="82">
        <v>624.14</v>
      </c>
    </row>
    <row r="3477" spans="1:4" ht="15" x14ac:dyDescent="0.25">
      <c r="A3477" s="81">
        <v>104758</v>
      </c>
      <c r="B3477" s="81" t="s">
        <v>14729</v>
      </c>
      <c r="C3477" s="81" t="s">
        <v>23</v>
      </c>
      <c r="D3477" s="82">
        <v>22.86</v>
      </c>
    </row>
    <row r="3478" spans="1:4" ht="15" x14ac:dyDescent="0.25">
      <c r="A3478" s="81">
        <v>104759</v>
      </c>
      <c r="B3478" s="81" t="s">
        <v>14730</v>
      </c>
      <c r="C3478" s="81" t="s">
        <v>23</v>
      </c>
      <c r="D3478" s="82">
        <v>60.91</v>
      </c>
    </row>
    <row r="3479" spans="1:4" ht="15" x14ac:dyDescent="0.25">
      <c r="A3479" s="81">
        <v>104760</v>
      </c>
      <c r="B3479" s="81" t="s">
        <v>14731</v>
      </c>
      <c r="C3479" s="81" t="s">
        <v>23</v>
      </c>
      <c r="D3479" s="82">
        <v>88.97</v>
      </c>
    </row>
    <row r="3480" spans="1:4" ht="15" x14ac:dyDescent="0.25">
      <c r="A3480" s="81">
        <v>104761</v>
      </c>
      <c r="B3480" s="81" t="s">
        <v>14732</v>
      </c>
      <c r="C3480" s="81" t="s">
        <v>23</v>
      </c>
      <c r="D3480" s="82">
        <v>11.55</v>
      </c>
    </row>
    <row r="3481" spans="1:4" ht="15" x14ac:dyDescent="0.25">
      <c r="A3481" s="81">
        <v>104762</v>
      </c>
      <c r="B3481" s="81" t="s">
        <v>14733</v>
      </c>
      <c r="C3481" s="81" t="s">
        <v>23</v>
      </c>
      <c r="D3481" s="82">
        <v>30.78</v>
      </c>
    </row>
    <row r="3482" spans="1:4" ht="15" x14ac:dyDescent="0.25">
      <c r="A3482" s="81">
        <v>104763</v>
      </c>
      <c r="B3482" s="81" t="s">
        <v>14734</v>
      </c>
      <c r="C3482" s="81" t="s">
        <v>23</v>
      </c>
      <c r="D3482" s="82">
        <v>44.96</v>
      </c>
    </row>
    <row r="3483" spans="1:4" ht="15" x14ac:dyDescent="0.25">
      <c r="A3483" s="81">
        <v>104764</v>
      </c>
      <c r="B3483" s="81" t="s">
        <v>14735</v>
      </c>
      <c r="C3483" s="81" t="s">
        <v>7</v>
      </c>
      <c r="D3483" s="82">
        <v>24.42</v>
      </c>
    </row>
    <row r="3484" spans="1:4" ht="15" x14ac:dyDescent="0.25">
      <c r="A3484" s="81">
        <v>104765</v>
      </c>
      <c r="B3484" s="81" t="s">
        <v>14736</v>
      </c>
      <c r="C3484" s="81" t="s">
        <v>7</v>
      </c>
      <c r="D3484" s="82">
        <v>21.25</v>
      </c>
    </row>
    <row r="3485" spans="1:4" ht="15" x14ac:dyDescent="0.25">
      <c r="A3485" s="81">
        <v>104766</v>
      </c>
      <c r="B3485" s="81" t="s">
        <v>14737</v>
      </c>
      <c r="C3485" s="81" t="s">
        <v>7</v>
      </c>
      <c r="D3485" s="82">
        <v>21.63</v>
      </c>
    </row>
    <row r="3486" spans="1:4" ht="15" x14ac:dyDescent="0.25">
      <c r="A3486" s="81">
        <v>104768</v>
      </c>
      <c r="B3486" s="81" t="s">
        <v>14738</v>
      </c>
      <c r="C3486" s="81" t="s">
        <v>23</v>
      </c>
      <c r="D3486" s="82">
        <v>0.96</v>
      </c>
    </row>
    <row r="3487" spans="1:4" ht="15" x14ac:dyDescent="0.25">
      <c r="A3487" s="81">
        <v>104770</v>
      </c>
      <c r="B3487" s="81" t="s">
        <v>14739</v>
      </c>
      <c r="C3487" s="81" t="s">
        <v>23</v>
      </c>
      <c r="D3487" s="82">
        <v>2.58</v>
      </c>
    </row>
    <row r="3488" spans="1:4" ht="15" x14ac:dyDescent="0.25">
      <c r="A3488" s="81">
        <v>104772</v>
      </c>
      <c r="B3488" s="81" t="s">
        <v>14740</v>
      </c>
      <c r="C3488" s="81" t="s">
        <v>23</v>
      </c>
      <c r="D3488" s="82">
        <v>3.77</v>
      </c>
    </row>
    <row r="3489" spans="1:4" ht="15" x14ac:dyDescent="0.25">
      <c r="A3489" s="81">
        <v>104774</v>
      </c>
      <c r="B3489" s="81" t="s">
        <v>14741</v>
      </c>
      <c r="C3489" s="81" t="s">
        <v>23</v>
      </c>
      <c r="D3489" s="82">
        <v>3.24</v>
      </c>
    </row>
    <row r="3490" spans="1:4" ht="15" x14ac:dyDescent="0.25">
      <c r="A3490" s="81">
        <v>104776</v>
      </c>
      <c r="B3490" s="81" t="s">
        <v>14742</v>
      </c>
      <c r="C3490" s="81" t="s">
        <v>23</v>
      </c>
      <c r="D3490" s="82">
        <v>8.67</v>
      </c>
    </row>
    <row r="3491" spans="1:4" ht="15" x14ac:dyDescent="0.25">
      <c r="A3491" s="81">
        <v>104778</v>
      </c>
      <c r="B3491" s="81" t="s">
        <v>14743</v>
      </c>
      <c r="C3491" s="81" t="s">
        <v>23</v>
      </c>
      <c r="D3491" s="82">
        <v>12.67</v>
      </c>
    </row>
    <row r="3492" spans="1:4" ht="15" x14ac:dyDescent="0.25">
      <c r="A3492" s="81">
        <v>104780</v>
      </c>
      <c r="B3492" s="81" t="s">
        <v>14744</v>
      </c>
      <c r="C3492" s="81" t="s">
        <v>7</v>
      </c>
      <c r="D3492" s="82">
        <v>7.03</v>
      </c>
    </row>
    <row r="3493" spans="1:4" ht="15" x14ac:dyDescent="0.25">
      <c r="A3493" s="81">
        <v>104785</v>
      </c>
      <c r="B3493" s="81" t="s">
        <v>14745</v>
      </c>
      <c r="C3493" s="81" t="s">
        <v>7</v>
      </c>
      <c r="D3493" s="82">
        <v>15.05</v>
      </c>
    </row>
    <row r="3494" spans="1:4" ht="15" x14ac:dyDescent="0.25">
      <c r="A3494" s="81">
        <v>96765</v>
      </c>
      <c r="B3494" s="81" t="s">
        <v>1805</v>
      </c>
      <c r="C3494" s="81" t="s">
        <v>23</v>
      </c>
      <c r="D3494" s="83">
        <v>1901.61</v>
      </c>
    </row>
    <row r="3495" spans="1:4" ht="15" x14ac:dyDescent="0.25">
      <c r="A3495" s="81">
        <v>101905</v>
      </c>
      <c r="B3495" s="81" t="s">
        <v>12189</v>
      </c>
      <c r="C3495" s="81" t="s">
        <v>23</v>
      </c>
      <c r="D3495" s="82">
        <v>233.18</v>
      </c>
    </row>
    <row r="3496" spans="1:4" ht="15" x14ac:dyDescent="0.25">
      <c r="A3496" s="81">
        <v>101906</v>
      </c>
      <c r="B3496" s="81" t="s">
        <v>12190</v>
      </c>
      <c r="C3496" s="81" t="s">
        <v>23</v>
      </c>
      <c r="D3496" s="82">
        <v>666.96</v>
      </c>
    </row>
    <row r="3497" spans="1:4" ht="15" x14ac:dyDescent="0.25">
      <c r="A3497" s="81">
        <v>101907</v>
      </c>
      <c r="B3497" s="81" t="s">
        <v>12191</v>
      </c>
      <c r="C3497" s="81" t="s">
        <v>23</v>
      </c>
      <c r="D3497" s="82">
        <v>719.81</v>
      </c>
    </row>
    <row r="3498" spans="1:4" ht="15" x14ac:dyDescent="0.25">
      <c r="A3498" s="81">
        <v>101908</v>
      </c>
      <c r="B3498" s="81" t="s">
        <v>12192</v>
      </c>
      <c r="C3498" s="81" t="s">
        <v>23</v>
      </c>
      <c r="D3498" s="82">
        <v>226.57</v>
      </c>
    </row>
    <row r="3499" spans="1:4" ht="15" x14ac:dyDescent="0.25">
      <c r="A3499" s="81">
        <v>101909</v>
      </c>
      <c r="B3499" s="81" t="s">
        <v>12193</v>
      </c>
      <c r="C3499" s="81" t="s">
        <v>23</v>
      </c>
      <c r="D3499" s="82">
        <v>261.81</v>
      </c>
    </row>
    <row r="3500" spans="1:4" ht="15" x14ac:dyDescent="0.25">
      <c r="A3500" s="81">
        <v>101910</v>
      </c>
      <c r="B3500" s="81" t="s">
        <v>12194</v>
      </c>
      <c r="C3500" s="81" t="s">
        <v>23</v>
      </c>
      <c r="D3500" s="82">
        <v>305.83999999999997</v>
      </c>
    </row>
    <row r="3501" spans="1:4" ht="15" x14ac:dyDescent="0.25">
      <c r="A3501" s="81">
        <v>101911</v>
      </c>
      <c r="B3501" s="81" t="s">
        <v>12195</v>
      </c>
      <c r="C3501" s="81" t="s">
        <v>23</v>
      </c>
      <c r="D3501" s="82">
        <v>349.88</v>
      </c>
    </row>
    <row r="3502" spans="1:4" ht="15" x14ac:dyDescent="0.25">
      <c r="A3502" s="81">
        <v>101912</v>
      </c>
      <c r="B3502" s="81" t="s">
        <v>1806</v>
      </c>
      <c r="C3502" s="81" t="s">
        <v>23</v>
      </c>
      <c r="D3502" s="83">
        <v>2326.0700000000002</v>
      </c>
    </row>
    <row r="3503" spans="1:4" ht="15" x14ac:dyDescent="0.25">
      <c r="A3503" s="81">
        <v>101913</v>
      </c>
      <c r="B3503" s="81" t="s">
        <v>1807</v>
      </c>
      <c r="C3503" s="81" t="s">
        <v>23</v>
      </c>
      <c r="D3503" s="82">
        <v>384.18</v>
      </c>
    </row>
    <row r="3504" spans="1:4" ht="15" x14ac:dyDescent="0.25">
      <c r="A3504" s="81">
        <v>101914</v>
      </c>
      <c r="B3504" s="81" t="s">
        <v>1808</v>
      </c>
      <c r="C3504" s="81" t="s">
        <v>23</v>
      </c>
      <c r="D3504" s="82">
        <v>487.86</v>
      </c>
    </row>
    <row r="3505" spans="1:4" ht="15" x14ac:dyDescent="0.25">
      <c r="A3505" s="81">
        <v>101915</v>
      </c>
      <c r="B3505" s="81" t="s">
        <v>1809</v>
      </c>
      <c r="C3505" s="81" t="s">
        <v>23</v>
      </c>
      <c r="D3505" s="82">
        <v>369.72</v>
      </c>
    </row>
    <row r="3506" spans="1:4" ht="15" x14ac:dyDescent="0.25">
      <c r="A3506" s="81">
        <v>101916</v>
      </c>
      <c r="B3506" s="81" t="s">
        <v>1810</v>
      </c>
      <c r="C3506" s="81" t="s">
        <v>23</v>
      </c>
      <c r="D3506" s="83">
        <v>3470.22</v>
      </c>
    </row>
    <row r="3507" spans="1:4" ht="15" x14ac:dyDescent="0.25">
      <c r="A3507" s="81">
        <v>101917</v>
      </c>
      <c r="B3507" s="81" t="s">
        <v>1811</v>
      </c>
      <c r="C3507" s="81" t="s">
        <v>23</v>
      </c>
      <c r="D3507" s="82">
        <v>180.59</v>
      </c>
    </row>
    <row r="3508" spans="1:4" ht="15" x14ac:dyDescent="0.25">
      <c r="A3508" s="81">
        <v>98261</v>
      </c>
      <c r="B3508" s="81" t="s">
        <v>1812</v>
      </c>
      <c r="C3508" s="81" t="s">
        <v>7</v>
      </c>
      <c r="D3508" s="82">
        <v>5.41</v>
      </c>
    </row>
    <row r="3509" spans="1:4" ht="15" x14ac:dyDescent="0.25">
      <c r="A3509" s="81">
        <v>98262</v>
      </c>
      <c r="B3509" s="81" t="s">
        <v>1813</v>
      </c>
      <c r="C3509" s="81" t="s">
        <v>7</v>
      </c>
      <c r="D3509" s="82">
        <v>6.36</v>
      </c>
    </row>
    <row r="3510" spans="1:4" ht="15" x14ac:dyDescent="0.25">
      <c r="A3510" s="81">
        <v>98263</v>
      </c>
      <c r="B3510" s="81" t="s">
        <v>1814</v>
      </c>
      <c r="C3510" s="81" t="s">
        <v>7</v>
      </c>
      <c r="D3510" s="82">
        <v>6.63</v>
      </c>
    </row>
    <row r="3511" spans="1:4" ht="15" x14ac:dyDescent="0.25">
      <c r="A3511" s="81">
        <v>98264</v>
      </c>
      <c r="B3511" s="81" t="s">
        <v>1815</v>
      </c>
      <c r="C3511" s="81" t="s">
        <v>7</v>
      </c>
      <c r="D3511" s="82">
        <v>7.62</v>
      </c>
    </row>
    <row r="3512" spans="1:4" ht="15" x14ac:dyDescent="0.25">
      <c r="A3512" s="81">
        <v>98265</v>
      </c>
      <c r="B3512" s="81" t="s">
        <v>1816</v>
      </c>
      <c r="C3512" s="81" t="s">
        <v>7</v>
      </c>
      <c r="D3512" s="82">
        <v>8.2899999999999991</v>
      </c>
    </row>
    <row r="3513" spans="1:4" ht="15" x14ac:dyDescent="0.25">
      <c r="A3513" s="81">
        <v>98266</v>
      </c>
      <c r="B3513" s="81" t="s">
        <v>1817</v>
      </c>
      <c r="C3513" s="81" t="s">
        <v>7</v>
      </c>
      <c r="D3513" s="82">
        <v>9.17</v>
      </c>
    </row>
    <row r="3514" spans="1:4" ht="15" x14ac:dyDescent="0.25">
      <c r="A3514" s="81">
        <v>98267</v>
      </c>
      <c r="B3514" s="81" t="s">
        <v>1818</v>
      </c>
      <c r="C3514" s="81" t="s">
        <v>7</v>
      </c>
      <c r="D3514" s="82">
        <v>13.91</v>
      </c>
    </row>
    <row r="3515" spans="1:4" ht="15" x14ac:dyDescent="0.25">
      <c r="A3515" s="81">
        <v>98268</v>
      </c>
      <c r="B3515" s="81" t="s">
        <v>1819</v>
      </c>
      <c r="C3515" s="81" t="s">
        <v>7</v>
      </c>
      <c r="D3515" s="82">
        <v>21.11</v>
      </c>
    </row>
    <row r="3516" spans="1:4" ht="15" x14ac:dyDescent="0.25">
      <c r="A3516" s="81">
        <v>98269</v>
      </c>
      <c r="B3516" s="81" t="s">
        <v>1820</v>
      </c>
      <c r="C3516" s="81" t="s">
        <v>7</v>
      </c>
      <c r="D3516" s="82">
        <v>28.02</v>
      </c>
    </row>
    <row r="3517" spans="1:4" ht="15" x14ac:dyDescent="0.25">
      <c r="A3517" s="81">
        <v>98270</v>
      </c>
      <c r="B3517" s="81" t="s">
        <v>1821</v>
      </c>
      <c r="C3517" s="81" t="s">
        <v>7</v>
      </c>
      <c r="D3517" s="82">
        <v>40.93</v>
      </c>
    </row>
    <row r="3518" spans="1:4" ht="15" x14ac:dyDescent="0.25">
      <c r="A3518" s="81">
        <v>98271</v>
      </c>
      <c r="B3518" s="81" t="s">
        <v>1822</v>
      </c>
      <c r="C3518" s="81" t="s">
        <v>7</v>
      </c>
      <c r="D3518" s="82">
        <v>56.41</v>
      </c>
    </row>
    <row r="3519" spans="1:4" ht="15" x14ac:dyDescent="0.25">
      <c r="A3519" s="81">
        <v>98272</v>
      </c>
      <c r="B3519" s="81" t="s">
        <v>1823</v>
      </c>
      <c r="C3519" s="81" t="s">
        <v>7</v>
      </c>
      <c r="D3519" s="82">
        <v>125.66</v>
      </c>
    </row>
    <row r="3520" spans="1:4" ht="15" x14ac:dyDescent="0.25">
      <c r="A3520" s="81">
        <v>98273</v>
      </c>
      <c r="B3520" s="81" t="s">
        <v>1824</v>
      </c>
      <c r="C3520" s="81" t="s">
        <v>7</v>
      </c>
      <c r="D3520" s="82">
        <v>3.08</v>
      </c>
    </row>
    <row r="3521" spans="1:4" ht="15" x14ac:dyDescent="0.25">
      <c r="A3521" s="81">
        <v>98274</v>
      </c>
      <c r="B3521" s="81" t="s">
        <v>1825</v>
      </c>
      <c r="C3521" s="81" t="s">
        <v>7</v>
      </c>
      <c r="D3521" s="82">
        <v>3.74</v>
      </c>
    </row>
    <row r="3522" spans="1:4" ht="15" x14ac:dyDescent="0.25">
      <c r="A3522" s="81">
        <v>98275</v>
      </c>
      <c r="B3522" s="81" t="s">
        <v>1826</v>
      </c>
      <c r="C3522" s="81" t="s">
        <v>7</v>
      </c>
      <c r="D3522" s="82">
        <v>4.6100000000000003</v>
      </c>
    </row>
    <row r="3523" spans="1:4" ht="15" x14ac:dyDescent="0.25">
      <c r="A3523" s="81">
        <v>98276</v>
      </c>
      <c r="B3523" s="81" t="s">
        <v>1827</v>
      </c>
      <c r="C3523" s="81" t="s">
        <v>7</v>
      </c>
      <c r="D3523" s="82">
        <v>9.35</v>
      </c>
    </row>
    <row r="3524" spans="1:4" ht="15" x14ac:dyDescent="0.25">
      <c r="A3524" s="81">
        <v>98277</v>
      </c>
      <c r="B3524" s="81" t="s">
        <v>1828</v>
      </c>
      <c r="C3524" s="81" t="s">
        <v>7</v>
      </c>
      <c r="D3524" s="82">
        <v>16.559999999999999</v>
      </c>
    </row>
    <row r="3525" spans="1:4" ht="15" x14ac:dyDescent="0.25">
      <c r="A3525" s="81">
        <v>98278</v>
      </c>
      <c r="B3525" s="81" t="s">
        <v>1829</v>
      </c>
      <c r="C3525" s="81" t="s">
        <v>7</v>
      </c>
      <c r="D3525" s="82">
        <v>23.47</v>
      </c>
    </row>
    <row r="3526" spans="1:4" ht="15" x14ac:dyDescent="0.25">
      <c r="A3526" s="81">
        <v>98279</v>
      </c>
      <c r="B3526" s="81" t="s">
        <v>1830</v>
      </c>
      <c r="C3526" s="81" t="s">
        <v>7</v>
      </c>
      <c r="D3526" s="82">
        <v>36.369999999999997</v>
      </c>
    </row>
    <row r="3527" spans="1:4" ht="15" x14ac:dyDescent="0.25">
      <c r="A3527" s="81">
        <v>98280</v>
      </c>
      <c r="B3527" s="81" t="s">
        <v>1831</v>
      </c>
      <c r="C3527" s="81" t="s">
        <v>7</v>
      </c>
      <c r="D3527" s="82">
        <v>11.26</v>
      </c>
    </row>
    <row r="3528" spans="1:4" ht="15" x14ac:dyDescent="0.25">
      <c r="A3528" s="81">
        <v>98281</v>
      </c>
      <c r="B3528" s="81" t="s">
        <v>1832</v>
      </c>
      <c r="C3528" s="81" t="s">
        <v>7</v>
      </c>
      <c r="D3528" s="82">
        <v>12.21</v>
      </c>
    </row>
    <row r="3529" spans="1:4" ht="15" x14ac:dyDescent="0.25">
      <c r="A3529" s="81">
        <v>98282</v>
      </c>
      <c r="B3529" s="81" t="s">
        <v>1833</v>
      </c>
      <c r="C3529" s="81" t="s">
        <v>7</v>
      </c>
      <c r="D3529" s="82">
        <v>12.48</v>
      </c>
    </row>
    <row r="3530" spans="1:4" ht="15" x14ac:dyDescent="0.25">
      <c r="A3530" s="81">
        <v>98283</v>
      </c>
      <c r="B3530" s="81" t="s">
        <v>1834</v>
      </c>
      <c r="C3530" s="81" t="s">
        <v>7</v>
      </c>
      <c r="D3530" s="82">
        <v>13.47</v>
      </c>
    </row>
    <row r="3531" spans="1:4" ht="15" x14ac:dyDescent="0.25">
      <c r="A3531" s="81">
        <v>98284</v>
      </c>
      <c r="B3531" s="81" t="s">
        <v>1835</v>
      </c>
      <c r="C3531" s="81" t="s">
        <v>7</v>
      </c>
      <c r="D3531" s="82">
        <v>14.13</v>
      </c>
    </row>
    <row r="3532" spans="1:4" ht="15" x14ac:dyDescent="0.25">
      <c r="A3532" s="81">
        <v>98285</v>
      </c>
      <c r="B3532" s="81" t="s">
        <v>1836</v>
      </c>
      <c r="C3532" s="81" t="s">
        <v>7</v>
      </c>
      <c r="D3532" s="82">
        <v>15.02</v>
      </c>
    </row>
    <row r="3533" spans="1:4" ht="15" x14ac:dyDescent="0.25">
      <c r="A3533" s="81">
        <v>98286</v>
      </c>
      <c r="B3533" s="81" t="s">
        <v>1837</v>
      </c>
      <c r="C3533" s="81" t="s">
        <v>7</v>
      </c>
      <c r="D3533" s="82">
        <v>19.760000000000002</v>
      </c>
    </row>
    <row r="3534" spans="1:4" ht="15" x14ac:dyDescent="0.25">
      <c r="A3534" s="81">
        <v>98287</v>
      </c>
      <c r="B3534" s="81" t="s">
        <v>1838</v>
      </c>
      <c r="C3534" s="81" t="s">
        <v>7</v>
      </c>
      <c r="D3534" s="82">
        <v>1.9</v>
      </c>
    </row>
    <row r="3535" spans="1:4" ht="15" x14ac:dyDescent="0.25">
      <c r="A3535" s="81">
        <v>98288</v>
      </c>
      <c r="B3535" s="81" t="s">
        <v>1839</v>
      </c>
      <c r="C3535" s="81" t="s">
        <v>7</v>
      </c>
      <c r="D3535" s="82">
        <v>2.85</v>
      </c>
    </row>
    <row r="3536" spans="1:4" ht="15" x14ac:dyDescent="0.25">
      <c r="A3536" s="81">
        <v>98289</v>
      </c>
      <c r="B3536" s="81" t="s">
        <v>1840</v>
      </c>
      <c r="C3536" s="81" t="s">
        <v>7</v>
      </c>
      <c r="D3536" s="82">
        <v>3.11</v>
      </c>
    </row>
    <row r="3537" spans="1:4" ht="15" x14ac:dyDescent="0.25">
      <c r="A3537" s="81">
        <v>98290</v>
      </c>
      <c r="B3537" s="81" t="s">
        <v>1841</v>
      </c>
      <c r="C3537" s="81" t="s">
        <v>7</v>
      </c>
      <c r="D3537" s="82">
        <v>4.1100000000000003</v>
      </c>
    </row>
    <row r="3538" spans="1:4" ht="15" x14ac:dyDescent="0.25">
      <c r="A3538" s="81">
        <v>98291</v>
      </c>
      <c r="B3538" s="81" t="s">
        <v>1842</v>
      </c>
      <c r="C3538" s="81" t="s">
        <v>7</v>
      </c>
      <c r="D3538" s="82">
        <v>4.7699999999999996</v>
      </c>
    </row>
    <row r="3539" spans="1:4" ht="15" x14ac:dyDescent="0.25">
      <c r="A3539" s="81">
        <v>98292</v>
      </c>
      <c r="B3539" s="81" t="s">
        <v>1843</v>
      </c>
      <c r="C3539" s="81" t="s">
        <v>7</v>
      </c>
      <c r="D3539" s="82">
        <v>5.66</v>
      </c>
    </row>
    <row r="3540" spans="1:4" ht="15" x14ac:dyDescent="0.25">
      <c r="A3540" s="81">
        <v>98293</v>
      </c>
      <c r="B3540" s="81" t="s">
        <v>1844</v>
      </c>
      <c r="C3540" s="81" t="s">
        <v>7</v>
      </c>
      <c r="D3540" s="82">
        <v>10.4</v>
      </c>
    </row>
    <row r="3541" spans="1:4" ht="15" x14ac:dyDescent="0.25">
      <c r="A3541" s="81">
        <v>98400</v>
      </c>
      <c r="B3541" s="81" t="s">
        <v>1845</v>
      </c>
      <c r="C3541" s="81" t="s">
        <v>7</v>
      </c>
      <c r="D3541" s="82">
        <v>16.48</v>
      </c>
    </row>
    <row r="3542" spans="1:4" ht="15" x14ac:dyDescent="0.25">
      <c r="A3542" s="81">
        <v>98401</v>
      </c>
      <c r="B3542" s="81" t="s">
        <v>1846</v>
      </c>
      <c r="C3542" s="81" t="s">
        <v>7</v>
      </c>
      <c r="D3542" s="82">
        <v>24.67</v>
      </c>
    </row>
    <row r="3543" spans="1:4" ht="15" x14ac:dyDescent="0.25">
      <c r="A3543" s="81">
        <v>98402</v>
      </c>
      <c r="B3543" s="81" t="s">
        <v>1847</v>
      </c>
      <c r="C3543" s="81" t="s">
        <v>7</v>
      </c>
      <c r="D3543" s="82">
        <v>28.58</v>
      </c>
    </row>
    <row r="3544" spans="1:4" ht="15" x14ac:dyDescent="0.25">
      <c r="A3544" s="81">
        <v>100556</v>
      </c>
      <c r="B3544" s="81" t="s">
        <v>1848</v>
      </c>
      <c r="C3544" s="81" t="s">
        <v>23</v>
      </c>
      <c r="D3544" s="82">
        <v>45.86</v>
      </c>
    </row>
    <row r="3545" spans="1:4" ht="15" x14ac:dyDescent="0.25">
      <c r="A3545" s="81">
        <v>100557</v>
      </c>
      <c r="B3545" s="81" t="s">
        <v>1849</v>
      </c>
      <c r="C3545" s="81" t="s">
        <v>23</v>
      </c>
      <c r="D3545" s="82">
        <v>447.04</v>
      </c>
    </row>
    <row r="3546" spans="1:4" ht="15" x14ac:dyDescent="0.25">
      <c r="A3546" s="81">
        <v>100560</v>
      </c>
      <c r="B3546" s="81" t="s">
        <v>1850</v>
      </c>
      <c r="C3546" s="81" t="s">
        <v>23</v>
      </c>
      <c r="D3546" s="82">
        <v>123.06</v>
      </c>
    </row>
    <row r="3547" spans="1:4" ht="15" x14ac:dyDescent="0.25">
      <c r="A3547" s="81">
        <v>100561</v>
      </c>
      <c r="B3547" s="81" t="s">
        <v>1851</v>
      </c>
      <c r="C3547" s="81" t="s">
        <v>23</v>
      </c>
      <c r="D3547" s="82">
        <v>201.37</v>
      </c>
    </row>
    <row r="3548" spans="1:4" ht="15" x14ac:dyDescent="0.25">
      <c r="A3548" s="81">
        <v>100562</v>
      </c>
      <c r="B3548" s="81" t="s">
        <v>1852</v>
      </c>
      <c r="C3548" s="81" t="s">
        <v>23</v>
      </c>
      <c r="D3548" s="82">
        <v>295.77</v>
      </c>
    </row>
    <row r="3549" spans="1:4" ht="15" x14ac:dyDescent="0.25">
      <c r="A3549" s="81">
        <v>100563</v>
      </c>
      <c r="B3549" s="81" t="s">
        <v>1853</v>
      </c>
      <c r="C3549" s="81" t="s">
        <v>23</v>
      </c>
      <c r="D3549" s="82">
        <v>412.83</v>
      </c>
    </row>
    <row r="3550" spans="1:4" ht="15" x14ac:dyDescent="0.25">
      <c r="A3550" s="81">
        <v>101795</v>
      </c>
      <c r="B3550" s="81" t="s">
        <v>1854</v>
      </c>
      <c r="C3550" s="81" t="s">
        <v>23</v>
      </c>
      <c r="D3550" s="82">
        <v>619.54999999999995</v>
      </c>
    </row>
    <row r="3551" spans="1:4" ht="15" x14ac:dyDescent="0.25">
      <c r="A3551" s="81">
        <v>101798</v>
      </c>
      <c r="B3551" s="81" t="s">
        <v>1855</v>
      </c>
      <c r="C3551" s="81" t="s">
        <v>23</v>
      </c>
      <c r="D3551" s="82">
        <v>267.51</v>
      </c>
    </row>
    <row r="3552" spans="1:4" ht="15" x14ac:dyDescent="0.25">
      <c r="A3552" s="81">
        <v>101799</v>
      </c>
      <c r="B3552" s="81" t="s">
        <v>1856</v>
      </c>
      <c r="C3552" s="81" t="s">
        <v>23</v>
      </c>
      <c r="D3552" s="82">
        <v>626.13</v>
      </c>
    </row>
    <row r="3553" spans="1:4" ht="15" x14ac:dyDescent="0.25">
      <c r="A3553" s="81">
        <v>98397</v>
      </c>
      <c r="B3553" s="81" t="s">
        <v>14746</v>
      </c>
      <c r="C3553" s="81" t="s">
        <v>129</v>
      </c>
      <c r="D3553" s="82">
        <v>14.07</v>
      </c>
    </row>
    <row r="3554" spans="1:4" ht="15" x14ac:dyDescent="0.25">
      <c r="A3554" s="81">
        <v>103244</v>
      </c>
      <c r="B3554" s="81" t="s">
        <v>12196</v>
      </c>
      <c r="C3554" s="81" t="s">
        <v>23</v>
      </c>
      <c r="D3554" s="83">
        <v>2560.42</v>
      </c>
    </row>
    <row r="3555" spans="1:4" ht="15" x14ac:dyDescent="0.25">
      <c r="A3555" s="81">
        <v>103245</v>
      </c>
      <c r="B3555" s="81" t="s">
        <v>12197</v>
      </c>
      <c r="C3555" s="81" t="s">
        <v>23</v>
      </c>
      <c r="D3555" s="83">
        <v>2025.19</v>
      </c>
    </row>
    <row r="3556" spans="1:4" ht="15" x14ac:dyDescent="0.25">
      <c r="A3556" s="81">
        <v>103246</v>
      </c>
      <c r="B3556" s="81" t="s">
        <v>12198</v>
      </c>
      <c r="C3556" s="81" t="s">
        <v>23</v>
      </c>
      <c r="D3556" s="83">
        <v>2206.19</v>
      </c>
    </row>
    <row r="3557" spans="1:4" ht="15" x14ac:dyDescent="0.25">
      <c r="A3557" s="81">
        <v>103247</v>
      </c>
      <c r="B3557" s="81" t="s">
        <v>12199</v>
      </c>
      <c r="C3557" s="81" t="s">
        <v>23</v>
      </c>
      <c r="D3557" s="83">
        <v>2838.81</v>
      </c>
    </row>
    <row r="3558" spans="1:4" ht="15" x14ac:dyDescent="0.25">
      <c r="A3558" s="81">
        <v>103248</v>
      </c>
      <c r="B3558" s="81" t="s">
        <v>12200</v>
      </c>
      <c r="C3558" s="81" t="s">
        <v>23</v>
      </c>
      <c r="D3558" s="83">
        <v>2324.71</v>
      </c>
    </row>
    <row r="3559" spans="1:4" ht="15" x14ac:dyDescent="0.25">
      <c r="A3559" s="81">
        <v>103249</v>
      </c>
      <c r="B3559" s="81" t="s">
        <v>12201</v>
      </c>
      <c r="C3559" s="81" t="s">
        <v>23</v>
      </c>
      <c r="D3559" s="83">
        <v>2495.54</v>
      </c>
    </row>
    <row r="3560" spans="1:4" ht="15" x14ac:dyDescent="0.25">
      <c r="A3560" s="81">
        <v>103250</v>
      </c>
      <c r="B3560" s="81" t="s">
        <v>12202</v>
      </c>
      <c r="C3560" s="81" t="s">
        <v>23</v>
      </c>
      <c r="D3560" s="83">
        <v>4114.3999999999996</v>
      </c>
    </row>
    <row r="3561" spans="1:4" ht="15" x14ac:dyDescent="0.25">
      <c r="A3561" s="81">
        <v>103251</v>
      </c>
      <c r="B3561" s="81" t="s">
        <v>12203</v>
      </c>
      <c r="C3561" s="81" t="s">
        <v>23</v>
      </c>
      <c r="D3561" s="83">
        <v>3255.78</v>
      </c>
    </row>
    <row r="3562" spans="1:4" ht="15" x14ac:dyDescent="0.25">
      <c r="A3562" s="81">
        <v>103252</v>
      </c>
      <c r="B3562" s="81" t="s">
        <v>12204</v>
      </c>
      <c r="C3562" s="81" t="s">
        <v>23</v>
      </c>
      <c r="D3562" s="83">
        <v>3602.04</v>
      </c>
    </row>
    <row r="3563" spans="1:4" ht="15" x14ac:dyDescent="0.25">
      <c r="A3563" s="81">
        <v>103253</v>
      </c>
      <c r="B3563" s="81" t="s">
        <v>12205</v>
      </c>
      <c r="C3563" s="81" t="s">
        <v>23</v>
      </c>
      <c r="D3563" s="83">
        <v>5599.51</v>
      </c>
    </row>
    <row r="3564" spans="1:4" ht="15" x14ac:dyDescent="0.25">
      <c r="A3564" s="81">
        <v>103254</v>
      </c>
      <c r="B3564" s="81" t="s">
        <v>12206</v>
      </c>
      <c r="C3564" s="81" t="s">
        <v>23</v>
      </c>
      <c r="D3564" s="83">
        <v>4195.76</v>
      </c>
    </row>
    <row r="3565" spans="1:4" ht="15" x14ac:dyDescent="0.25">
      <c r="A3565" s="81">
        <v>103255</v>
      </c>
      <c r="B3565" s="81" t="s">
        <v>12207</v>
      </c>
      <c r="C3565" s="81" t="s">
        <v>23</v>
      </c>
      <c r="D3565" s="83">
        <v>4691.04</v>
      </c>
    </row>
    <row r="3566" spans="1:4" ht="15" x14ac:dyDescent="0.25">
      <c r="A3566" s="81">
        <v>103256</v>
      </c>
      <c r="B3566" s="81" t="s">
        <v>14747</v>
      </c>
      <c r="C3566" s="81" t="s">
        <v>23</v>
      </c>
      <c r="D3566" s="83">
        <v>10392.299999999999</v>
      </c>
    </row>
    <row r="3567" spans="1:4" ht="15" x14ac:dyDescent="0.25">
      <c r="A3567" s="81">
        <v>103257</v>
      </c>
      <c r="B3567" s="81" t="s">
        <v>14748</v>
      </c>
      <c r="C3567" s="81" t="s">
        <v>23</v>
      </c>
      <c r="D3567" s="83">
        <v>5961.22</v>
      </c>
    </row>
    <row r="3568" spans="1:4" ht="15" x14ac:dyDescent="0.25">
      <c r="A3568" s="81">
        <v>103258</v>
      </c>
      <c r="B3568" s="81" t="s">
        <v>14749</v>
      </c>
      <c r="C3568" s="81" t="s">
        <v>23</v>
      </c>
      <c r="D3568" s="83">
        <v>11613.68</v>
      </c>
    </row>
    <row r="3569" spans="1:4" ht="15" x14ac:dyDescent="0.25">
      <c r="A3569" s="81">
        <v>103259</v>
      </c>
      <c r="B3569" s="81" t="s">
        <v>14750</v>
      </c>
      <c r="C3569" s="81" t="s">
        <v>23</v>
      </c>
      <c r="D3569" s="83">
        <v>6283.9</v>
      </c>
    </row>
    <row r="3570" spans="1:4" ht="15" x14ac:dyDescent="0.25">
      <c r="A3570" s="81">
        <v>103260</v>
      </c>
      <c r="B3570" s="81" t="s">
        <v>14751</v>
      </c>
      <c r="C3570" s="81" t="s">
        <v>23</v>
      </c>
      <c r="D3570" s="83">
        <v>6453.51</v>
      </c>
    </row>
    <row r="3571" spans="1:4" ht="15" x14ac:dyDescent="0.25">
      <c r="A3571" s="81">
        <v>103261</v>
      </c>
      <c r="B3571" s="81" t="s">
        <v>14752</v>
      </c>
      <c r="C3571" s="81" t="s">
        <v>23</v>
      </c>
      <c r="D3571" s="83">
        <v>13100.91</v>
      </c>
    </row>
    <row r="3572" spans="1:4" ht="15" x14ac:dyDescent="0.25">
      <c r="A3572" s="81">
        <v>103262</v>
      </c>
      <c r="B3572" s="81" t="s">
        <v>14753</v>
      </c>
      <c r="C3572" s="81" t="s">
        <v>23</v>
      </c>
      <c r="D3572" s="83">
        <v>8244.76</v>
      </c>
    </row>
    <row r="3573" spans="1:4" ht="15" x14ac:dyDescent="0.25">
      <c r="A3573" s="81">
        <v>103263</v>
      </c>
      <c r="B3573" s="81" t="s">
        <v>12208</v>
      </c>
      <c r="C3573" s="81" t="s">
        <v>23</v>
      </c>
      <c r="D3573" s="83">
        <v>18165.37</v>
      </c>
    </row>
    <row r="3574" spans="1:4" ht="15" x14ac:dyDescent="0.25">
      <c r="A3574" s="81">
        <v>103264</v>
      </c>
      <c r="B3574" s="81" t="s">
        <v>12209</v>
      </c>
      <c r="C3574" s="81" t="s">
        <v>23</v>
      </c>
      <c r="D3574" s="83">
        <v>10214.450000000001</v>
      </c>
    </row>
    <row r="3575" spans="1:4" ht="15" x14ac:dyDescent="0.25">
      <c r="A3575" s="81">
        <v>103265</v>
      </c>
      <c r="B3575" s="81" t="s">
        <v>12210</v>
      </c>
      <c r="C3575" s="81" t="s">
        <v>23</v>
      </c>
      <c r="D3575" s="83">
        <v>21887.040000000001</v>
      </c>
    </row>
    <row r="3576" spans="1:4" ht="15" x14ac:dyDescent="0.25">
      <c r="A3576" s="81">
        <v>103266</v>
      </c>
      <c r="B3576" s="81" t="s">
        <v>12211</v>
      </c>
      <c r="C3576" s="81" t="s">
        <v>23</v>
      </c>
      <c r="D3576" s="83">
        <v>11400.45</v>
      </c>
    </row>
    <row r="3577" spans="1:4" ht="15" x14ac:dyDescent="0.25">
      <c r="A3577" s="81">
        <v>103267</v>
      </c>
      <c r="B3577" s="81" t="s">
        <v>12212</v>
      </c>
      <c r="C3577" s="81" t="s">
        <v>23</v>
      </c>
      <c r="D3577" s="83">
        <v>6514.64</v>
      </c>
    </row>
    <row r="3578" spans="1:4" ht="15" x14ac:dyDescent="0.25">
      <c r="A3578" s="81">
        <v>103268</v>
      </c>
      <c r="B3578" s="81" t="s">
        <v>12213</v>
      </c>
      <c r="C3578" s="81" t="s">
        <v>23</v>
      </c>
      <c r="D3578" s="83">
        <v>7722.69</v>
      </c>
    </row>
    <row r="3579" spans="1:4" ht="15" x14ac:dyDescent="0.25">
      <c r="A3579" s="81">
        <v>103269</v>
      </c>
      <c r="B3579" s="81" t="s">
        <v>12214</v>
      </c>
      <c r="C3579" s="81" t="s">
        <v>23</v>
      </c>
      <c r="D3579" s="83">
        <v>7997.04</v>
      </c>
    </row>
    <row r="3580" spans="1:4" ht="15" x14ac:dyDescent="0.25">
      <c r="A3580" s="81">
        <v>103270</v>
      </c>
      <c r="B3580" s="81" t="s">
        <v>12215</v>
      </c>
      <c r="C3580" s="81" t="s">
        <v>23</v>
      </c>
      <c r="D3580" s="83">
        <v>8298.83</v>
      </c>
    </row>
    <row r="3581" spans="1:4" ht="15" x14ac:dyDescent="0.25">
      <c r="A3581" s="81">
        <v>103271</v>
      </c>
      <c r="B3581" s="81" t="s">
        <v>12216</v>
      </c>
      <c r="C3581" s="81" t="s">
        <v>23</v>
      </c>
      <c r="D3581" s="83">
        <v>11743.98</v>
      </c>
    </row>
    <row r="3582" spans="1:4" ht="15" x14ac:dyDescent="0.25">
      <c r="A3582" s="81">
        <v>103272</v>
      </c>
      <c r="B3582" s="81" t="s">
        <v>12217</v>
      </c>
      <c r="C3582" s="81" t="s">
        <v>23</v>
      </c>
      <c r="D3582" s="83">
        <v>12127.76</v>
      </c>
    </row>
    <row r="3583" spans="1:4" ht="15" x14ac:dyDescent="0.25">
      <c r="A3583" s="81">
        <v>103273</v>
      </c>
      <c r="B3583" s="81" t="s">
        <v>12218</v>
      </c>
      <c r="C3583" s="81" t="s">
        <v>23</v>
      </c>
      <c r="D3583" s="83">
        <v>12472.09</v>
      </c>
    </row>
    <row r="3584" spans="1:4" ht="15" x14ac:dyDescent="0.25">
      <c r="A3584" s="81">
        <v>103274</v>
      </c>
      <c r="B3584" s="81" t="s">
        <v>12219</v>
      </c>
      <c r="C3584" s="81" t="s">
        <v>23</v>
      </c>
      <c r="D3584" s="83">
        <v>14277.04</v>
      </c>
    </row>
    <row r="3585" spans="1:4" ht="15" x14ac:dyDescent="0.25">
      <c r="A3585" s="81">
        <v>103275</v>
      </c>
      <c r="B3585" s="81" t="s">
        <v>12220</v>
      </c>
      <c r="C3585" s="81" t="s">
        <v>23</v>
      </c>
      <c r="D3585" s="83">
        <v>14203.35</v>
      </c>
    </row>
    <row r="3586" spans="1:4" ht="15" x14ac:dyDescent="0.25">
      <c r="A3586" s="81">
        <v>103276</v>
      </c>
      <c r="B3586" s="81" t="s">
        <v>12221</v>
      </c>
      <c r="C3586" s="81" t="s">
        <v>23</v>
      </c>
      <c r="D3586" s="83">
        <v>14901.44</v>
      </c>
    </row>
    <row r="3587" spans="1:4" ht="15" x14ac:dyDescent="0.25">
      <c r="A3587" s="81">
        <v>103277</v>
      </c>
      <c r="B3587" s="81" t="s">
        <v>12222</v>
      </c>
      <c r="C3587" s="81" t="s">
        <v>23</v>
      </c>
      <c r="D3587" s="83">
        <v>27452.71</v>
      </c>
    </row>
    <row r="3588" spans="1:4" ht="15" x14ac:dyDescent="0.25">
      <c r="A3588" s="81">
        <v>103278</v>
      </c>
      <c r="B3588" s="81" t="s">
        <v>12223</v>
      </c>
      <c r="C3588" s="81" t="s">
        <v>23</v>
      </c>
      <c r="D3588" s="83">
        <v>35125.69</v>
      </c>
    </row>
    <row r="3589" spans="1:4" ht="15" x14ac:dyDescent="0.25">
      <c r="A3589" s="81">
        <v>103288</v>
      </c>
      <c r="B3589" s="81" t="s">
        <v>10834</v>
      </c>
      <c r="C3589" s="81" t="s">
        <v>23</v>
      </c>
      <c r="D3589" s="82">
        <v>19.73</v>
      </c>
    </row>
    <row r="3590" spans="1:4" ht="15" x14ac:dyDescent="0.25">
      <c r="A3590" s="81">
        <v>103289</v>
      </c>
      <c r="B3590" s="81" t="s">
        <v>14754</v>
      </c>
      <c r="C3590" s="81" t="s">
        <v>7</v>
      </c>
      <c r="D3590" s="82">
        <v>32.58</v>
      </c>
    </row>
    <row r="3591" spans="1:4" ht="15" x14ac:dyDescent="0.25">
      <c r="A3591" s="81">
        <v>103290</v>
      </c>
      <c r="B3591" s="81" t="s">
        <v>14755</v>
      </c>
      <c r="C3591" s="81" t="s">
        <v>7</v>
      </c>
      <c r="D3591" s="82">
        <v>49.36</v>
      </c>
    </row>
    <row r="3592" spans="1:4" ht="15" x14ac:dyDescent="0.25">
      <c r="A3592" s="81">
        <v>103291</v>
      </c>
      <c r="B3592" s="81" t="s">
        <v>14756</v>
      </c>
      <c r="C3592" s="81" t="s">
        <v>7</v>
      </c>
      <c r="D3592" s="82">
        <v>61.64</v>
      </c>
    </row>
    <row r="3593" spans="1:4" ht="15" x14ac:dyDescent="0.25">
      <c r="A3593" s="81">
        <v>103292</v>
      </c>
      <c r="B3593" s="81" t="s">
        <v>14757</v>
      </c>
      <c r="C3593" s="81" t="s">
        <v>7</v>
      </c>
      <c r="D3593" s="82">
        <v>74.06</v>
      </c>
    </row>
    <row r="3594" spans="1:4" ht="15" x14ac:dyDescent="0.25">
      <c r="A3594" s="81">
        <v>101936</v>
      </c>
      <c r="B3594" s="81" t="s">
        <v>14758</v>
      </c>
      <c r="C3594" s="81" t="s">
        <v>23</v>
      </c>
      <c r="D3594" s="83">
        <v>9090.2999999999993</v>
      </c>
    </row>
    <row r="3595" spans="1:4" ht="15" x14ac:dyDescent="0.25">
      <c r="A3595" s="81">
        <v>101937</v>
      </c>
      <c r="B3595" s="81" t="s">
        <v>14759</v>
      </c>
      <c r="C3595" s="81" t="s">
        <v>23</v>
      </c>
      <c r="D3595" s="83">
        <v>17114.09</v>
      </c>
    </row>
    <row r="3596" spans="1:4" ht="15" x14ac:dyDescent="0.25">
      <c r="A3596" s="81">
        <v>98294</v>
      </c>
      <c r="B3596" s="81" t="s">
        <v>1857</v>
      </c>
      <c r="C3596" s="81" t="s">
        <v>7</v>
      </c>
      <c r="D3596" s="82">
        <v>7.44</v>
      </c>
    </row>
    <row r="3597" spans="1:4" ht="15" x14ac:dyDescent="0.25">
      <c r="A3597" s="81">
        <v>98295</v>
      </c>
      <c r="B3597" s="81" t="s">
        <v>1858</v>
      </c>
      <c r="C3597" s="81" t="s">
        <v>7</v>
      </c>
      <c r="D3597" s="82">
        <v>6.38</v>
      </c>
    </row>
    <row r="3598" spans="1:4" ht="15" x14ac:dyDescent="0.25">
      <c r="A3598" s="81">
        <v>98296</v>
      </c>
      <c r="B3598" s="81" t="s">
        <v>1859</v>
      </c>
      <c r="C3598" s="81" t="s">
        <v>7</v>
      </c>
      <c r="D3598" s="82">
        <v>10.9</v>
      </c>
    </row>
    <row r="3599" spans="1:4" ht="15" x14ac:dyDescent="0.25">
      <c r="A3599" s="81">
        <v>98297</v>
      </c>
      <c r="B3599" s="81" t="s">
        <v>1860</v>
      </c>
      <c r="C3599" s="81" t="s">
        <v>7</v>
      </c>
      <c r="D3599" s="82">
        <v>9.2100000000000009</v>
      </c>
    </row>
    <row r="3600" spans="1:4" ht="15" x14ac:dyDescent="0.25">
      <c r="A3600" s="81">
        <v>98298</v>
      </c>
      <c r="B3600" s="81" t="s">
        <v>12224</v>
      </c>
      <c r="C3600" s="81" t="s">
        <v>7</v>
      </c>
      <c r="D3600" s="82">
        <v>25.87</v>
      </c>
    </row>
    <row r="3601" spans="1:4" ht="15" x14ac:dyDescent="0.25">
      <c r="A3601" s="81">
        <v>98299</v>
      </c>
      <c r="B3601" s="81" t="s">
        <v>12225</v>
      </c>
      <c r="C3601" s="81" t="s">
        <v>7</v>
      </c>
      <c r="D3601" s="82">
        <v>23.78</v>
      </c>
    </row>
    <row r="3602" spans="1:4" ht="15" x14ac:dyDescent="0.25">
      <c r="A3602" s="81">
        <v>98300</v>
      </c>
      <c r="B3602" s="81" t="s">
        <v>12226</v>
      </c>
      <c r="C3602" s="81" t="s">
        <v>7</v>
      </c>
      <c r="D3602" s="82">
        <v>7.76</v>
      </c>
    </row>
    <row r="3603" spans="1:4" ht="15" x14ac:dyDescent="0.25">
      <c r="A3603" s="81">
        <v>98301</v>
      </c>
      <c r="B3603" s="81" t="s">
        <v>1861</v>
      </c>
      <c r="C3603" s="81" t="s">
        <v>23</v>
      </c>
      <c r="D3603" s="82">
        <v>791.77</v>
      </c>
    </row>
    <row r="3604" spans="1:4" ht="15" x14ac:dyDescent="0.25">
      <c r="A3604" s="81">
        <v>98302</v>
      </c>
      <c r="B3604" s="81" t="s">
        <v>1862</v>
      </c>
      <c r="C3604" s="81" t="s">
        <v>23</v>
      </c>
      <c r="D3604" s="83">
        <v>1334.93</v>
      </c>
    </row>
    <row r="3605" spans="1:4" ht="15" x14ac:dyDescent="0.25">
      <c r="A3605" s="81">
        <v>98304</v>
      </c>
      <c r="B3605" s="81" t="s">
        <v>1863</v>
      </c>
      <c r="C3605" s="81" t="s">
        <v>23</v>
      </c>
      <c r="D3605" s="83">
        <v>3985.49</v>
      </c>
    </row>
    <row r="3606" spans="1:4" ht="15" x14ac:dyDescent="0.25">
      <c r="A3606" s="81">
        <v>98305</v>
      </c>
      <c r="B3606" s="81" t="s">
        <v>12227</v>
      </c>
      <c r="C3606" s="81" t="s">
        <v>23</v>
      </c>
      <c r="D3606" s="83">
        <v>2711.49</v>
      </c>
    </row>
    <row r="3607" spans="1:4" ht="15" x14ac:dyDescent="0.25">
      <c r="A3607" s="81">
        <v>98306</v>
      </c>
      <c r="B3607" s="81" t="s">
        <v>12228</v>
      </c>
      <c r="C3607" s="81" t="s">
        <v>23</v>
      </c>
      <c r="D3607" s="82">
        <v>80.13</v>
      </c>
    </row>
    <row r="3608" spans="1:4" ht="15" x14ac:dyDescent="0.25">
      <c r="A3608" s="81">
        <v>98307</v>
      </c>
      <c r="B3608" s="81" t="s">
        <v>1864</v>
      </c>
      <c r="C3608" s="81" t="s">
        <v>23</v>
      </c>
      <c r="D3608" s="82">
        <v>53.28</v>
      </c>
    </row>
    <row r="3609" spans="1:4" ht="15" x14ac:dyDescent="0.25">
      <c r="A3609" s="81">
        <v>98308</v>
      </c>
      <c r="B3609" s="81" t="s">
        <v>1865</v>
      </c>
      <c r="C3609" s="81" t="s">
        <v>23</v>
      </c>
      <c r="D3609" s="82">
        <v>36.93</v>
      </c>
    </row>
    <row r="3610" spans="1:4" ht="15" x14ac:dyDescent="0.25">
      <c r="A3610" s="81">
        <v>98593</v>
      </c>
      <c r="B3610" s="81" t="s">
        <v>1866</v>
      </c>
      <c r="C3610" s="81" t="s">
        <v>23</v>
      </c>
      <c r="D3610" s="83">
        <v>2877.97</v>
      </c>
    </row>
    <row r="3611" spans="1:4" ht="15" x14ac:dyDescent="0.25">
      <c r="A3611" s="81">
        <v>100553</v>
      </c>
      <c r="B3611" s="81" t="s">
        <v>12229</v>
      </c>
      <c r="C3611" s="81" t="s">
        <v>7</v>
      </c>
      <c r="D3611" s="82">
        <v>28.55</v>
      </c>
    </row>
    <row r="3612" spans="1:4" ht="15" x14ac:dyDescent="0.25">
      <c r="A3612" s="81">
        <v>100554</v>
      </c>
      <c r="B3612" s="81" t="s">
        <v>12230</v>
      </c>
      <c r="C3612" s="81" t="s">
        <v>7</v>
      </c>
      <c r="D3612" s="82">
        <v>7.39</v>
      </c>
    </row>
    <row r="3613" spans="1:4" ht="15" x14ac:dyDescent="0.25">
      <c r="A3613" s="81">
        <v>100555</v>
      </c>
      <c r="B3613" s="81" t="s">
        <v>12231</v>
      </c>
      <c r="C3613" s="81" t="s">
        <v>23</v>
      </c>
      <c r="D3613" s="83">
        <v>1371.92</v>
      </c>
    </row>
    <row r="3614" spans="1:4" ht="15" x14ac:dyDescent="0.25">
      <c r="A3614" s="81">
        <v>89355</v>
      </c>
      <c r="B3614" s="81" t="s">
        <v>14760</v>
      </c>
      <c r="C3614" s="81" t="s">
        <v>7</v>
      </c>
      <c r="D3614" s="82">
        <v>26.44</v>
      </c>
    </row>
    <row r="3615" spans="1:4" ht="15" x14ac:dyDescent="0.25">
      <c r="A3615" s="81">
        <v>89356</v>
      </c>
      <c r="B3615" s="81" t="s">
        <v>14761</v>
      </c>
      <c r="C3615" s="81" t="s">
        <v>7</v>
      </c>
      <c r="D3615" s="82">
        <v>30.52</v>
      </c>
    </row>
    <row r="3616" spans="1:4" ht="15" x14ac:dyDescent="0.25">
      <c r="A3616" s="81">
        <v>89357</v>
      </c>
      <c r="B3616" s="81" t="s">
        <v>14762</v>
      </c>
      <c r="C3616" s="81" t="s">
        <v>7</v>
      </c>
      <c r="D3616" s="82">
        <v>40.44</v>
      </c>
    </row>
    <row r="3617" spans="1:4" ht="15" x14ac:dyDescent="0.25">
      <c r="A3617" s="81">
        <v>89401</v>
      </c>
      <c r="B3617" s="81" t="s">
        <v>14763</v>
      </c>
      <c r="C3617" s="81" t="s">
        <v>7</v>
      </c>
      <c r="D3617" s="82">
        <v>13.16</v>
      </c>
    </row>
    <row r="3618" spans="1:4" ht="15" x14ac:dyDescent="0.25">
      <c r="A3618" s="81">
        <v>89402</v>
      </c>
      <c r="B3618" s="81" t="s">
        <v>14764</v>
      </c>
      <c r="C3618" s="81" t="s">
        <v>7</v>
      </c>
      <c r="D3618" s="82">
        <v>15.17</v>
      </c>
    </row>
    <row r="3619" spans="1:4" ht="15" x14ac:dyDescent="0.25">
      <c r="A3619" s="81">
        <v>89403</v>
      </c>
      <c r="B3619" s="81" t="s">
        <v>14765</v>
      </c>
      <c r="C3619" s="81" t="s">
        <v>7</v>
      </c>
      <c r="D3619" s="82">
        <v>22.14</v>
      </c>
    </row>
    <row r="3620" spans="1:4" ht="15" x14ac:dyDescent="0.25">
      <c r="A3620" s="81">
        <v>89446</v>
      </c>
      <c r="B3620" s="81" t="s">
        <v>14766</v>
      </c>
      <c r="C3620" s="81" t="s">
        <v>7</v>
      </c>
      <c r="D3620" s="82">
        <v>5.52</v>
      </c>
    </row>
    <row r="3621" spans="1:4" ht="15" x14ac:dyDescent="0.25">
      <c r="A3621" s="81">
        <v>89447</v>
      </c>
      <c r="B3621" s="81" t="s">
        <v>14767</v>
      </c>
      <c r="C3621" s="81" t="s">
        <v>7</v>
      </c>
      <c r="D3621" s="82">
        <v>10.64</v>
      </c>
    </row>
    <row r="3622" spans="1:4" ht="15" x14ac:dyDescent="0.25">
      <c r="A3622" s="81">
        <v>89448</v>
      </c>
      <c r="B3622" s="81" t="s">
        <v>14768</v>
      </c>
      <c r="C3622" s="81" t="s">
        <v>7</v>
      </c>
      <c r="D3622" s="82">
        <v>16.12</v>
      </c>
    </row>
    <row r="3623" spans="1:4" ht="15" x14ac:dyDescent="0.25">
      <c r="A3623" s="81">
        <v>89449</v>
      </c>
      <c r="B3623" s="81" t="s">
        <v>14769</v>
      </c>
      <c r="C3623" s="81" t="s">
        <v>7</v>
      </c>
      <c r="D3623" s="82">
        <v>17.91</v>
      </c>
    </row>
    <row r="3624" spans="1:4" ht="15" x14ac:dyDescent="0.25">
      <c r="A3624" s="81">
        <v>89450</v>
      </c>
      <c r="B3624" s="81" t="s">
        <v>14770</v>
      </c>
      <c r="C3624" s="81" t="s">
        <v>7</v>
      </c>
      <c r="D3624" s="82">
        <v>28.36</v>
      </c>
    </row>
    <row r="3625" spans="1:4" ht="15" x14ac:dyDescent="0.25">
      <c r="A3625" s="81">
        <v>89451</v>
      </c>
      <c r="B3625" s="81" t="s">
        <v>14771</v>
      </c>
      <c r="C3625" s="81" t="s">
        <v>7</v>
      </c>
      <c r="D3625" s="82">
        <v>45.84</v>
      </c>
    </row>
    <row r="3626" spans="1:4" ht="15" x14ac:dyDescent="0.25">
      <c r="A3626" s="81">
        <v>89452</v>
      </c>
      <c r="B3626" s="81" t="s">
        <v>14772</v>
      </c>
      <c r="C3626" s="81" t="s">
        <v>7</v>
      </c>
      <c r="D3626" s="82">
        <v>62.84</v>
      </c>
    </row>
    <row r="3627" spans="1:4" ht="15" x14ac:dyDescent="0.25">
      <c r="A3627" s="81">
        <v>89508</v>
      </c>
      <c r="B3627" s="81" t="s">
        <v>12232</v>
      </c>
      <c r="C3627" s="81" t="s">
        <v>7</v>
      </c>
      <c r="D3627" s="82">
        <v>20.53</v>
      </c>
    </row>
    <row r="3628" spans="1:4" ht="15" x14ac:dyDescent="0.25">
      <c r="A3628" s="81">
        <v>89509</v>
      </c>
      <c r="B3628" s="81" t="s">
        <v>12233</v>
      </c>
      <c r="C3628" s="81" t="s">
        <v>7</v>
      </c>
      <c r="D3628" s="82">
        <v>27.59</v>
      </c>
    </row>
    <row r="3629" spans="1:4" ht="15" x14ac:dyDescent="0.25">
      <c r="A3629" s="81">
        <v>89511</v>
      </c>
      <c r="B3629" s="81" t="s">
        <v>12234</v>
      </c>
      <c r="C3629" s="81" t="s">
        <v>7</v>
      </c>
      <c r="D3629" s="82">
        <v>46.61</v>
      </c>
    </row>
    <row r="3630" spans="1:4" ht="15" x14ac:dyDescent="0.25">
      <c r="A3630" s="81">
        <v>89512</v>
      </c>
      <c r="B3630" s="81" t="s">
        <v>12235</v>
      </c>
      <c r="C3630" s="81" t="s">
        <v>7</v>
      </c>
      <c r="D3630" s="82">
        <v>59.55</v>
      </c>
    </row>
    <row r="3631" spans="1:4" ht="15" x14ac:dyDescent="0.25">
      <c r="A3631" s="81">
        <v>89576</v>
      </c>
      <c r="B3631" s="81" t="s">
        <v>12236</v>
      </c>
      <c r="C3631" s="81" t="s">
        <v>7</v>
      </c>
      <c r="D3631" s="82">
        <v>29.75</v>
      </c>
    </row>
    <row r="3632" spans="1:4" ht="15" x14ac:dyDescent="0.25">
      <c r="A3632" s="81">
        <v>89578</v>
      </c>
      <c r="B3632" s="81" t="s">
        <v>12237</v>
      </c>
      <c r="C3632" s="81" t="s">
        <v>7</v>
      </c>
      <c r="D3632" s="82">
        <v>37.159999999999997</v>
      </c>
    </row>
    <row r="3633" spans="1:4" ht="15" x14ac:dyDescent="0.25">
      <c r="A3633" s="81">
        <v>89580</v>
      </c>
      <c r="B3633" s="81" t="s">
        <v>12238</v>
      </c>
      <c r="C3633" s="81" t="s">
        <v>7</v>
      </c>
      <c r="D3633" s="82">
        <v>76.48</v>
      </c>
    </row>
    <row r="3634" spans="1:4" ht="15" x14ac:dyDescent="0.25">
      <c r="A3634" s="81">
        <v>89633</v>
      </c>
      <c r="B3634" s="81" t="s">
        <v>12239</v>
      </c>
      <c r="C3634" s="81" t="s">
        <v>7</v>
      </c>
      <c r="D3634" s="82">
        <v>31.91</v>
      </c>
    </row>
    <row r="3635" spans="1:4" ht="15" x14ac:dyDescent="0.25">
      <c r="A3635" s="81">
        <v>89634</v>
      </c>
      <c r="B3635" s="81" t="s">
        <v>12240</v>
      </c>
      <c r="C3635" s="81" t="s">
        <v>7</v>
      </c>
      <c r="D3635" s="82">
        <v>44.68</v>
      </c>
    </row>
    <row r="3636" spans="1:4" ht="15" x14ac:dyDescent="0.25">
      <c r="A3636" s="81">
        <v>89635</v>
      </c>
      <c r="B3636" s="81" t="s">
        <v>12241</v>
      </c>
      <c r="C3636" s="81" t="s">
        <v>7</v>
      </c>
      <c r="D3636" s="82">
        <v>63.96</v>
      </c>
    </row>
    <row r="3637" spans="1:4" ht="15" x14ac:dyDescent="0.25">
      <c r="A3637" s="81">
        <v>89636</v>
      </c>
      <c r="B3637" s="81" t="s">
        <v>12242</v>
      </c>
      <c r="C3637" s="81" t="s">
        <v>7</v>
      </c>
      <c r="D3637" s="82">
        <v>79.91</v>
      </c>
    </row>
    <row r="3638" spans="1:4" ht="15" x14ac:dyDescent="0.25">
      <c r="A3638" s="81">
        <v>89711</v>
      </c>
      <c r="B3638" s="81" t="s">
        <v>12243</v>
      </c>
      <c r="C3638" s="81" t="s">
        <v>7</v>
      </c>
      <c r="D3638" s="82">
        <v>27.69</v>
      </c>
    </row>
    <row r="3639" spans="1:4" ht="15" x14ac:dyDescent="0.25">
      <c r="A3639" s="81">
        <v>89712</v>
      </c>
      <c r="B3639" s="81" t="s">
        <v>12244</v>
      </c>
      <c r="C3639" s="81" t="s">
        <v>7</v>
      </c>
      <c r="D3639" s="82">
        <v>34.33</v>
      </c>
    </row>
    <row r="3640" spans="1:4" ht="15" x14ac:dyDescent="0.25">
      <c r="A3640" s="81">
        <v>89713</v>
      </c>
      <c r="B3640" s="81" t="s">
        <v>12245</v>
      </c>
      <c r="C3640" s="81" t="s">
        <v>7</v>
      </c>
      <c r="D3640" s="82">
        <v>42.55</v>
      </c>
    </row>
    <row r="3641" spans="1:4" ht="15" x14ac:dyDescent="0.25">
      <c r="A3641" s="81">
        <v>89714</v>
      </c>
      <c r="B3641" s="81" t="s">
        <v>12246</v>
      </c>
      <c r="C3641" s="81" t="s">
        <v>7</v>
      </c>
      <c r="D3641" s="82">
        <v>47.82</v>
      </c>
    </row>
    <row r="3642" spans="1:4" ht="15" x14ac:dyDescent="0.25">
      <c r="A3642" s="81">
        <v>89716</v>
      </c>
      <c r="B3642" s="81" t="s">
        <v>12247</v>
      </c>
      <c r="C3642" s="81" t="s">
        <v>7</v>
      </c>
      <c r="D3642" s="82">
        <v>30.72</v>
      </c>
    </row>
    <row r="3643" spans="1:4" ht="15" x14ac:dyDescent="0.25">
      <c r="A3643" s="81">
        <v>89717</v>
      </c>
      <c r="B3643" s="81" t="s">
        <v>12248</v>
      </c>
      <c r="C3643" s="81" t="s">
        <v>7</v>
      </c>
      <c r="D3643" s="82">
        <v>47.48</v>
      </c>
    </row>
    <row r="3644" spans="1:4" ht="15" x14ac:dyDescent="0.25">
      <c r="A3644" s="81">
        <v>89770</v>
      </c>
      <c r="B3644" s="81" t="s">
        <v>12249</v>
      </c>
      <c r="C3644" s="81" t="s">
        <v>7</v>
      </c>
      <c r="D3644" s="82">
        <v>48.33</v>
      </c>
    </row>
    <row r="3645" spans="1:4" ht="15" x14ac:dyDescent="0.25">
      <c r="A3645" s="81">
        <v>89771</v>
      </c>
      <c r="B3645" s="81" t="s">
        <v>12250</v>
      </c>
      <c r="C3645" s="81" t="s">
        <v>7</v>
      </c>
      <c r="D3645" s="82">
        <v>64.45</v>
      </c>
    </row>
    <row r="3646" spans="1:4" ht="15" x14ac:dyDescent="0.25">
      <c r="A3646" s="81">
        <v>89773</v>
      </c>
      <c r="B3646" s="81" t="s">
        <v>12251</v>
      </c>
      <c r="C3646" s="81" t="s">
        <v>7</v>
      </c>
      <c r="D3646" s="82">
        <v>151.08000000000001</v>
      </c>
    </row>
    <row r="3647" spans="1:4" ht="15" x14ac:dyDescent="0.25">
      <c r="A3647" s="81">
        <v>89775</v>
      </c>
      <c r="B3647" s="81" t="s">
        <v>12252</v>
      </c>
      <c r="C3647" s="81" t="s">
        <v>7</v>
      </c>
      <c r="D3647" s="82">
        <v>235.91</v>
      </c>
    </row>
    <row r="3648" spans="1:4" ht="15" x14ac:dyDescent="0.25">
      <c r="A3648" s="81">
        <v>89798</v>
      </c>
      <c r="B3648" s="81" t="s">
        <v>12253</v>
      </c>
      <c r="C3648" s="81" t="s">
        <v>7</v>
      </c>
      <c r="D3648" s="82">
        <v>15.33</v>
      </c>
    </row>
    <row r="3649" spans="1:4" ht="15" x14ac:dyDescent="0.25">
      <c r="A3649" s="81">
        <v>89799</v>
      </c>
      <c r="B3649" s="81" t="s">
        <v>12254</v>
      </c>
      <c r="C3649" s="81" t="s">
        <v>7</v>
      </c>
      <c r="D3649" s="82">
        <v>26.8</v>
      </c>
    </row>
    <row r="3650" spans="1:4" ht="15" x14ac:dyDescent="0.25">
      <c r="A3650" s="81">
        <v>89800</v>
      </c>
      <c r="B3650" s="81" t="s">
        <v>12255</v>
      </c>
      <c r="C3650" s="81" t="s">
        <v>7</v>
      </c>
      <c r="D3650" s="82">
        <v>35.35</v>
      </c>
    </row>
    <row r="3651" spans="1:4" ht="15" x14ac:dyDescent="0.25">
      <c r="A3651" s="81">
        <v>89848</v>
      </c>
      <c r="B3651" s="81" t="s">
        <v>12256</v>
      </c>
      <c r="C3651" s="81" t="s">
        <v>7</v>
      </c>
      <c r="D3651" s="82">
        <v>33.71</v>
      </c>
    </row>
    <row r="3652" spans="1:4" ht="15" x14ac:dyDescent="0.25">
      <c r="A3652" s="81">
        <v>89849</v>
      </c>
      <c r="B3652" s="81" t="s">
        <v>12257</v>
      </c>
      <c r="C3652" s="81" t="s">
        <v>7</v>
      </c>
      <c r="D3652" s="82">
        <v>66.48</v>
      </c>
    </row>
    <row r="3653" spans="1:4" ht="15" x14ac:dyDescent="0.25">
      <c r="A3653" s="81">
        <v>89865</v>
      </c>
      <c r="B3653" s="81" t="s">
        <v>14773</v>
      </c>
      <c r="C3653" s="81" t="s">
        <v>7</v>
      </c>
      <c r="D3653" s="82">
        <v>21.76</v>
      </c>
    </row>
    <row r="3654" spans="1:4" ht="15" x14ac:dyDescent="0.25">
      <c r="A3654" s="81">
        <v>92275</v>
      </c>
      <c r="B3654" s="81" t="s">
        <v>12258</v>
      </c>
      <c r="C3654" s="81" t="s">
        <v>7</v>
      </c>
      <c r="D3654" s="82">
        <v>57.39</v>
      </c>
    </row>
    <row r="3655" spans="1:4" ht="15" x14ac:dyDescent="0.25">
      <c r="A3655" s="81">
        <v>92276</v>
      </c>
      <c r="B3655" s="81" t="s">
        <v>12259</v>
      </c>
      <c r="C3655" s="81" t="s">
        <v>7</v>
      </c>
      <c r="D3655" s="82">
        <v>72.900000000000006</v>
      </c>
    </row>
    <row r="3656" spans="1:4" ht="15" x14ac:dyDescent="0.25">
      <c r="A3656" s="81">
        <v>92277</v>
      </c>
      <c r="B3656" s="81" t="s">
        <v>12260</v>
      </c>
      <c r="C3656" s="81" t="s">
        <v>7</v>
      </c>
      <c r="D3656" s="82">
        <v>105.14</v>
      </c>
    </row>
    <row r="3657" spans="1:4" ht="15" x14ac:dyDescent="0.25">
      <c r="A3657" s="81">
        <v>92278</v>
      </c>
      <c r="B3657" s="81" t="s">
        <v>12261</v>
      </c>
      <c r="C3657" s="81" t="s">
        <v>7</v>
      </c>
      <c r="D3657" s="82">
        <v>141.28</v>
      </c>
    </row>
    <row r="3658" spans="1:4" ht="15" x14ac:dyDescent="0.25">
      <c r="A3658" s="81">
        <v>92279</v>
      </c>
      <c r="B3658" s="81" t="s">
        <v>12262</v>
      </c>
      <c r="C3658" s="81" t="s">
        <v>7</v>
      </c>
      <c r="D3658" s="82">
        <v>203.97</v>
      </c>
    </row>
    <row r="3659" spans="1:4" ht="15" x14ac:dyDescent="0.25">
      <c r="A3659" s="81">
        <v>92280</v>
      </c>
      <c r="B3659" s="81" t="s">
        <v>12263</v>
      </c>
      <c r="C3659" s="81" t="s">
        <v>7</v>
      </c>
      <c r="D3659" s="82">
        <v>285.97000000000003</v>
      </c>
    </row>
    <row r="3660" spans="1:4" ht="15" x14ac:dyDescent="0.25">
      <c r="A3660" s="81">
        <v>92281</v>
      </c>
      <c r="B3660" s="81" t="s">
        <v>12264</v>
      </c>
      <c r="C3660" s="81" t="s">
        <v>7</v>
      </c>
      <c r="D3660" s="82">
        <v>109.77</v>
      </c>
    </row>
    <row r="3661" spans="1:4" ht="15" x14ac:dyDescent="0.25">
      <c r="A3661" s="81">
        <v>92282</v>
      </c>
      <c r="B3661" s="81" t="s">
        <v>12265</v>
      </c>
      <c r="C3661" s="81" t="s">
        <v>7</v>
      </c>
      <c r="D3661" s="82">
        <v>127.38</v>
      </c>
    </row>
    <row r="3662" spans="1:4" ht="15" x14ac:dyDescent="0.25">
      <c r="A3662" s="81">
        <v>92283</v>
      </c>
      <c r="B3662" s="81" t="s">
        <v>12266</v>
      </c>
      <c r="C3662" s="81" t="s">
        <v>7</v>
      </c>
      <c r="D3662" s="82">
        <v>173.79</v>
      </c>
    </row>
    <row r="3663" spans="1:4" ht="15" x14ac:dyDescent="0.25">
      <c r="A3663" s="81">
        <v>92284</v>
      </c>
      <c r="B3663" s="81" t="s">
        <v>12267</v>
      </c>
      <c r="C3663" s="81" t="s">
        <v>7</v>
      </c>
      <c r="D3663" s="82">
        <v>219.43</v>
      </c>
    </row>
    <row r="3664" spans="1:4" ht="15" x14ac:dyDescent="0.25">
      <c r="A3664" s="81">
        <v>92285</v>
      </c>
      <c r="B3664" s="81" t="s">
        <v>12268</v>
      </c>
      <c r="C3664" s="81" t="s">
        <v>7</v>
      </c>
      <c r="D3664" s="82">
        <v>297.23</v>
      </c>
    </row>
    <row r="3665" spans="1:4" ht="15" x14ac:dyDescent="0.25">
      <c r="A3665" s="81">
        <v>92286</v>
      </c>
      <c r="B3665" s="81" t="s">
        <v>12269</v>
      </c>
      <c r="C3665" s="81" t="s">
        <v>7</v>
      </c>
      <c r="D3665" s="82">
        <v>380.52</v>
      </c>
    </row>
    <row r="3666" spans="1:4" ht="15" x14ac:dyDescent="0.25">
      <c r="A3666" s="81">
        <v>92305</v>
      </c>
      <c r="B3666" s="81" t="s">
        <v>12270</v>
      </c>
      <c r="C3666" s="81" t="s">
        <v>7</v>
      </c>
      <c r="D3666" s="82">
        <v>40.93</v>
      </c>
    </row>
    <row r="3667" spans="1:4" ht="15" x14ac:dyDescent="0.25">
      <c r="A3667" s="81">
        <v>92306</v>
      </c>
      <c r="B3667" s="81" t="s">
        <v>12271</v>
      </c>
      <c r="C3667" s="81" t="s">
        <v>7</v>
      </c>
      <c r="D3667" s="82">
        <v>65.14</v>
      </c>
    </row>
    <row r="3668" spans="1:4" ht="15" x14ac:dyDescent="0.25">
      <c r="A3668" s="81">
        <v>92307</v>
      </c>
      <c r="B3668" s="81" t="s">
        <v>12272</v>
      </c>
      <c r="C3668" s="81" t="s">
        <v>7</v>
      </c>
      <c r="D3668" s="82">
        <v>81</v>
      </c>
    </row>
    <row r="3669" spans="1:4" ht="15" x14ac:dyDescent="0.25">
      <c r="A3669" s="81">
        <v>92308</v>
      </c>
      <c r="B3669" s="81" t="s">
        <v>12273</v>
      </c>
      <c r="C3669" s="81" t="s">
        <v>7</v>
      </c>
      <c r="D3669" s="82">
        <v>56.53</v>
      </c>
    </row>
    <row r="3670" spans="1:4" ht="15" x14ac:dyDescent="0.25">
      <c r="A3670" s="81">
        <v>92309</v>
      </c>
      <c r="B3670" s="81" t="s">
        <v>12274</v>
      </c>
      <c r="C3670" s="81" t="s">
        <v>7</v>
      </c>
      <c r="D3670" s="82">
        <v>121.39</v>
      </c>
    </row>
    <row r="3671" spans="1:4" ht="15" x14ac:dyDescent="0.25">
      <c r="A3671" s="81">
        <v>92310</v>
      </c>
      <c r="B3671" s="81" t="s">
        <v>12275</v>
      </c>
      <c r="C3671" s="81" t="s">
        <v>7</v>
      </c>
      <c r="D3671" s="82">
        <v>139.35</v>
      </c>
    </row>
    <row r="3672" spans="1:4" ht="15" x14ac:dyDescent="0.25">
      <c r="A3672" s="81">
        <v>92320</v>
      </c>
      <c r="B3672" s="81" t="s">
        <v>12276</v>
      </c>
      <c r="C3672" s="81" t="s">
        <v>7</v>
      </c>
      <c r="D3672" s="82">
        <v>56.86</v>
      </c>
    </row>
    <row r="3673" spans="1:4" ht="15" x14ac:dyDescent="0.25">
      <c r="A3673" s="81">
        <v>92321</v>
      </c>
      <c r="B3673" s="81" t="s">
        <v>12277</v>
      </c>
      <c r="C3673" s="81" t="s">
        <v>7</v>
      </c>
      <c r="D3673" s="82">
        <v>92.58</v>
      </c>
    </row>
    <row r="3674" spans="1:4" ht="15" x14ac:dyDescent="0.25">
      <c r="A3674" s="81">
        <v>92322</v>
      </c>
      <c r="B3674" s="81" t="s">
        <v>12278</v>
      </c>
      <c r="C3674" s="81" t="s">
        <v>7</v>
      </c>
      <c r="D3674" s="82">
        <v>118.3</v>
      </c>
    </row>
    <row r="3675" spans="1:4" ht="15" x14ac:dyDescent="0.25">
      <c r="A3675" s="81">
        <v>92323</v>
      </c>
      <c r="B3675" s="81" t="s">
        <v>12279</v>
      </c>
      <c r="C3675" s="81" t="s">
        <v>7</v>
      </c>
      <c r="D3675" s="82">
        <v>68.63</v>
      </c>
    </row>
    <row r="3676" spans="1:4" ht="15" x14ac:dyDescent="0.25">
      <c r="A3676" s="81">
        <v>92324</v>
      </c>
      <c r="B3676" s="81" t="s">
        <v>12280</v>
      </c>
      <c r="C3676" s="81" t="s">
        <v>7</v>
      </c>
      <c r="D3676" s="82">
        <v>145</v>
      </c>
    </row>
    <row r="3677" spans="1:4" ht="15" x14ac:dyDescent="0.25">
      <c r="A3677" s="81">
        <v>92325</v>
      </c>
      <c r="B3677" s="81" t="s">
        <v>12281</v>
      </c>
      <c r="C3677" s="81" t="s">
        <v>7</v>
      </c>
      <c r="D3677" s="82">
        <v>172.82</v>
      </c>
    </row>
    <row r="3678" spans="1:4" ht="15" x14ac:dyDescent="0.25">
      <c r="A3678" s="81">
        <v>92335</v>
      </c>
      <c r="B3678" s="81" t="s">
        <v>1867</v>
      </c>
      <c r="C3678" s="81" t="s">
        <v>7</v>
      </c>
      <c r="D3678" s="82">
        <v>96.37</v>
      </c>
    </row>
    <row r="3679" spans="1:4" ht="15" x14ac:dyDescent="0.25">
      <c r="A3679" s="81">
        <v>92336</v>
      </c>
      <c r="B3679" s="81" t="s">
        <v>1868</v>
      </c>
      <c r="C3679" s="81" t="s">
        <v>7</v>
      </c>
      <c r="D3679" s="82">
        <v>117.98</v>
      </c>
    </row>
    <row r="3680" spans="1:4" ht="15" x14ac:dyDescent="0.25">
      <c r="A3680" s="81">
        <v>92337</v>
      </c>
      <c r="B3680" s="81" t="s">
        <v>1869</v>
      </c>
      <c r="C3680" s="81" t="s">
        <v>7</v>
      </c>
      <c r="D3680" s="82">
        <v>154.26</v>
      </c>
    </row>
    <row r="3681" spans="1:4" ht="15" x14ac:dyDescent="0.25">
      <c r="A3681" s="81">
        <v>92338</v>
      </c>
      <c r="B3681" s="81" t="s">
        <v>1870</v>
      </c>
      <c r="C3681" s="81" t="s">
        <v>7</v>
      </c>
      <c r="D3681" s="82">
        <v>149.36000000000001</v>
      </c>
    </row>
    <row r="3682" spans="1:4" ht="15" x14ac:dyDescent="0.25">
      <c r="A3682" s="81">
        <v>92339</v>
      </c>
      <c r="B3682" s="81" t="s">
        <v>1871</v>
      </c>
      <c r="C3682" s="81" t="s">
        <v>7</v>
      </c>
      <c r="D3682" s="82">
        <v>221.23</v>
      </c>
    </row>
    <row r="3683" spans="1:4" ht="15" x14ac:dyDescent="0.25">
      <c r="A3683" s="81">
        <v>92341</v>
      </c>
      <c r="B3683" s="81" t="s">
        <v>1872</v>
      </c>
      <c r="C3683" s="81" t="s">
        <v>7</v>
      </c>
      <c r="D3683" s="82">
        <v>110.98</v>
      </c>
    </row>
    <row r="3684" spans="1:4" ht="15" x14ac:dyDescent="0.25">
      <c r="A3684" s="81">
        <v>92342</v>
      </c>
      <c r="B3684" s="81" t="s">
        <v>1873</v>
      </c>
      <c r="C3684" s="81" t="s">
        <v>7</v>
      </c>
      <c r="D3684" s="82">
        <v>132.68</v>
      </c>
    </row>
    <row r="3685" spans="1:4" ht="15" x14ac:dyDescent="0.25">
      <c r="A3685" s="81">
        <v>92343</v>
      </c>
      <c r="B3685" s="81" t="s">
        <v>1874</v>
      </c>
      <c r="C3685" s="81" t="s">
        <v>7</v>
      </c>
      <c r="D3685" s="82">
        <v>169.11</v>
      </c>
    </row>
    <row r="3686" spans="1:4" ht="15" x14ac:dyDescent="0.25">
      <c r="A3686" s="81">
        <v>92359</v>
      </c>
      <c r="B3686" s="81" t="s">
        <v>1875</v>
      </c>
      <c r="C3686" s="81" t="s">
        <v>7</v>
      </c>
      <c r="D3686" s="82">
        <v>66.05</v>
      </c>
    </row>
    <row r="3687" spans="1:4" ht="15" x14ac:dyDescent="0.25">
      <c r="A3687" s="81">
        <v>92360</v>
      </c>
      <c r="B3687" s="81" t="s">
        <v>1876</v>
      </c>
      <c r="C3687" s="81" t="s">
        <v>7</v>
      </c>
      <c r="D3687" s="82">
        <v>88.2</v>
      </c>
    </row>
    <row r="3688" spans="1:4" ht="15" x14ac:dyDescent="0.25">
      <c r="A3688" s="81">
        <v>92361</v>
      </c>
      <c r="B3688" s="81" t="s">
        <v>1877</v>
      </c>
      <c r="C3688" s="81" t="s">
        <v>7</v>
      </c>
      <c r="D3688" s="82">
        <v>119.5</v>
      </c>
    </row>
    <row r="3689" spans="1:4" ht="15" x14ac:dyDescent="0.25">
      <c r="A3689" s="81">
        <v>92362</v>
      </c>
      <c r="B3689" s="81" t="s">
        <v>1878</v>
      </c>
      <c r="C3689" s="81" t="s">
        <v>7</v>
      </c>
      <c r="D3689" s="82">
        <v>190.18</v>
      </c>
    </row>
    <row r="3690" spans="1:4" ht="15" x14ac:dyDescent="0.25">
      <c r="A3690" s="81">
        <v>92364</v>
      </c>
      <c r="B3690" s="81" t="s">
        <v>1879</v>
      </c>
      <c r="C3690" s="81" t="s">
        <v>7</v>
      </c>
      <c r="D3690" s="82">
        <v>58.86</v>
      </c>
    </row>
    <row r="3691" spans="1:4" ht="15" x14ac:dyDescent="0.25">
      <c r="A3691" s="81">
        <v>92365</v>
      </c>
      <c r="B3691" s="81" t="s">
        <v>1880</v>
      </c>
      <c r="C3691" s="81" t="s">
        <v>7</v>
      </c>
      <c r="D3691" s="82">
        <v>67.5</v>
      </c>
    </row>
    <row r="3692" spans="1:4" ht="15" x14ac:dyDescent="0.25">
      <c r="A3692" s="81">
        <v>92366</v>
      </c>
      <c r="B3692" s="81" t="s">
        <v>1881</v>
      </c>
      <c r="C3692" s="81" t="s">
        <v>7</v>
      </c>
      <c r="D3692" s="82">
        <v>92.9</v>
      </c>
    </row>
    <row r="3693" spans="1:4" ht="15" x14ac:dyDescent="0.25">
      <c r="A3693" s="81">
        <v>92367</v>
      </c>
      <c r="B3693" s="81" t="s">
        <v>1882</v>
      </c>
      <c r="C3693" s="81" t="s">
        <v>7</v>
      </c>
      <c r="D3693" s="82">
        <v>113.78</v>
      </c>
    </row>
    <row r="3694" spans="1:4" ht="15" x14ac:dyDescent="0.25">
      <c r="A3694" s="81">
        <v>92368</v>
      </c>
      <c r="B3694" s="81" t="s">
        <v>1883</v>
      </c>
      <c r="C3694" s="81" t="s">
        <v>7</v>
      </c>
      <c r="D3694" s="82">
        <v>149.44</v>
      </c>
    </row>
    <row r="3695" spans="1:4" ht="15" x14ac:dyDescent="0.25">
      <c r="A3695" s="81">
        <v>92645</v>
      </c>
      <c r="B3695" s="81" t="s">
        <v>1884</v>
      </c>
      <c r="C3695" s="81" t="s">
        <v>7</v>
      </c>
      <c r="D3695" s="82">
        <v>71.42</v>
      </c>
    </row>
    <row r="3696" spans="1:4" ht="15" x14ac:dyDescent="0.25">
      <c r="A3696" s="81">
        <v>92646</v>
      </c>
      <c r="B3696" s="81" t="s">
        <v>1885</v>
      </c>
      <c r="C3696" s="81" t="s">
        <v>7</v>
      </c>
      <c r="D3696" s="82">
        <v>93.57</v>
      </c>
    </row>
    <row r="3697" spans="1:4" ht="15" x14ac:dyDescent="0.25">
      <c r="A3697" s="81">
        <v>92648</v>
      </c>
      <c r="B3697" s="81" t="s">
        <v>1886</v>
      </c>
      <c r="C3697" s="81" t="s">
        <v>7</v>
      </c>
      <c r="D3697" s="82">
        <v>102.58</v>
      </c>
    </row>
    <row r="3698" spans="1:4" ht="15" x14ac:dyDescent="0.25">
      <c r="A3698" s="81">
        <v>92649</v>
      </c>
      <c r="B3698" s="81" t="s">
        <v>1887</v>
      </c>
      <c r="C3698" s="81" t="s">
        <v>7</v>
      </c>
      <c r="D3698" s="82">
        <v>124.87</v>
      </c>
    </row>
    <row r="3699" spans="1:4" ht="15" x14ac:dyDescent="0.25">
      <c r="A3699" s="81">
        <v>92650</v>
      </c>
      <c r="B3699" s="81" t="s">
        <v>1888</v>
      </c>
      <c r="C3699" s="81" t="s">
        <v>7</v>
      </c>
      <c r="D3699" s="82">
        <v>195.56</v>
      </c>
    </row>
    <row r="3700" spans="1:4" ht="15" x14ac:dyDescent="0.25">
      <c r="A3700" s="81">
        <v>92652</v>
      </c>
      <c r="B3700" s="81" t="s">
        <v>1889</v>
      </c>
      <c r="C3700" s="81" t="s">
        <v>7</v>
      </c>
      <c r="D3700" s="82">
        <v>65.52</v>
      </c>
    </row>
    <row r="3701" spans="1:4" ht="15" x14ac:dyDescent="0.25">
      <c r="A3701" s="81">
        <v>92653</v>
      </c>
      <c r="B3701" s="81" t="s">
        <v>1890</v>
      </c>
      <c r="C3701" s="81" t="s">
        <v>7</v>
      </c>
      <c r="D3701" s="82">
        <v>74.23</v>
      </c>
    </row>
    <row r="3702" spans="1:4" ht="15" x14ac:dyDescent="0.25">
      <c r="A3702" s="81">
        <v>92654</v>
      </c>
      <c r="B3702" s="81" t="s">
        <v>1891</v>
      </c>
      <c r="C3702" s="81" t="s">
        <v>7</v>
      </c>
      <c r="D3702" s="82">
        <v>99.64</v>
      </c>
    </row>
    <row r="3703" spans="1:4" ht="15" x14ac:dyDescent="0.25">
      <c r="A3703" s="81">
        <v>92655</v>
      </c>
      <c r="B3703" s="81" t="s">
        <v>1892</v>
      </c>
      <c r="C3703" s="81" t="s">
        <v>7</v>
      </c>
      <c r="D3703" s="82">
        <v>120.66</v>
      </c>
    </row>
    <row r="3704" spans="1:4" ht="15" x14ac:dyDescent="0.25">
      <c r="A3704" s="81">
        <v>92656</v>
      </c>
      <c r="B3704" s="81" t="s">
        <v>1893</v>
      </c>
      <c r="C3704" s="81" t="s">
        <v>7</v>
      </c>
      <c r="D3704" s="82">
        <v>156.32</v>
      </c>
    </row>
    <row r="3705" spans="1:4" ht="15" x14ac:dyDescent="0.25">
      <c r="A3705" s="81">
        <v>92687</v>
      </c>
      <c r="B3705" s="81" t="s">
        <v>1894</v>
      </c>
      <c r="C3705" s="81" t="s">
        <v>7</v>
      </c>
      <c r="D3705" s="82">
        <v>31.58</v>
      </c>
    </row>
    <row r="3706" spans="1:4" ht="15" x14ac:dyDescent="0.25">
      <c r="A3706" s="81">
        <v>92688</v>
      </c>
      <c r="B3706" s="81" t="s">
        <v>1895</v>
      </c>
      <c r="C3706" s="81" t="s">
        <v>7</v>
      </c>
      <c r="D3706" s="82">
        <v>45.32</v>
      </c>
    </row>
    <row r="3707" spans="1:4" ht="15" x14ac:dyDescent="0.25">
      <c r="A3707" s="81">
        <v>92689</v>
      </c>
      <c r="B3707" s="81" t="s">
        <v>1896</v>
      </c>
      <c r="C3707" s="81" t="s">
        <v>7</v>
      </c>
      <c r="D3707" s="82">
        <v>51.76</v>
      </c>
    </row>
    <row r="3708" spans="1:4" ht="15" x14ac:dyDescent="0.25">
      <c r="A3708" s="81">
        <v>92690</v>
      </c>
      <c r="B3708" s="81" t="s">
        <v>1897</v>
      </c>
      <c r="C3708" s="81" t="s">
        <v>7</v>
      </c>
      <c r="D3708" s="82">
        <v>74.98</v>
      </c>
    </row>
    <row r="3709" spans="1:4" ht="15" x14ac:dyDescent="0.25">
      <c r="A3709" s="81">
        <v>92691</v>
      </c>
      <c r="B3709" s="81" t="s">
        <v>1898</v>
      </c>
      <c r="C3709" s="81" t="s">
        <v>7</v>
      </c>
      <c r="D3709" s="82">
        <v>101.72</v>
      </c>
    </row>
    <row r="3710" spans="1:4" ht="15" x14ac:dyDescent="0.25">
      <c r="A3710" s="81">
        <v>94462</v>
      </c>
      <c r="B3710" s="81" t="s">
        <v>14774</v>
      </c>
      <c r="C3710" s="81" t="s">
        <v>7</v>
      </c>
      <c r="D3710" s="82">
        <v>104.13</v>
      </c>
    </row>
    <row r="3711" spans="1:4" ht="15" x14ac:dyDescent="0.25">
      <c r="A3711" s="81">
        <v>94463</v>
      </c>
      <c r="B3711" s="81" t="s">
        <v>14775</v>
      </c>
      <c r="C3711" s="81" t="s">
        <v>7</v>
      </c>
      <c r="D3711" s="82">
        <v>127.33</v>
      </c>
    </row>
    <row r="3712" spans="1:4" ht="15" x14ac:dyDescent="0.25">
      <c r="A3712" s="81">
        <v>94464</v>
      </c>
      <c r="B3712" s="81" t="s">
        <v>14776</v>
      </c>
      <c r="C3712" s="81" t="s">
        <v>7</v>
      </c>
      <c r="D3712" s="82">
        <v>166.34</v>
      </c>
    </row>
    <row r="3713" spans="1:4" ht="15" x14ac:dyDescent="0.25">
      <c r="A3713" s="81">
        <v>94602</v>
      </c>
      <c r="B3713" s="81" t="s">
        <v>14777</v>
      </c>
      <c r="C3713" s="81" t="s">
        <v>7</v>
      </c>
      <c r="D3713" s="82">
        <v>230.31</v>
      </c>
    </row>
    <row r="3714" spans="1:4" ht="15" x14ac:dyDescent="0.25">
      <c r="A3714" s="81">
        <v>94603</v>
      </c>
      <c r="B3714" s="81" t="s">
        <v>14778</v>
      </c>
      <c r="C3714" s="81" t="s">
        <v>7</v>
      </c>
      <c r="D3714" s="82">
        <v>312.02999999999997</v>
      </c>
    </row>
    <row r="3715" spans="1:4" ht="15" x14ac:dyDescent="0.25">
      <c r="A3715" s="81">
        <v>94604</v>
      </c>
      <c r="B3715" s="81" t="s">
        <v>14779</v>
      </c>
      <c r="C3715" s="81" t="s">
        <v>7</v>
      </c>
      <c r="D3715" s="82">
        <v>441.35</v>
      </c>
    </row>
    <row r="3716" spans="1:4" ht="15" x14ac:dyDescent="0.25">
      <c r="A3716" s="81">
        <v>94605</v>
      </c>
      <c r="B3716" s="81" t="s">
        <v>14780</v>
      </c>
      <c r="C3716" s="81" t="s">
        <v>7</v>
      </c>
      <c r="D3716" s="82">
        <v>636.26</v>
      </c>
    </row>
    <row r="3717" spans="1:4" ht="15" x14ac:dyDescent="0.25">
      <c r="A3717" s="81">
        <v>94648</v>
      </c>
      <c r="B3717" s="81" t="s">
        <v>14781</v>
      </c>
      <c r="C3717" s="81" t="s">
        <v>7</v>
      </c>
      <c r="D3717" s="82">
        <v>7.36</v>
      </c>
    </row>
    <row r="3718" spans="1:4" ht="15" x14ac:dyDescent="0.25">
      <c r="A3718" s="81">
        <v>94649</v>
      </c>
      <c r="B3718" s="81" t="s">
        <v>14782</v>
      </c>
      <c r="C3718" s="81" t="s">
        <v>7</v>
      </c>
      <c r="D3718" s="82">
        <v>13.18</v>
      </c>
    </row>
    <row r="3719" spans="1:4" ht="15" x14ac:dyDescent="0.25">
      <c r="A3719" s="81">
        <v>94650</v>
      </c>
      <c r="B3719" s="81" t="s">
        <v>14783</v>
      </c>
      <c r="C3719" s="81" t="s">
        <v>7</v>
      </c>
      <c r="D3719" s="82">
        <v>19.75</v>
      </c>
    </row>
    <row r="3720" spans="1:4" ht="15" x14ac:dyDescent="0.25">
      <c r="A3720" s="81">
        <v>94651</v>
      </c>
      <c r="B3720" s="81" t="s">
        <v>14784</v>
      </c>
      <c r="C3720" s="81" t="s">
        <v>7</v>
      </c>
      <c r="D3720" s="82">
        <v>23.33</v>
      </c>
    </row>
    <row r="3721" spans="1:4" ht="15" x14ac:dyDescent="0.25">
      <c r="A3721" s="81">
        <v>94652</v>
      </c>
      <c r="B3721" s="81" t="s">
        <v>14785</v>
      </c>
      <c r="C3721" s="81" t="s">
        <v>7</v>
      </c>
      <c r="D3721" s="82">
        <v>36.06</v>
      </c>
    </row>
    <row r="3722" spans="1:4" ht="15" x14ac:dyDescent="0.25">
      <c r="A3722" s="81">
        <v>94653</v>
      </c>
      <c r="B3722" s="81" t="s">
        <v>14786</v>
      </c>
      <c r="C3722" s="81" t="s">
        <v>7</v>
      </c>
      <c r="D3722" s="82">
        <v>57.82</v>
      </c>
    </row>
    <row r="3723" spans="1:4" ht="15" x14ac:dyDescent="0.25">
      <c r="A3723" s="81">
        <v>94654</v>
      </c>
      <c r="B3723" s="81" t="s">
        <v>14787</v>
      </c>
      <c r="C3723" s="81" t="s">
        <v>7</v>
      </c>
      <c r="D3723" s="82">
        <v>78.34</v>
      </c>
    </row>
    <row r="3724" spans="1:4" ht="15" x14ac:dyDescent="0.25">
      <c r="A3724" s="81">
        <v>94655</v>
      </c>
      <c r="B3724" s="81" t="s">
        <v>14788</v>
      </c>
      <c r="C3724" s="81" t="s">
        <v>7</v>
      </c>
      <c r="D3724" s="82">
        <v>123.58</v>
      </c>
    </row>
    <row r="3725" spans="1:4" ht="15" x14ac:dyDescent="0.25">
      <c r="A3725" s="81">
        <v>94716</v>
      </c>
      <c r="B3725" s="81" t="s">
        <v>14789</v>
      </c>
      <c r="C3725" s="81" t="s">
        <v>7</v>
      </c>
      <c r="D3725" s="82">
        <v>23.56</v>
      </c>
    </row>
    <row r="3726" spans="1:4" ht="15" x14ac:dyDescent="0.25">
      <c r="A3726" s="81">
        <v>94717</v>
      </c>
      <c r="B3726" s="81" t="s">
        <v>14790</v>
      </c>
      <c r="C3726" s="81" t="s">
        <v>7</v>
      </c>
      <c r="D3726" s="82">
        <v>39.26</v>
      </c>
    </row>
    <row r="3727" spans="1:4" ht="15" x14ac:dyDescent="0.25">
      <c r="A3727" s="81">
        <v>94718</v>
      </c>
      <c r="B3727" s="81" t="s">
        <v>14791</v>
      </c>
      <c r="C3727" s="81" t="s">
        <v>7</v>
      </c>
      <c r="D3727" s="82">
        <v>51.27</v>
      </c>
    </row>
    <row r="3728" spans="1:4" ht="15" x14ac:dyDescent="0.25">
      <c r="A3728" s="81">
        <v>94719</v>
      </c>
      <c r="B3728" s="81" t="s">
        <v>14792</v>
      </c>
      <c r="C3728" s="81" t="s">
        <v>7</v>
      </c>
      <c r="D3728" s="82">
        <v>68.39</v>
      </c>
    </row>
    <row r="3729" spans="1:4" ht="15" x14ac:dyDescent="0.25">
      <c r="A3729" s="81">
        <v>94720</v>
      </c>
      <c r="B3729" s="81" t="s">
        <v>14793</v>
      </c>
      <c r="C3729" s="81" t="s">
        <v>7</v>
      </c>
      <c r="D3729" s="82">
        <v>100.14</v>
      </c>
    </row>
    <row r="3730" spans="1:4" ht="15" x14ac:dyDescent="0.25">
      <c r="A3730" s="81">
        <v>94721</v>
      </c>
      <c r="B3730" s="81" t="s">
        <v>14794</v>
      </c>
      <c r="C3730" s="81" t="s">
        <v>7</v>
      </c>
      <c r="D3730" s="82">
        <v>162.41</v>
      </c>
    </row>
    <row r="3731" spans="1:4" ht="15" x14ac:dyDescent="0.25">
      <c r="A3731" s="81">
        <v>94722</v>
      </c>
      <c r="B3731" s="81" t="s">
        <v>14795</v>
      </c>
      <c r="C3731" s="81" t="s">
        <v>7</v>
      </c>
      <c r="D3731" s="82">
        <v>252.89</v>
      </c>
    </row>
    <row r="3732" spans="1:4" ht="15" x14ac:dyDescent="0.25">
      <c r="A3732" s="81">
        <v>94723</v>
      </c>
      <c r="B3732" s="81" t="s">
        <v>14796</v>
      </c>
      <c r="C3732" s="81" t="s">
        <v>7</v>
      </c>
      <c r="D3732" s="82">
        <v>474.74</v>
      </c>
    </row>
    <row r="3733" spans="1:4" ht="15" x14ac:dyDescent="0.25">
      <c r="A3733" s="81">
        <v>95697</v>
      </c>
      <c r="B3733" s="81" t="s">
        <v>1899</v>
      </c>
      <c r="C3733" s="81" t="s">
        <v>7</v>
      </c>
      <c r="D3733" s="82">
        <v>97.21</v>
      </c>
    </row>
    <row r="3734" spans="1:4" ht="15" x14ac:dyDescent="0.25">
      <c r="A3734" s="81">
        <v>96635</v>
      </c>
      <c r="B3734" s="81" t="s">
        <v>12282</v>
      </c>
      <c r="C3734" s="81" t="s">
        <v>7</v>
      </c>
      <c r="D3734" s="82">
        <v>49.54</v>
      </c>
    </row>
    <row r="3735" spans="1:4" ht="15" x14ac:dyDescent="0.25">
      <c r="A3735" s="81">
        <v>96636</v>
      </c>
      <c r="B3735" s="81" t="s">
        <v>12283</v>
      </c>
      <c r="C3735" s="81" t="s">
        <v>7</v>
      </c>
      <c r="D3735" s="82">
        <v>52.12</v>
      </c>
    </row>
    <row r="3736" spans="1:4" ht="15" x14ac:dyDescent="0.25">
      <c r="A3736" s="81">
        <v>96644</v>
      </c>
      <c r="B3736" s="81" t="s">
        <v>12284</v>
      </c>
      <c r="C3736" s="81" t="s">
        <v>7</v>
      </c>
      <c r="D3736" s="82">
        <v>24.13</v>
      </c>
    </row>
    <row r="3737" spans="1:4" ht="15" x14ac:dyDescent="0.25">
      <c r="A3737" s="81">
        <v>96645</v>
      </c>
      <c r="B3737" s="81" t="s">
        <v>12285</v>
      </c>
      <c r="C3737" s="81" t="s">
        <v>7</v>
      </c>
      <c r="D3737" s="82">
        <v>21.81</v>
      </c>
    </row>
    <row r="3738" spans="1:4" ht="15" x14ac:dyDescent="0.25">
      <c r="A3738" s="81">
        <v>96646</v>
      </c>
      <c r="B3738" s="81" t="s">
        <v>12286</v>
      </c>
      <c r="C3738" s="81" t="s">
        <v>7</v>
      </c>
      <c r="D3738" s="82">
        <v>26</v>
      </c>
    </row>
    <row r="3739" spans="1:4" ht="15" x14ac:dyDescent="0.25">
      <c r="A3739" s="81">
        <v>96647</v>
      </c>
      <c r="B3739" s="81" t="s">
        <v>12287</v>
      </c>
      <c r="C3739" s="81" t="s">
        <v>7</v>
      </c>
      <c r="D3739" s="82">
        <v>25.97</v>
      </c>
    </row>
    <row r="3740" spans="1:4" ht="15" x14ac:dyDescent="0.25">
      <c r="A3740" s="81">
        <v>96648</v>
      </c>
      <c r="B3740" s="81" t="s">
        <v>12288</v>
      </c>
      <c r="C3740" s="81" t="s">
        <v>7</v>
      </c>
      <c r="D3740" s="82">
        <v>31.28</v>
      </c>
    </row>
    <row r="3741" spans="1:4" ht="15" x14ac:dyDescent="0.25">
      <c r="A3741" s="81">
        <v>96649</v>
      </c>
      <c r="B3741" s="81" t="s">
        <v>12289</v>
      </c>
      <c r="C3741" s="81" t="s">
        <v>7</v>
      </c>
      <c r="D3741" s="82">
        <v>40.19</v>
      </c>
    </row>
    <row r="3742" spans="1:4" ht="15" x14ac:dyDescent="0.25">
      <c r="A3742" s="81">
        <v>96668</v>
      </c>
      <c r="B3742" s="81" t="s">
        <v>12290</v>
      </c>
      <c r="C3742" s="81" t="s">
        <v>7</v>
      </c>
      <c r="D3742" s="82">
        <v>17.38</v>
      </c>
    </row>
    <row r="3743" spans="1:4" ht="15" x14ac:dyDescent="0.25">
      <c r="A3743" s="81">
        <v>96669</v>
      </c>
      <c r="B3743" s="81" t="s">
        <v>12291</v>
      </c>
      <c r="C3743" s="81" t="s">
        <v>7</v>
      </c>
      <c r="D3743" s="82">
        <v>18.21</v>
      </c>
    </row>
    <row r="3744" spans="1:4" ht="15" x14ac:dyDescent="0.25">
      <c r="A3744" s="81">
        <v>96670</v>
      </c>
      <c r="B3744" s="81" t="s">
        <v>12292</v>
      </c>
      <c r="C3744" s="81" t="s">
        <v>7</v>
      </c>
      <c r="D3744" s="82">
        <v>23.41</v>
      </c>
    </row>
    <row r="3745" spans="1:4" ht="15" x14ac:dyDescent="0.25">
      <c r="A3745" s="81">
        <v>96671</v>
      </c>
      <c r="B3745" s="81" t="s">
        <v>12293</v>
      </c>
      <c r="C3745" s="81" t="s">
        <v>7</v>
      </c>
      <c r="D3745" s="82">
        <v>34.380000000000003</v>
      </c>
    </row>
    <row r="3746" spans="1:4" ht="15" x14ac:dyDescent="0.25">
      <c r="A3746" s="81">
        <v>96672</v>
      </c>
      <c r="B3746" s="81" t="s">
        <v>12294</v>
      </c>
      <c r="C3746" s="81" t="s">
        <v>7</v>
      </c>
      <c r="D3746" s="82">
        <v>51.16</v>
      </c>
    </row>
    <row r="3747" spans="1:4" ht="15" x14ac:dyDescent="0.25">
      <c r="A3747" s="81">
        <v>96673</v>
      </c>
      <c r="B3747" s="81" t="s">
        <v>12295</v>
      </c>
      <c r="C3747" s="81" t="s">
        <v>7</v>
      </c>
      <c r="D3747" s="82">
        <v>64.05</v>
      </c>
    </row>
    <row r="3748" spans="1:4" ht="15" x14ac:dyDescent="0.25">
      <c r="A3748" s="81">
        <v>96674</v>
      </c>
      <c r="B3748" s="81" t="s">
        <v>12296</v>
      </c>
      <c r="C3748" s="81" t="s">
        <v>7</v>
      </c>
      <c r="D3748" s="82">
        <v>100.93</v>
      </c>
    </row>
    <row r="3749" spans="1:4" ht="15" x14ac:dyDescent="0.25">
      <c r="A3749" s="81">
        <v>96675</v>
      </c>
      <c r="B3749" s="81" t="s">
        <v>12297</v>
      </c>
      <c r="C3749" s="81" t="s">
        <v>7</v>
      </c>
      <c r="D3749" s="82">
        <v>144.97999999999999</v>
      </c>
    </row>
    <row r="3750" spans="1:4" ht="15" x14ac:dyDescent="0.25">
      <c r="A3750" s="81">
        <v>96676</v>
      </c>
      <c r="B3750" s="81" t="s">
        <v>12298</v>
      </c>
      <c r="C3750" s="81" t="s">
        <v>7</v>
      </c>
      <c r="D3750" s="82">
        <v>22.87</v>
      </c>
    </row>
    <row r="3751" spans="1:4" ht="15" x14ac:dyDescent="0.25">
      <c r="A3751" s="81">
        <v>96677</v>
      </c>
      <c r="B3751" s="81" t="s">
        <v>12299</v>
      </c>
      <c r="C3751" s="81" t="s">
        <v>7</v>
      </c>
      <c r="D3751" s="82">
        <v>29.55</v>
      </c>
    </row>
    <row r="3752" spans="1:4" ht="15" x14ac:dyDescent="0.25">
      <c r="A3752" s="81">
        <v>96678</v>
      </c>
      <c r="B3752" s="81" t="s">
        <v>12300</v>
      </c>
      <c r="C3752" s="81" t="s">
        <v>7</v>
      </c>
      <c r="D3752" s="82">
        <v>40.01</v>
      </c>
    </row>
    <row r="3753" spans="1:4" ht="15" x14ac:dyDescent="0.25">
      <c r="A3753" s="81">
        <v>96679</v>
      </c>
      <c r="B3753" s="81" t="s">
        <v>12301</v>
      </c>
      <c r="C3753" s="81" t="s">
        <v>7</v>
      </c>
      <c r="D3753" s="82">
        <v>58.32</v>
      </c>
    </row>
    <row r="3754" spans="1:4" ht="15" x14ac:dyDescent="0.25">
      <c r="A3754" s="81">
        <v>96680</v>
      </c>
      <c r="B3754" s="81" t="s">
        <v>12302</v>
      </c>
      <c r="C3754" s="81" t="s">
        <v>7</v>
      </c>
      <c r="D3754" s="82">
        <v>94.04</v>
      </c>
    </row>
    <row r="3755" spans="1:4" ht="15" x14ac:dyDescent="0.25">
      <c r="A3755" s="81">
        <v>96681</v>
      </c>
      <c r="B3755" s="81" t="s">
        <v>12303</v>
      </c>
      <c r="C3755" s="81" t="s">
        <v>7</v>
      </c>
      <c r="D3755" s="82">
        <v>125.3</v>
      </c>
    </row>
    <row r="3756" spans="1:4" ht="15" x14ac:dyDescent="0.25">
      <c r="A3756" s="81">
        <v>96682</v>
      </c>
      <c r="B3756" s="81" t="s">
        <v>12304</v>
      </c>
      <c r="C3756" s="81" t="s">
        <v>7</v>
      </c>
      <c r="D3756" s="82">
        <v>202.93</v>
      </c>
    </row>
    <row r="3757" spans="1:4" ht="15" x14ac:dyDescent="0.25">
      <c r="A3757" s="81">
        <v>96683</v>
      </c>
      <c r="B3757" s="81" t="s">
        <v>12305</v>
      </c>
      <c r="C3757" s="81" t="s">
        <v>7</v>
      </c>
      <c r="D3757" s="82">
        <v>276.93</v>
      </c>
    </row>
    <row r="3758" spans="1:4" ht="15" x14ac:dyDescent="0.25">
      <c r="A3758" s="81">
        <v>96718</v>
      </c>
      <c r="B3758" s="81" t="s">
        <v>14797</v>
      </c>
      <c r="C3758" s="81" t="s">
        <v>7</v>
      </c>
      <c r="D3758" s="82">
        <v>14.68</v>
      </c>
    </row>
    <row r="3759" spans="1:4" ht="15" x14ac:dyDescent="0.25">
      <c r="A3759" s="81">
        <v>96719</v>
      </c>
      <c r="B3759" s="81" t="s">
        <v>14798</v>
      </c>
      <c r="C3759" s="81" t="s">
        <v>7</v>
      </c>
      <c r="D3759" s="82">
        <v>18.48</v>
      </c>
    </row>
    <row r="3760" spans="1:4" ht="15" x14ac:dyDescent="0.25">
      <c r="A3760" s="81">
        <v>96720</v>
      </c>
      <c r="B3760" s="81" t="s">
        <v>14799</v>
      </c>
      <c r="C3760" s="81" t="s">
        <v>7</v>
      </c>
      <c r="D3760" s="82">
        <v>17.239999999999998</v>
      </c>
    </row>
    <row r="3761" spans="1:4" ht="15" x14ac:dyDescent="0.25">
      <c r="A3761" s="81">
        <v>96721</v>
      </c>
      <c r="B3761" s="81" t="s">
        <v>14800</v>
      </c>
      <c r="C3761" s="81" t="s">
        <v>7</v>
      </c>
      <c r="D3761" s="82">
        <v>22.18</v>
      </c>
    </row>
    <row r="3762" spans="1:4" ht="15" x14ac:dyDescent="0.25">
      <c r="A3762" s="81">
        <v>96722</v>
      </c>
      <c r="B3762" s="81" t="s">
        <v>14801</v>
      </c>
      <c r="C3762" s="81" t="s">
        <v>7</v>
      </c>
      <c r="D3762" s="82">
        <v>33.29</v>
      </c>
    </row>
    <row r="3763" spans="1:4" ht="15" x14ac:dyDescent="0.25">
      <c r="A3763" s="81">
        <v>96723</v>
      </c>
      <c r="B3763" s="81" t="s">
        <v>14802</v>
      </c>
      <c r="C3763" s="81" t="s">
        <v>7</v>
      </c>
      <c r="D3763" s="82">
        <v>50.95</v>
      </c>
    </row>
    <row r="3764" spans="1:4" ht="15" x14ac:dyDescent="0.25">
      <c r="A3764" s="81">
        <v>96724</v>
      </c>
      <c r="B3764" s="81" t="s">
        <v>14803</v>
      </c>
      <c r="C3764" s="81" t="s">
        <v>7</v>
      </c>
      <c r="D3764" s="82">
        <v>65.39</v>
      </c>
    </row>
    <row r="3765" spans="1:4" ht="15" x14ac:dyDescent="0.25">
      <c r="A3765" s="81">
        <v>96725</v>
      </c>
      <c r="B3765" s="81" t="s">
        <v>14804</v>
      </c>
      <c r="C3765" s="81" t="s">
        <v>7</v>
      </c>
      <c r="D3765" s="82">
        <v>105.24</v>
      </c>
    </row>
    <row r="3766" spans="1:4" ht="15" x14ac:dyDescent="0.25">
      <c r="A3766" s="81">
        <v>96726</v>
      </c>
      <c r="B3766" s="81" t="s">
        <v>14805</v>
      </c>
      <c r="C3766" s="81" t="s">
        <v>7</v>
      </c>
      <c r="D3766" s="82">
        <v>154.93</v>
      </c>
    </row>
    <row r="3767" spans="1:4" ht="15" x14ac:dyDescent="0.25">
      <c r="A3767" s="81">
        <v>96727</v>
      </c>
      <c r="B3767" s="81" t="s">
        <v>14806</v>
      </c>
      <c r="C3767" s="81" t="s">
        <v>7</v>
      </c>
      <c r="D3767" s="82">
        <v>16.87</v>
      </c>
    </row>
    <row r="3768" spans="1:4" ht="15" x14ac:dyDescent="0.25">
      <c r="A3768" s="81">
        <v>96728</v>
      </c>
      <c r="B3768" s="81" t="s">
        <v>14807</v>
      </c>
      <c r="C3768" s="81" t="s">
        <v>7</v>
      </c>
      <c r="D3768" s="82">
        <v>21.37</v>
      </c>
    </row>
    <row r="3769" spans="1:4" ht="15" x14ac:dyDescent="0.25">
      <c r="A3769" s="81">
        <v>96729</v>
      </c>
      <c r="B3769" s="81" t="s">
        <v>14808</v>
      </c>
      <c r="C3769" s="81" t="s">
        <v>7</v>
      </c>
      <c r="D3769" s="82">
        <v>27.25</v>
      </c>
    </row>
    <row r="3770" spans="1:4" ht="15" x14ac:dyDescent="0.25">
      <c r="A3770" s="81">
        <v>96730</v>
      </c>
      <c r="B3770" s="81" t="s">
        <v>14809</v>
      </c>
      <c r="C3770" s="81" t="s">
        <v>7</v>
      </c>
      <c r="D3770" s="82">
        <v>37.159999999999997</v>
      </c>
    </row>
    <row r="3771" spans="1:4" ht="15" x14ac:dyDescent="0.25">
      <c r="A3771" s="81">
        <v>96731</v>
      </c>
      <c r="B3771" s="81" t="s">
        <v>14810</v>
      </c>
      <c r="C3771" s="81" t="s">
        <v>7</v>
      </c>
      <c r="D3771" s="82">
        <v>55.36</v>
      </c>
    </row>
    <row r="3772" spans="1:4" ht="15" x14ac:dyDescent="0.25">
      <c r="A3772" s="81">
        <v>96732</v>
      </c>
      <c r="B3772" s="81" t="s">
        <v>14811</v>
      </c>
      <c r="C3772" s="81" t="s">
        <v>7</v>
      </c>
      <c r="D3772" s="82">
        <v>91.8</v>
      </c>
    </row>
    <row r="3773" spans="1:4" ht="15" x14ac:dyDescent="0.25">
      <c r="A3773" s="81">
        <v>96733</v>
      </c>
      <c r="B3773" s="81" t="s">
        <v>14812</v>
      </c>
      <c r="C3773" s="81" t="s">
        <v>7</v>
      </c>
      <c r="D3773" s="82">
        <v>124.63</v>
      </c>
    </row>
    <row r="3774" spans="1:4" ht="15" x14ac:dyDescent="0.25">
      <c r="A3774" s="81">
        <v>96734</v>
      </c>
      <c r="B3774" s="81" t="s">
        <v>14813</v>
      </c>
      <c r="C3774" s="81" t="s">
        <v>7</v>
      </c>
      <c r="D3774" s="82">
        <v>205.47</v>
      </c>
    </row>
    <row r="3775" spans="1:4" ht="15" x14ac:dyDescent="0.25">
      <c r="A3775" s="81">
        <v>96735</v>
      </c>
      <c r="B3775" s="81" t="s">
        <v>14814</v>
      </c>
      <c r="C3775" s="81" t="s">
        <v>7</v>
      </c>
      <c r="D3775" s="82">
        <v>285.82</v>
      </c>
    </row>
    <row r="3776" spans="1:4" ht="15" x14ac:dyDescent="0.25">
      <c r="A3776" s="81">
        <v>96798</v>
      </c>
      <c r="B3776" s="81" t="s">
        <v>14815</v>
      </c>
      <c r="C3776" s="81" t="s">
        <v>7</v>
      </c>
      <c r="D3776" s="82">
        <v>8.82</v>
      </c>
    </row>
    <row r="3777" spans="1:4" ht="15" x14ac:dyDescent="0.25">
      <c r="A3777" s="81">
        <v>96799</v>
      </c>
      <c r="B3777" s="81" t="s">
        <v>14816</v>
      </c>
      <c r="C3777" s="81" t="s">
        <v>7</v>
      </c>
      <c r="D3777" s="82">
        <v>11.28</v>
      </c>
    </row>
    <row r="3778" spans="1:4" ht="15" x14ac:dyDescent="0.25">
      <c r="A3778" s="81">
        <v>96800</v>
      </c>
      <c r="B3778" s="81" t="s">
        <v>14817</v>
      </c>
      <c r="C3778" s="81" t="s">
        <v>7</v>
      </c>
      <c r="D3778" s="82">
        <v>15.22</v>
      </c>
    </row>
    <row r="3779" spans="1:4" ht="15" x14ac:dyDescent="0.25">
      <c r="A3779" s="81">
        <v>96801</v>
      </c>
      <c r="B3779" s="81" t="s">
        <v>14818</v>
      </c>
      <c r="C3779" s="81" t="s">
        <v>7</v>
      </c>
      <c r="D3779" s="82">
        <v>22.64</v>
      </c>
    </row>
    <row r="3780" spans="1:4" ht="15" x14ac:dyDescent="0.25">
      <c r="A3780" s="81">
        <v>97327</v>
      </c>
      <c r="B3780" s="81" t="s">
        <v>14819</v>
      </c>
      <c r="C3780" s="81" t="s">
        <v>7</v>
      </c>
      <c r="D3780" s="82">
        <v>27.21</v>
      </c>
    </row>
    <row r="3781" spans="1:4" ht="15" x14ac:dyDescent="0.25">
      <c r="A3781" s="81">
        <v>97328</v>
      </c>
      <c r="B3781" s="81" t="s">
        <v>14820</v>
      </c>
      <c r="C3781" s="81" t="s">
        <v>7</v>
      </c>
      <c r="D3781" s="82">
        <v>43.93</v>
      </c>
    </row>
    <row r="3782" spans="1:4" ht="15" x14ac:dyDescent="0.25">
      <c r="A3782" s="81">
        <v>97329</v>
      </c>
      <c r="B3782" s="81" t="s">
        <v>14821</v>
      </c>
      <c r="C3782" s="81" t="s">
        <v>7</v>
      </c>
      <c r="D3782" s="82">
        <v>56.07</v>
      </c>
    </row>
    <row r="3783" spans="1:4" ht="15" x14ac:dyDescent="0.25">
      <c r="A3783" s="81">
        <v>97330</v>
      </c>
      <c r="B3783" s="81" t="s">
        <v>14822</v>
      </c>
      <c r="C3783" s="81" t="s">
        <v>7</v>
      </c>
      <c r="D3783" s="82">
        <v>68.430000000000007</v>
      </c>
    </row>
    <row r="3784" spans="1:4" ht="15" x14ac:dyDescent="0.25">
      <c r="A3784" s="81">
        <v>97331</v>
      </c>
      <c r="B3784" s="81" t="s">
        <v>14823</v>
      </c>
      <c r="C3784" s="81" t="s">
        <v>7</v>
      </c>
      <c r="D3784" s="82">
        <v>27.7</v>
      </c>
    </row>
    <row r="3785" spans="1:4" ht="15" x14ac:dyDescent="0.25">
      <c r="A3785" s="81">
        <v>97332</v>
      </c>
      <c r="B3785" s="81" t="s">
        <v>14824</v>
      </c>
      <c r="C3785" s="81" t="s">
        <v>7</v>
      </c>
      <c r="D3785" s="82">
        <v>44.48</v>
      </c>
    </row>
    <row r="3786" spans="1:4" ht="15" x14ac:dyDescent="0.25">
      <c r="A3786" s="81">
        <v>97333</v>
      </c>
      <c r="B3786" s="81" t="s">
        <v>14825</v>
      </c>
      <c r="C3786" s="81" t="s">
        <v>7</v>
      </c>
      <c r="D3786" s="82">
        <v>56.76</v>
      </c>
    </row>
    <row r="3787" spans="1:4" ht="15" x14ac:dyDescent="0.25">
      <c r="A3787" s="81">
        <v>97334</v>
      </c>
      <c r="B3787" s="81" t="s">
        <v>14826</v>
      </c>
      <c r="C3787" s="81" t="s">
        <v>7</v>
      </c>
      <c r="D3787" s="82">
        <v>69.180000000000007</v>
      </c>
    </row>
    <row r="3788" spans="1:4" ht="15" x14ac:dyDescent="0.25">
      <c r="A3788" s="81">
        <v>97335</v>
      </c>
      <c r="B3788" s="81" t="s">
        <v>12306</v>
      </c>
      <c r="C3788" s="81" t="s">
        <v>7</v>
      </c>
      <c r="D3788" s="82">
        <v>82.21</v>
      </c>
    </row>
    <row r="3789" spans="1:4" ht="15" x14ac:dyDescent="0.25">
      <c r="A3789" s="81">
        <v>97336</v>
      </c>
      <c r="B3789" s="81" t="s">
        <v>12307</v>
      </c>
      <c r="C3789" s="81" t="s">
        <v>7</v>
      </c>
      <c r="D3789" s="82">
        <v>104.64</v>
      </c>
    </row>
    <row r="3790" spans="1:4" ht="15" x14ac:dyDescent="0.25">
      <c r="A3790" s="81">
        <v>97337</v>
      </c>
      <c r="B3790" s="81" t="s">
        <v>12308</v>
      </c>
      <c r="C3790" s="81" t="s">
        <v>7</v>
      </c>
      <c r="D3790" s="82">
        <v>157.08000000000001</v>
      </c>
    </row>
    <row r="3791" spans="1:4" ht="15" x14ac:dyDescent="0.25">
      <c r="A3791" s="81">
        <v>97338</v>
      </c>
      <c r="B3791" s="81" t="s">
        <v>12309</v>
      </c>
      <c r="C3791" s="81" t="s">
        <v>7</v>
      </c>
      <c r="D3791" s="82">
        <v>189.01</v>
      </c>
    </row>
    <row r="3792" spans="1:4" ht="15" x14ac:dyDescent="0.25">
      <c r="A3792" s="81">
        <v>97339</v>
      </c>
      <c r="B3792" s="81" t="s">
        <v>12310</v>
      </c>
      <c r="C3792" s="81" t="s">
        <v>7</v>
      </c>
      <c r="D3792" s="82">
        <v>203.97</v>
      </c>
    </row>
    <row r="3793" spans="1:4" ht="15" x14ac:dyDescent="0.25">
      <c r="A3793" s="81">
        <v>97340</v>
      </c>
      <c r="B3793" s="81" t="s">
        <v>12311</v>
      </c>
      <c r="C3793" s="81" t="s">
        <v>7</v>
      </c>
      <c r="D3793" s="82">
        <v>205.72</v>
      </c>
    </row>
    <row r="3794" spans="1:4" ht="15" x14ac:dyDescent="0.25">
      <c r="A3794" s="81">
        <v>97498</v>
      </c>
      <c r="B3794" s="81" t="s">
        <v>1900</v>
      </c>
      <c r="C3794" s="81" t="s">
        <v>7</v>
      </c>
      <c r="D3794" s="82">
        <v>48.18</v>
      </c>
    </row>
    <row r="3795" spans="1:4" ht="15" x14ac:dyDescent="0.25">
      <c r="A3795" s="81">
        <v>97535</v>
      </c>
      <c r="B3795" s="81" t="s">
        <v>1901</v>
      </c>
      <c r="C3795" s="81" t="s">
        <v>7</v>
      </c>
      <c r="D3795" s="82">
        <v>54.84</v>
      </c>
    </row>
    <row r="3796" spans="1:4" ht="15" x14ac:dyDescent="0.25">
      <c r="A3796" s="81">
        <v>97536</v>
      </c>
      <c r="B3796" s="81" t="s">
        <v>1902</v>
      </c>
      <c r="C3796" s="81" t="s">
        <v>7</v>
      </c>
      <c r="D3796" s="82">
        <v>70.16</v>
      </c>
    </row>
    <row r="3797" spans="1:4" ht="15" x14ac:dyDescent="0.25">
      <c r="A3797" s="81">
        <v>100788</v>
      </c>
      <c r="B3797" s="81" t="s">
        <v>1903</v>
      </c>
      <c r="C3797" s="81" t="s">
        <v>23</v>
      </c>
      <c r="D3797" s="82">
        <v>705.94</v>
      </c>
    </row>
    <row r="3798" spans="1:4" ht="15" x14ac:dyDescent="0.25">
      <c r="A3798" s="81">
        <v>100791</v>
      </c>
      <c r="B3798" s="81" t="s">
        <v>1904</v>
      </c>
      <c r="C3798" s="81" t="s">
        <v>7</v>
      </c>
      <c r="D3798" s="82">
        <v>19.72</v>
      </c>
    </row>
    <row r="3799" spans="1:4" ht="15" x14ac:dyDescent="0.25">
      <c r="A3799" s="81">
        <v>100792</v>
      </c>
      <c r="B3799" s="81" t="s">
        <v>1905</v>
      </c>
      <c r="C3799" s="81" t="s">
        <v>7</v>
      </c>
      <c r="D3799" s="82">
        <v>27.46</v>
      </c>
    </row>
    <row r="3800" spans="1:4" ht="15" x14ac:dyDescent="0.25">
      <c r="A3800" s="81">
        <v>100793</v>
      </c>
      <c r="B3800" s="81" t="s">
        <v>1906</v>
      </c>
      <c r="C3800" s="81" t="s">
        <v>7</v>
      </c>
      <c r="D3800" s="82">
        <v>35.619999999999997</v>
      </c>
    </row>
    <row r="3801" spans="1:4" ht="15" x14ac:dyDescent="0.25">
      <c r="A3801" s="81">
        <v>100794</v>
      </c>
      <c r="B3801" s="81" t="s">
        <v>1907</v>
      </c>
      <c r="C3801" s="81" t="s">
        <v>7</v>
      </c>
      <c r="D3801" s="82">
        <v>47.18</v>
      </c>
    </row>
    <row r="3802" spans="1:4" ht="15" x14ac:dyDescent="0.25">
      <c r="A3802" s="81">
        <v>100799</v>
      </c>
      <c r="B3802" s="81" t="s">
        <v>1908</v>
      </c>
      <c r="C3802" s="81" t="s">
        <v>7</v>
      </c>
      <c r="D3802" s="82">
        <v>20.39</v>
      </c>
    </row>
    <row r="3803" spans="1:4" ht="15" x14ac:dyDescent="0.25">
      <c r="A3803" s="81">
        <v>100800</v>
      </c>
      <c r="B3803" s="81" t="s">
        <v>1909</v>
      </c>
      <c r="C3803" s="81" t="s">
        <v>7</v>
      </c>
      <c r="D3803" s="82">
        <v>28.14</v>
      </c>
    </row>
    <row r="3804" spans="1:4" ht="15" x14ac:dyDescent="0.25">
      <c r="A3804" s="81">
        <v>100801</v>
      </c>
      <c r="B3804" s="81" t="s">
        <v>1910</v>
      </c>
      <c r="C3804" s="81" t="s">
        <v>7</v>
      </c>
      <c r="D3804" s="82">
        <v>36.299999999999997</v>
      </c>
    </row>
    <row r="3805" spans="1:4" ht="15" x14ac:dyDescent="0.25">
      <c r="A3805" s="81">
        <v>100802</v>
      </c>
      <c r="B3805" s="81" t="s">
        <v>1911</v>
      </c>
      <c r="C3805" s="81" t="s">
        <v>7</v>
      </c>
      <c r="D3805" s="82">
        <v>47.87</v>
      </c>
    </row>
    <row r="3806" spans="1:4" ht="15" x14ac:dyDescent="0.25">
      <c r="A3806" s="81">
        <v>100803</v>
      </c>
      <c r="B3806" s="81" t="s">
        <v>1912</v>
      </c>
      <c r="C3806" s="81" t="s">
        <v>7</v>
      </c>
      <c r="D3806" s="82">
        <v>18.32</v>
      </c>
    </row>
    <row r="3807" spans="1:4" ht="15" x14ac:dyDescent="0.25">
      <c r="A3807" s="81">
        <v>100804</v>
      </c>
      <c r="B3807" s="81" t="s">
        <v>1913</v>
      </c>
      <c r="C3807" s="81" t="s">
        <v>7</v>
      </c>
      <c r="D3807" s="82">
        <v>25.81</v>
      </c>
    </row>
    <row r="3808" spans="1:4" ht="15" x14ac:dyDescent="0.25">
      <c r="A3808" s="81">
        <v>100805</v>
      </c>
      <c r="B3808" s="81" t="s">
        <v>1914</v>
      </c>
      <c r="C3808" s="81" t="s">
        <v>7</v>
      </c>
      <c r="D3808" s="82">
        <v>33.65</v>
      </c>
    </row>
    <row r="3809" spans="1:4" ht="15" x14ac:dyDescent="0.25">
      <c r="A3809" s="81">
        <v>100806</v>
      </c>
      <c r="B3809" s="81" t="s">
        <v>1915</v>
      </c>
      <c r="C3809" s="81" t="s">
        <v>7</v>
      </c>
      <c r="D3809" s="82">
        <v>44.76</v>
      </c>
    </row>
    <row r="3810" spans="1:4" ht="15" x14ac:dyDescent="0.25">
      <c r="A3810" s="81">
        <v>100807</v>
      </c>
      <c r="B3810" s="81" t="s">
        <v>1916</v>
      </c>
      <c r="C3810" s="81" t="s">
        <v>7</v>
      </c>
      <c r="D3810" s="82">
        <v>28.32</v>
      </c>
    </row>
    <row r="3811" spans="1:4" ht="15" x14ac:dyDescent="0.25">
      <c r="A3811" s="81">
        <v>100808</v>
      </c>
      <c r="B3811" s="81" t="s">
        <v>1917</v>
      </c>
      <c r="C3811" s="81" t="s">
        <v>7</v>
      </c>
      <c r="D3811" s="82">
        <v>37.54</v>
      </c>
    </row>
    <row r="3812" spans="1:4" ht="15" x14ac:dyDescent="0.25">
      <c r="A3812" s="81">
        <v>100809</v>
      </c>
      <c r="B3812" s="81" t="s">
        <v>1918</v>
      </c>
      <c r="C3812" s="81" t="s">
        <v>7</v>
      </c>
      <c r="D3812" s="82">
        <v>47.56</v>
      </c>
    </row>
    <row r="3813" spans="1:4" ht="15" x14ac:dyDescent="0.25">
      <c r="A3813" s="81">
        <v>100810</v>
      </c>
      <c r="B3813" s="81" t="s">
        <v>1919</v>
      </c>
      <c r="C3813" s="81" t="s">
        <v>7</v>
      </c>
      <c r="D3813" s="82">
        <v>61.7</v>
      </c>
    </row>
    <row r="3814" spans="1:4" ht="15" x14ac:dyDescent="0.25">
      <c r="A3814" s="81">
        <v>101918</v>
      </c>
      <c r="B3814" s="81" t="s">
        <v>1920</v>
      </c>
      <c r="C3814" s="81" t="s">
        <v>7</v>
      </c>
      <c r="D3814" s="82">
        <v>222.43</v>
      </c>
    </row>
    <row r="3815" spans="1:4" ht="15" x14ac:dyDescent="0.25">
      <c r="A3815" s="81">
        <v>101919</v>
      </c>
      <c r="B3815" s="81" t="s">
        <v>1921</v>
      </c>
      <c r="C3815" s="81" t="s">
        <v>23</v>
      </c>
      <c r="D3815" s="82">
        <v>467.65</v>
      </c>
    </row>
    <row r="3816" spans="1:4" ht="15" x14ac:dyDescent="0.25">
      <c r="A3816" s="81">
        <v>101920</v>
      </c>
      <c r="B3816" s="81" t="s">
        <v>1922</v>
      </c>
      <c r="C3816" s="81" t="s">
        <v>23</v>
      </c>
      <c r="D3816" s="82">
        <v>228.68</v>
      </c>
    </row>
    <row r="3817" spans="1:4" ht="15" x14ac:dyDescent="0.25">
      <c r="A3817" s="81">
        <v>101921</v>
      </c>
      <c r="B3817" s="81" t="s">
        <v>1923</v>
      </c>
      <c r="C3817" s="81" t="s">
        <v>23</v>
      </c>
      <c r="D3817" s="82">
        <v>259.45</v>
      </c>
    </row>
    <row r="3818" spans="1:4" ht="15" x14ac:dyDescent="0.25">
      <c r="A3818" s="81">
        <v>101922</v>
      </c>
      <c r="B3818" s="81" t="s">
        <v>1924</v>
      </c>
      <c r="C3818" s="81" t="s">
        <v>23</v>
      </c>
      <c r="D3818" s="82">
        <v>259.45</v>
      </c>
    </row>
    <row r="3819" spans="1:4" ht="15" x14ac:dyDescent="0.25">
      <c r="A3819" s="81">
        <v>101923</v>
      </c>
      <c r="B3819" s="81" t="s">
        <v>1925</v>
      </c>
      <c r="C3819" s="81" t="s">
        <v>23</v>
      </c>
      <c r="D3819" s="82">
        <v>259.45</v>
      </c>
    </row>
    <row r="3820" spans="1:4" ht="15" x14ac:dyDescent="0.25">
      <c r="A3820" s="81">
        <v>101924</v>
      </c>
      <c r="B3820" s="81" t="s">
        <v>1926</v>
      </c>
      <c r="C3820" s="81" t="s">
        <v>23</v>
      </c>
      <c r="D3820" s="82">
        <v>215.8</v>
      </c>
    </row>
    <row r="3821" spans="1:4" ht="15" x14ac:dyDescent="0.25">
      <c r="A3821" s="81">
        <v>101925</v>
      </c>
      <c r="B3821" s="81" t="s">
        <v>1927</v>
      </c>
      <c r="C3821" s="81" t="s">
        <v>23</v>
      </c>
      <c r="D3821" s="82">
        <v>359.24</v>
      </c>
    </row>
    <row r="3822" spans="1:4" ht="15" x14ac:dyDescent="0.25">
      <c r="A3822" s="81">
        <v>101926</v>
      </c>
      <c r="B3822" s="81" t="s">
        <v>1928</v>
      </c>
      <c r="C3822" s="81" t="s">
        <v>23</v>
      </c>
      <c r="D3822" s="82">
        <v>463.81</v>
      </c>
    </row>
    <row r="3823" spans="1:4" ht="15" x14ac:dyDescent="0.25">
      <c r="A3823" s="81">
        <v>101927</v>
      </c>
      <c r="B3823" s="81" t="s">
        <v>1929</v>
      </c>
      <c r="C3823" s="81" t="s">
        <v>7</v>
      </c>
      <c r="D3823" s="82">
        <v>201.63</v>
      </c>
    </row>
    <row r="3824" spans="1:4" ht="15" x14ac:dyDescent="0.25">
      <c r="A3824" s="81">
        <v>101928</v>
      </c>
      <c r="B3824" s="81" t="s">
        <v>1930</v>
      </c>
      <c r="C3824" s="81" t="s">
        <v>23</v>
      </c>
      <c r="D3824" s="82">
        <v>475.6</v>
      </c>
    </row>
    <row r="3825" spans="1:4" ht="15" x14ac:dyDescent="0.25">
      <c r="A3825" s="81">
        <v>101929</v>
      </c>
      <c r="B3825" s="81" t="s">
        <v>1931</v>
      </c>
      <c r="C3825" s="81" t="s">
        <v>23</v>
      </c>
      <c r="D3825" s="82">
        <v>236.63</v>
      </c>
    </row>
    <row r="3826" spans="1:4" ht="15" x14ac:dyDescent="0.25">
      <c r="A3826" s="81">
        <v>101930</v>
      </c>
      <c r="B3826" s="81" t="s">
        <v>1932</v>
      </c>
      <c r="C3826" s="81" t="s">
        <v>23</v>
      </c>
      <c r="D3826" s="82">
        <v>267.39999999999998</v>
      </c>
    </row>
    <row r="3827" spans="1:4" ht="15" x14ac:dyDescent="0.25">
      <c r="A3827" s="81">
        <v>101931</v>
      </c>
      <c r="B3827" s="81" t="s">
        <v>1933</v>
      </c>
      <c r="C3827" s="81" t="s">
        <v>23</v>
      </c>
      <c r="D3827" s="82">
        <v>267.39999999999998</v>
      </c>
    </row>
    <row r="3828" spans="1:4" ht="15" x14ac:dyDescent="0.25">
      <c r="A3828" s="81">
        <v>101932</v>
      </c>
      <c r="B3828" s="81" t="s">
        <v>1934</v>
      </c>
      <c r="C3828" s="81" t="s">
        <v>23</v>
      </c>
      <c r="D3828" s="82">
        <v>267.39999999999998</v>
      </c>
    </row>
    <row r="3829" spans="1:4" ht="15" x14ac:dyDescent="0.25">
      <c r="A3829" s="81">
        <v>101933</v>
      </c>
      <c r="B3829" s="81" t="s">
        <v>1935</v>
      </c>
      <c r="C3829" s="81" t="s">
        <v>23</v>
      </c>
      <c r="D3829" s="82">
        <v>223.75</v>
      </c>
    </row>
    <row r="3830" spans="1:4" ht="15" x14ac:dyDescent="0.25">
      <c r="A3830" s="81">
        <v>101934</v>
      </c>
      <c r="B3830" s="81" t="s">
        <v>1936</v>
      </c>
      <c r="C3830" s="81" t="s">
        <v>23</v>
      </c>
      <c r="D3830" s="82">
        <v>371.18</v>
      </c>
    </row>
    <row r="3831" spans="1:4" ht="15" x14ac:dyDescent="0.25">
      <c r="A3831" s="81">
        <v>101935</v>
      </c>
      <c r="B3831" s="81" t="s">
        <v>1937</v>
      </c>
      <c r="C3831" s="81" t="s">
        <v>23</v>
      </c>
      <c r="D3831" s="82">
        <v>479.73</v>
      </c>
    </row>
    <row r="3832" spans="1:4" ht="15" x14ac:dyDescent="0.25">
      <c r="A3832" s="81">
        <v>103802</v>
      </c>
      <c r="B3832" s="81" t="s">
        <v>12312</v>
      </c>
      <c r="C3832" s="81" t="s">
        <v>7</v>
      </c>
      <c r="D3832" s="82">
        <v>43.99</v>
      </c>
    </row>
    <row r="3833" spans="1:4" ht="15" x14ac:dyDescent="0.25">
      <c r="A3833" s="81">
        <v>103803</v>
      </c>
      <c r="B3833" s="81" t="s">
        <v>12313</v>
      </c>
      <c r="C3833" s="81" t="s">
        <v>7</v>
      </c>
      <c r="D3833" s="82">
        <v>75.61</v>
      </c>
    </row>
    <row r="3834" spans="1:4" ht="15" x14ac:dyDescent="0.25">
      <c r="A3834" s="81">
        <v>103804</v>
      </c>
      <c r="B3834" s="81" t="s">
        <v>12314</v>
      </c>
      <c r="C3834" s="81" t="s">
        <v>7</v>
      </c>
      <c r="D3834" s="82">
        <v>90.24</v>
      </c>
    </row>
    <row r="3835" spans="1:4" ht="15" x14ac:dyDescent="0.25">
      <c r="A3835" s="81">
        <v>103835</v>
      </c>
      <c r="B3835" s="81" t="s">
        <v>12315</v>
      </c>
      <c r="C3835" s="81" t="s">
        <v>7</v>
      </c>
      <c r="D3835" s="82">
        <v>68.92</v>
      </c>
    </row>
    <row r="3836" spans="1:4" ht="15" x14ac:dyDescent="0.25">
      <c r="A3836" s="81">
        <v>103836</v>
      </c>
      <c r="B3836" s="81" t="s">
        <v>12316</v>
      </c>
      <c r="C3836" s="81" t="s">
        <v>7</v>
      </c>
      <c r="D3836" s="82">
        <v>105.83</v>
      </c>
    </row>
    <row r="3837" spans="1:4" ht="15" x14ac:dyDescent="0.25">
      <c r="A3837" s="81">
        <v>103837</v>
      </c>
      <c r="B3837" s="81" t="s">
        <v>12317</v>
      </c>
      <c r="C3837" s="81" t="s">
        <v>7</v>
      </c>
      <c r="D3837" s="82">
        <v>133.08000000000001</v>
      </c>
    </row>
    <row r="3838" spans="1:4" ht="15" x14ac:dyDescent="0.25">
      <c r="A3838" s="81">
        <v>103868</v>
      </c>
      <c r="B3838" s="81" t="s">
        <v>12318</v>
      </c>
      <c r="C3838" s="81" t="s">
        <v>7</v>
      </c>
      <c r="D3838" s="82">
        <v>57.73</v>
      </c>
    </row>
    <row r="3839" spans="1:4" ht="15" x14ac:dyDescent="0.25">
      <c r="A3839" s="81">
        <v>103869</v>
      </c>
      <c r="B3839" s="81" t="s">
        <v>12319</v>
      </c>
      <c r="C3839" s="81" t="s">
        <v>7</v>
      </c>
      <c r="D3839" s="82">
        <v>85.23</v>
      </c>
    </row>
    <row r="3840" spans="1:4" ht="15" x14ac:dyDescent="0.25">
      <c r="A3840" s="81">
        <v>103870</v>
      </c>
      <c r="B3840" s="81" t="s">
        <v>12320</v>
      </c>
      <c r="C3840" s="81" t="s">
        <v>7</v>
      </c>
      <c r="D3840" s="82">
        <v>103.91</v>
      </c>
    </row>
    <row r="3841" spans="1:4" ht="15" x14ac:dyDescent="0.25">
      <c r="A3841" s="81">
        <v>103871</v>
      </c>
      <c r="B3841" s="81" t="s">
        <v>12321</v>
      </c>
      <c r="C3841" s="81" t="s">
        <v>7</v>
      </c>
      <c r="D3841" s="82">
        <v>69.34</v>
      </c>
    </row>
    <row r="3842" spans="1:4" ht="15" x14ac:dyDescent="0.25">
      <c r="A3842" s="81">
        <v>103872</v>
      </c>
      <c r="B3842" s="81" t="s">
        <v>12322</v>
      </c>
      <c r="C3842" s="81" t="s">
        <v>7</v>
      </c>
      <c r="D3842" s="82">
        <v>137.49</v>
      </c>
    </row>
    <row r="3843" spans="1:4" ht="15" x14ac:dyDescent="0.25">
      <c r="A3843" s="81">
        <v>103873</v>
      </c>
      <c r="B3843" s="81" t="s">
        <v>12323</v>
      </c>
      <c r="C3843" s="81" t="s">
        <v>7</v>
      </c>
      <c r="D3843" s="82">
        <v>158.28</v>
      </c>
    </row>
    <row r="3844" spans="1:4" ht="15" x14ac:dyDescent="0.25">
      <c r="A3844" s="81">
        <v>103978</v>
      </c>
      <c r="B3844" s="81" t="s">
        <v>14827</v>
      </c>
      <c r="C3844" s="81" t="s">
        <v>7</v>
      </c>
      <c r="D3844" s="82">
        <v>29.63</v>
      </c>
    </row>
    <row r="3845" spans="1:4" ht="15" x14ac:dyDescent="0.25">
      <c r="A3845" s="81">
        <v>103979</v>
      </c>
      <c r="B3845" s="81" t="s">
        <v>14828</v>
      </c>
      <c r="C3845" s="81" t="s">
        <v>7</v>
      </c>
      <c r="D3845" s="82">
        <v>34.03</v>
      </c>
    </row>
    <row r="3846" spans="1:4" ht="15" x14ac:dyDescent="0.25">
      <c r="A3846" s="81">
        <v>104021</v>
      </c>
      <c r="B3846" s="81" t="s">
        <v>12324</v>
      </c>
      <c r="C3846" s="81" t="s">
        <v>7</v>
      </c>
      <c r="D3846" s="82">
        <v>78.42</v>
      </c>
    </row>
    <row r="3847" spans="1:4" ht="15" x14ac:dyDescent="0.25">
      <c r="A3847" s="81">
        <v>104166</v>
      </c>
      <c r="B3847" s="81" t="s">
        <v>12325</v>
      </c>
      <c r="C3847" s="81" t="s">
        <v>7</v>
      </c>
      <c r="D3847" s="82">
        <v>84.72</v>
      </c>
    </row>
    <row r="3848" spans="1:4" ht="15" x14ac:dyDescent="0.25">
      <c r="A3848" s="81">
        <v>104194</v>
      </c>
      <c r="B3848" s="81" t="s">
        <v>12326</v>
      </c>
      <c r="C3848" s="81" t="s">
        <v>7</v>
      </c>
      <c r="D3848" s="82">
        <v>24.7</v>
      </c>
    </row>
    <row r="3849" spans="1:4" ht="15" x14ac:dyDescent="0.25">
      <c r="A3849" s="81">
        <v>104195</v>
      </c>
      <c r="B3849" s="81" t="s">
        <v>12327</v>
      </c>
      <c r="C3849" s="81" t="s">
        <v>7</v>
      </c>
      <c r="D3849" s="82">
        <v>26.07</v>
      </c>
    </row>
    <row r="3850" spans="1:4" ht="15" x14ac:dyDescent="0.25">
      <c r="A3850" s="81">
        <v>104315</v>
      </c>
      <c r="B3850" s="81" t="s">
        <v>14829</v>
      </c>
      <c r="C3850" s="81" t="s">
        <v>7</v>
      </c>
      <c r="D3850" s="82">
        <v>20.399999999999999</v>
      </c>
    </row>
    <row r="3851" spans="1:4" ht="15" x14ac:dyDescent="0.25">
      <c r="A3851" s="81">
        <v>104316</v>
      </c>
      <c r="B3851" s="81" t="s">
        <v>14830</v>
      </c>
      <c r="C3851" s="81" t="s">
        <v>7</v>
      </c>
      <c r="D3851" s="82">
        <v>27.86</v>
      </c>
    </row>
    <row r="3852" spans="1:4" ht="15" x14ac:dyDescent="0.25">
      <c r="A3852" s="81">
        <v>105138</v>
      </c>
      <c r="B3852" s="81" t="s">
        <v>14831</v>
      </c>
      <c r="C3852" s="81" t="s">
        <v>23</v>
      </c>
      <c r="D3852" s="82">
        <v>17.440000000000001</v>
      </c>
    </row>
    <row r="3853" spans="1:4" ht="15" x14ac:dyDescent="0.25">
      <c r="A3853" s="81">
        <v>105139</v>
      </c>
      <c r="B3853" s="81" t="s">
        <v>14832</v>
      </c>
      <c r="C3853" s="81" t="s">
        <v>23</v>
      </c>
      <c r="D3853" s="82">
        <v>20.38</v>
      </c>
    </row>
    <row r="3854" spans="1:4" ht="15" x14ac:dyDescent="0.25">
      <c r="A3854" s="81">
        <v>105140</v>
      </c>
      <c r="B3854" s="81" t="s">
        <v>14833</v>
      </c>
      <c r="C3854" s="81" t="s">
        <v>23</v>
      </c>
      <c r="D3854" s="82">
        <v>26.14</v>
      </c>
    </row>
    <row r="3855" spans="1:4" ht="15" x14ac:dyDescent="0.25">
      <c r="A3855" s="81">
        <v>105141</v>
      </c>
      <c r="B3855" s="81" t="s">
        <v>14834</v>
      </c>
      <c r="C3855" s="81" t="s">
        <v>23</v>
      </c>
      <c r="D3855" s="82">
        <v>31.25</v>
      </c>
    </row>
    <row r="3856" spans="1:4" ht="15" x14ac:dyDescent="0.25">
      <c r="A3856" s="81">
        <v>105142</v>
      </c>
      <c r="B3856" s="81" t="s">
        <v>14835</v>
      </c>
      <c r="C3856" s="81" t="s">
        <v>23</v>
      </c>
      <c r="D3856" s="82">
        <v>7.1</v>
      </c>
    </row>
    <row r="3857" spans="1:4" ht="15" x14ac:dyDescent="0.25">
      <c r="A3857" s="81">
        <v>105143</v>
      </c>
      <c r="B3857" s="81" t="s">
        <v>14836</v>
      </c>
      <c r="C3857" s="81" t="s">
        <v>23</v>
      </c>
      <c r="D3857" s="82">
        <v>10.52</v>
      </c>
    </row>
    <row r="3858" spans="1:4" ht="15" x14ac:dyDescent="0.25">
      <c r="A3858" s="81">
        <v>105144</v>
      </c>
      <c r="B3858" s="81" t="s">
        <v>14837</v>
      </c>
      <c r="C3858" s="81" t="s">
        <v>23</v>
      </c>
      <c r="D3858" s="82">
        <v>22.04</v>
      </c>
    </row>
    <row r="3859" spans="1:4" ht="15" x14ac:dyDescent="0.25">
      <c r="A3859" s="81">
        <v>105145</v>
      </c>
      <c r="B3859" s="81" t="s">
        <v>14838</v>
      </c>
      <c r="C3859" s="81" t="s">
        <v>23</v>
      </c>
      <c r="D3859" s="82">
        <v>12.15</v>
      </c>
    </row>
    <row r="3860" spans="1:4" ht="15" x14ac:dyDescent="0.25">
      <c r="A3860" s="81">
        <v>105153</v>
      </c>
      <c r="B3860" s="81" t="s">
        <v>14839</v>
      </c>
      <c r="C3860" s="81" t="s">
        <v>23</v>
      </c>
      <c r="D3860" s="82">
        <v>51.74</v>
      </c>
    </row>
    <row r="3861" spans="1:4" ht="15" x14ac:dyDescent="0.25">
      <c r="A3861" s="81">
        <v>89358</v>
      </c>
      <c r="B3861" s="81" t="s">
        <v>12328</v>
      </c>
      <c r="C3861" s="81" t="s">
        <v>23</v>
      </c>
      <c r="D3861" s="82">
        <v>10.29</v>
      </c>
    </row>
    <row r="3862" spans="1:4" ht="15" x14ac:dyDescent="0.25">
      <c r="A3862" s="81">
        <v>89359</v>
      </c>
      <c r="B3862" s="81" t="s">
        <v>12329</v>
      </c>
      <c r="C3862" s="81" t="s">
        <v>23</v>
      </c>
      <c r="D3862" s="82">
        <v>10.81</v>
      </c>
    </row>
    <row r="3863" spans="1:4" ht="15" x14ac:dyDescent="0.25">
      <c r="A3863" s="81">
        <v>89360</v>
      </c>
      <c r="B3863" s="81" t="s">
        <v>12330</v>
      </c>
      <c r="C3863" s="81" t="s">
        <v>23</v>
      </c>
      <c r="D3863" s="82">
        <v>11.75</v>
      </c>
    </row>
    <row r="3864" spans="1:4" ht="15" x14ac:dyDescent="0.25">
      <c r="A3864" s="81">
        <v>89361</v>
      </c>
      <c r="B3864" s="81" t="s">
        <v>12331</v>
      </c>
      <c r="C3864" s="81" t="s">
        <v>23</v>
      </c>
      <c r="D3864" s="82">
        <v>11.82</v>
      </c>
    </row>
    <row r="3865" spans="1:4" ht="15" x14ac:dyDescent="0.25">
      <c r="A3865" s="81">
        <v>89362</v>
      </c>
      <c r="B3865" s="81" t="s">
        <v>12332</v>
      </c>
      <c r="C3865" s="81" t="s">
        <v>23</v>
      </c>
      <c r="D3865" s="82">
        <v>12.13</v>
      </c>
    </row>
    <row r="3866" spans="1:4" ht="15" x14ac:dyDescent="0.25">
      <c r="A3866" s="81">
        <v>89363</v>
      </c>
      <c r="B3866" s="81" t="s">
        <v>12333</v>
      </c>
      <c r="C3866" s="81" t="s">
        <v>23</v>
      </c>
      <c r="D3866" s="82">
        <v>12.87</v>
      </c>
    </row>
    <row r="3867" spans="1:4" ht="15" x14ac:dyDescent="0.25">
      <c r="A3867" s="81">
        <v>89364</v>
      </c>
      <c r="B3867" s="81" t="s">
        <v>12334</v>
      </c>
      <c r="C3867" s="81" t="s">
        <v>23</v>
      </c>
      <c r="D3867" s="82">
        <v>14.3</v>
      </c>
    </row>
    <row r="3868" spans="1:4" ht="15" x14ac:dyDescent="0.25">
      <c r="A3868" s="81">
        <v>89365</v>
      </c>
      <c r="B3868" s="81" t="s">
        <v>12335</v>
      </c>
      <c r="C3868" s="81" t="s">
        <v>23</v>
      </c>
      <c r="D3868" s="82">
        <v>13.78</v>
      </c>
    </row>
    <row r="3869" spans="1:4" ht="15" x14ac:dyDescent="0.25">
      <c r="A3869" s="81">
        <v>89366</v>
      </c>
      <c r="B3869" s="81" t="s">
        <v>12336</v>
      </c>
      <c r="C3869" s="81" t="s">
        <v>23</v>
      </c>
      <c r="D3869" s="82">
        <v>18.32</v>
      </c>
    </row>
    <row r="3870" spans="1:4" ht="15" x14ac:dyDescent="0.25">
      <c r="A3870" s="81">
        <v>89367</v>
      </c>
      <c r="B3870" s="81" t="s">
        <v>12337</v>
      </c>
      <c r="C3870" s="81" t="s">
        <v>23</v>
      </c>
      <c r="D3870" s="82">
        <v>16.11</v>
      </c>
    </row>
    <row r="3871" spans="1:4" ht="15" x14ac:dyDescent="0.25">
      <c r="A3871" s="81">
        <v>89368</v>
      </c>
      <c r="B3871" s="81" t="s">
        <v>12338</v>
      </c>
      <c r="C3871" s="81" t="s">
        <v>23</v>
      </c>
      <c r="D3871" s="82">
        <v>17.760000000000002</v>
      </c>
    </row>
    <row r="3872" spans="1:4" ht="15" x14ac:dyDescent="0.25">
      <c r="A3872" s="81">
        <v>89369</v>
      </c>
      <c r="B3872" s="81" t="s">
        <v>12339</v>
      </c>
      <c r="C3872" s="81" t="s">
        <v>23</v>
      </c>
      <c r="D3872" s="82">
        <v>19.98</v>
      </c>
    </row>
    <row r="3873" spans="1:4" ht="15" x14ac:dyDescent="0.25">
      <c r="A3873" s="81">
        <v>89370</v>
      </c>
      <c r="B3873" s="81" t="s">
        <v>12340</v>
      </c>
      <c r="C3873" s="81" t="s">
        <v>23</v>
      </c>
      <c r="D3873" s="82">
        <v>18.07</v>
      </c>
    </row>
    <row r="3874" spans="1:4" ht="15" x14ac:dyDescent="0.25">
      <c r="A3874" s="81">
        <v>89371</v>
      </c>
      <c r="B3874" s="81" t="s">
        <v>12341</v>
      </c>
      <c r="C3874" s="81" t="s">
        <v>23</v>
      </c>
      <c r="D3874" s="82">
        <v>7.46</v>
      </c>
    </row>
    <row r="3875" spans="1:4" ht="15" x14ac:dyDescent="0.25">
      <c r="A3875" s="81">
        <v>89372</v>
      </c>
      <c r="B3875" s="81" t="s">
        <v>12342</v>
      </c>
      <c r="C3875" s="81" t="s">
        <v>23</v>
      </c>
      <c r="D3875" s="82">
        <v>16.899999999999999</v>
      </c>
    </row>
    <row r="3876" spans="1:4" ht="15" x14ac:dyDescent="0.25">
      <c r="A3876" s="81">
        <v>89373</v>
      </c>
      <c r="B3876" s="81" t="s">
        <v>12343</v>
      </c>
      <c r="C3876" s="81" t="s">
        <v>23</v>
      </c>
      <c r="D3876" s="82">
        <v>8.68</v>
      </c>
    </row>
    <row r="3877" spans="1:4" ht="15" x14ac:dyDescent="0.25">
      <c r="A3877" s="81">
        <v>89374</v>
      </c>
      <c r="B3877" s="81" t="s">
        <v>12344</v>
      </c>
      <c r="C3877" s="81" t="s">
        <v>23</v>
      </c>
      <c r="D3877" s="82">
        <v>11.2</v>
      </c>
    </row>
    <row r="3878" spans="1:4" ht="15" x14ac:dyDescent="0.25">
      <c r="A3878" s="81">
        <v>89375</v>
      </c>
      <c r="B3878" s="81" t="s">
        <v>12345</v>
      </c>
      <c r="C3878" s="81" t="s">
        <v>23</v>
      </c>
      <c r="D3878" s="82">
        <v>13.09</v>
      </c>
    </row>
    <row r="3879" spans="1:4" ht="15" x14ac:dyDescent="0.25">
      <c r="A3879" s="81">
        <v>89376</v>
      </c>
      <c r="B3879" s="81" t="s">
        <v>12346</v>
      </c>
      <c r="C3879" s="81" t="s">
        <v>23</v>
      </c>
      <c r="D3879" s="82">
        <v>7.02</v>
      </c>
    </row>
    <row r="3880" spans="1:4" ht="15" x14ac:dyDescent="0.25">
      <c r="A3880" s="81">
        <v>89377</v>
      </c>
      <c r="B3880" s="81" t="s">
        <v>12347</v>
      </c>
      <c r="C3880" s="81" t="s">
        <v>23</v>
      </c>
      <c r="D3880" s="82">
        <v>11.45</v>
      </c>
    </row>
    <row r="3881" spans="1:4" ht="15" x14ac:dyDescent="0.25">
      <c r="A3881" s="81">
        <v>89378</v>
      </c>
      <c r="B3881" s="81" t="s">
        <v>12348</v>
      </c>
      <c r="C3881" s="81" t="s">
        <v>23</v>
      </c>
      <c r="D3881" s="82">
        <v>8.74</v>
      </c>
    </row>
    <row r="3882" spans="1:4" ht="15" x14ac:dyDescent="0.25">
      <c r="A3882" s="81">
        <v>89379</v>
      </c>
      <c r="B3882" s="81" t="s">
        <v>1938</v>
      </c>
      <c r="C3882" s="81" t="s">
        <v>23</v>
      </c>
      <c r="D3882" s="82">
        <v>19.809999999999999</v>
      </c>
    </row>
    <row r="3883" spans="1:4" ht="15" x14ac:dyDescent="0.25">
      <c r="A3883" s="81">
        <v>89380</v>
      </c>
      <c r="B3883" s="81" t="s">
        <v>12349</v>
      </c>
      <c r="C3883" s="81" t="s">
        <v>23</v>
      </c>
      <c r="D3883" s="82">
        <v>11.76</v>
      </c>
    </row>
    <row r="3884" spans="1:4" ht="15" x14ac:dyDescent="0.25">
      <c r="A3884" s="81">
        <v>89381</v>
      </c>
      <c r="B3884" s="81" t="s">
        <v>12350</v>
      </c>
      <c r="C3884" s="81" t="s">
        <v>23</v>
      </c>
      <c r="D3884" s="82">
        <v>13.64</v>
      </c>
    </row>
    <row r="3885" spans="1:4" ht="15" x14ac:dyDescent="0.25">
      <c r="A3885" s="81">
        <v>89382</v>
      </c>
      <c r="B3885" s="81" t="s">
        <v>12351</v>
      </c>
      <c r="C3885" s="81" t="s">
        <v>23</v>
      </c>
      <c r="D3885" s="82">
        <v>15.62</v>
      </c>
    </row>
    <row r="3886" spans="1:4" ht="15" x14ac:dyDescent="0.25">
      <c r="A3886" s="81">
        <v>89383</v>
      </c>
      <c r="B3886" s="81" t="s">
        <v>12352</v>
      </c>
      <c r="C3886" s="81" t="s">
        <v>23</v>
      </c>
      <c r="D3886" s="82">
        <v>8.18</v>
      </c>
    </row>
    <row r="3887" spans="1:4" ht="15" x14ac:dyDescent="0.25">
      <c r="A3887" s="81">
        <v>89384</v>
      </c>
      <c r="B3887" s="81" t="s">
        <v>12353</v>
      </c>
      <c r="C3887" s="81" t="s">
        <v>23</v>
      </c>
      <c r="D3887" s="82">
        <v>14.37</v>
      </c>
    </row>
    <row r="3888" spans="1:4" ht="15" x14ac:dyDescent="0.25">
      <c r="A3888" s="81">
        <v>89385</v>
      </c>
      <c r="B3888" s="81" t="s">
        <v>12354</v>
      </c>
      <c r="C3888" s="81" t="s">
        <v>23</v>
      </c>
      <c r="D3888" s="82">
        <v>8.7799999999999994</v>
      </c>
    </row>
    <row r="3889" spans="1:4" ht="15" x14ac:dyDescent="0.25">
      <c r="A3889" s="81">
        <v>89386</v>
      </c>
      <c r="B3889" s="81" t="s">
        <v>12355</v>
      </c>
      <c r="C3889" s="81" t="s">
        <v>23</v>
      </c>
      <c r="D3889" s="82">
        <v>11.56</v>
      </c>
    </row>
    <row r="3890" spans="1:4" ht="15" x14ac:dyDescent="0.25">
      <c r="A3890" s="81">
        <v>89387</v>
      </c>
      <c r="B3890" s="81" t="s">
        <v>12356</v>
      </c>
      <c r="C3890" s="81" t="s">
        <v>23</v>
      </c>
      <c r="D3890" s="82">
        <v>30.69</v>
      </c>
    </row>
    <row r="3891" spans="1:4" ht="15" x14ac:dyDescent="0.25">
      <c r="A3891" s="81">
        <v>89389</v>
      </c>
      <c r="B3891" s="81" t="s">
        <v>12357</v>
      </c>
      <c r="C3891" s="81" t="s">
        <v>23</v>
      </c>
      <c r="D3891" s="82">
        <v>13.11</v>
      </c>
    </row>
    <row r="3892" spans="1:4" ht="15" x14ac:dyDescent="0.25">
      <c r="A3892" s="81">
        <v>89390</v>
      </c>
      <c r="B3892" s="81" t="s">
        <v>12358</v>
      </c>
      <c r="C3892" s="81" t="s">
        <v>23</v>
      </c>
      <c r="D3892" s="82">
        <v>22.57</v>
      </c>
    </row>
    <row r="3893" spans="1:4" ht="15" x14ac:dyDescent="0.25">
      <c r="A3893" s="81">
        <v>89391</v>
      </c>
      <c r="B3893" s="81" t="s">
        <v>12359</v>
      </c>
      <c r="C3893" s="81" t="s">
        <v>23</v>
      </c>
      <c r="D3893" s="82">
        <v>10.5</v>
      </c>
    </row>
    <row r="3894" spans="1:4" ht="15" x14ac:dyDescent="0.25">
      <c r="A3894" s="81">
        <v>89392</v>
      </c>
      <c r="B3894" s="81" t="s">
        <v>12360</v>
      </c>
      <c r="C3894" s="81" t="s">
        <v>23</v>
      </c>
      <c r="D3894" s="82">
        <v>25.49</v>
      </c>
    </row>
    <row r="3895" spans="1:4" ht="15" x14ac:dyDescent="0.25">
      <c r="A3895" s="81">
        <v>89393</v>
      </c>
      <c r="B3895" s="81" t="s">
        <v>12361</v>
      </c>
      <c r="C3895" s="81" t="s">
        <v>23</v>
      </c>
      <c r="D3895" s="82">
        <v>14.11</v>
      </c>
    </row>
    <row r="3896" spans="1:4" ht="15" x14ac:dyDescent="0.25">
      <c r="A3896" s="81">
        <v>89394</v>
      </c>
      <c r="B3896" s="81" t="s">
        <v>12362</v>
      </c>
      <c r="C3896" s="81" t="s">
        <v>23</v>
      </c>
      <c r="D3896" s="82">
        <v>20.94</v>
      </c>
    </row>
    <row r="3897" spans="1:4" ht="15" x14ac:dyDescent="0.25">
      <c r="A3897" s="81">
        <v>89395</v>
      </c>
      <c r="B3897" s="81" t="s">
        <v>12363</v>
      </c>
      <c r="C3897" s="81" t="s">
        <v>23</v>
      </c>
      <c r="D3897" s="82">
        <v>16.559999999999999</v>
      </c>
    </row>
    <row r="3898" spans="1:4" ht="15" x14ac:dyDescent="0.25">
      <c r="A3898" s="81">
        <v>89396</v>
      </c>
      <c r="B3898" s="81" t="s">
        <v>12364</v>
      </c>
      <c r="C3898" s="81" t="s">
        <v>23</v>
      </c>
      <c r="D3898" s="82">
        <v>22.9</v>
      </c>
    </row>
    <row r="3899" spans="1:4" ht="15" x14ac:dyDescent="0.25">
      <c r="A3899" s="81">
        <v>89397</v>
      </c>
      <c r="B3899" s="81" t="s">
        <v>12365</v>
      </c>
      <c r="C3899" s="81" t="s">
        <v>23</v>
      </c>
      <c r="D3899" s="82">
        <v>17.920000000000002</v>
      </c>
    </row>
    <row r="3900" spans="1:4" ht="15" x14ac:dyDescent="0.25">
      <c r="A3900" s="81">
        <v>89398</v>
      </c>
      <c r="B3900" s="81" t="s">
        <v>12366</v>
      </c>
      <c r="C3900" s="81" t="s">
        <v>23</v>
      </c>
      <c r="D3900" s="82">
        <v>22.22</v>
      </c>
    </row>
    <row r="3901" spans="1:4" ht="15" x14ac:dyDescent="0.25">
      <c r="A3901" s="81">
        <v>89399</v>
      </c>
      <c r="B3901" s="81" t="s">
        <v>12367</v>
      </c>
      <c r="C3901" s="81" t="s">
        <v>23</v>
      </c>
      <c r="D3901" s="82">
        <v>27.51</v>
      </c>
    </row>
    <row r="3902" spans="1:4" ht="15" x14ac:dyDescent="0.25">
      <c r="A3902" s="81">
        <v>89400</v>
      </c>
      <c r="B3902" s="81" t="s">
        <v>12368</v>
      </c>
      <c r="C3902" s="81" t="s">
        <v>23</v>
      </c>
      <c r="D3902" s="82">
        <v>23.43</v>
      </c>
    </row>
    <row r="3903" spans="1:4" ht="15" x14ac:dyDescent="0.25">
      <c r="A3903" s="81">
        <v>89404</v>
      </c>
      <c r="B3903" s="81" t="s">
        <v>12369</v>
      </c>
      <c r="C3903" s="81" t="s">
        <v>23</v>
      </c>
      <c r="D3903" s="82">
        <v>9.32</v>
      </c>
    </row>
    <row r="3904" spans="1:4" ht="15" x14ac:dyDescent="0.25">
      <c r="A3904" s="81">
        <v>89405</v>
      </c>
      <c r="B3904" s="81" t="s">
        <v>12370</v>
      </c>
      <c r="C3904" s="81" t="s">
        <v>23</v>
      </c>
      <c r="D3904" s="82">
        <v>9.84</v>
      </c>
    </row>
    <row r="3905" spans="1:4" ht="15" x14ac:dyDescent="0.25">
      <c r="A3905" s="81">
        <v>89406</v>
      </c>
      <c r="B3905" s="81" t="s">
        <v>12371</v>
      </c>
      <c r="C3905" s="81" t="s">
        <v>23</v>
      </c>
      <c r="D3905" s="82">
        <v>10.78</v>
      </c>
    </row>
    <row r="3906" spans="1:4" ht="15" x14ac:dyDescent="0.25">
      <c r="A3906" s="81">
        <v>89407</v>
      </c>
      <c r="B3906" s="81" t="s">
        <v>12372</v>
      </c>
      <c r="C3906" s="81" t="s">
        <v>23</v>
      </c>
      <c r="D3906" s="82">
        <v>10.85</v>
      </c>
    </row>
    <row r="3907" spans="1:4" ht="15" x14ac:dyDescent="0.25">
      <c r="A3907" s="81">
        <v>89408</v>
      </c>
      <c r="B3907" s="81" t="s">
        <v>12373</v>
      </c>
      <c r="C3907" s="81" t="s">
        <v>23</v>
      </c>
      <c r="D3907" s="82">
        <v>11.01</v>
      </c>
    </row>
    <row r="3908" spans="1:4" ht="15" x14ac:dyDescent="0.25">
      <c r="A3908" s="81">
        <v>89409</v>
      </c>
      <c r="B3908" s="81" t="s">
        <v>12374</v>
      </c>
      <c r="C3908" s="81" t="s">
        <v>23</v>
      </c>
      <c r="D3908" s="82">
        <v>11.75</v>
      </c>
    </row>
    <row r="3909" spans="1:4" ht="15" x14ac:dyDescent="0.25">
      <c r="A3909" s="81">
        <v>89410</v>
      </c>
      <c r="B3909" s="81" t="s">
        <v>12375</v>
      </c>
      <c r="C3909" s="81" t="s">
        <v>23</v>
      </c>
      <c r="D3909" s="82">
        <v>13.18</v>
      </c>
    </row>
    <row r="3910" spans="1:4" ht="15" x14ac:dyDescent="0.25">
      <c r="A3910" s="81">
        <v>89411</v>
      </c>
      <c r="B3910" s="81" t="s">
        <v>12376</v>
      </c>
      <c r="C3910" s="81" t="s">
        <v>23</v>
      </c>
      <c r="D3910" s="82">
        <v>12.66</v>
      </c>
    </row>
    <row r="3911" spans="1:4" ht="15" x14ac:dyDescent="0.25">
      <c r="A3911" s="81">
        <v>89412</v>
      </c>
      <c r="B3911" s="81" t="s">
        <v>12377</v>
      </c>
      <c r="C3911" s="81" t="s">
        <v>23</v>
      </c>
      <c r="D3911" s="82">
        <v>11.86</v>
      </c>
    </row>
    <row r="3912" spans="1:4" ht="15" x14ac:dyDescent="0.25">
      <c r="A3912" s="81">
        <v>89413</v>
      </c>
      <c r="B3912" s="81" t="s">
        <v>12378</v>
      </c>
      <c r="C3912" s="81" t="s">
        <v>23</v>
      </c>
      <c r="D3912" s="82">
        <v>14.78</v>
      </c>
    </row>
    <row r="3913" spans="1:4" ht="15" x14ac:dyDescent="0.25">
      <c r="A3913" s="81">
        <v>89414</v>
      </c>
      <c r="B3913" s="81" t="s">
        <v>12379</v>
      </c>
      <c r="C3913" s="81" t="s">
        <v>23</v>
      </c>
      <c r="D3913" s="82">
        <v>16.43</v>
      </c>
    </row>
    <row r="3914" spans="1:4" ht="15" x14ac:dyDescent="0.25">
      <c r="A3914" s="81">
        <v>89415</v>
      </c>
      <c r="B3914" s="81" t="s">
        <v>12380</v>
      </c>
      <c r="C3914" s="81" t="s">
        <v>23</v>
      </c>
      <c r="D3914" s="82">
        <v>18.649999999999999</v>
      </c>
    </row>
    <row r="3915" spans="1:4" ht="15" x14ac:dyDescent="0.25">
      <c r="A3915" s="81">
        <v>89416</v>
      </c>
      <c r="B3915" s="81" t="s">
        <v>12381</v>
      </c>
      <c r="C3915" s="81" t="s">
        <v>23</v>
      </c>
      <c r="D3915" s="82">
        <v>16.739999999999998</v>
      </c>
    </row>
    <row r="3916" spans="1:4" ht="15" x14ac:dyDescent="0.25">
      <c r="A3916" s="81">
        <v>89417</v>
      </c>
      <c r="B3916" s="81" t="s">
        <v>12382</v>
      </c>
      <c r="C3916" s="81" t="s">
        <v>23</v>
      </c>
      <c r="D3916" s="82">
        <v>6.81</v>
      </c>
    </row>
    <row r="3917" spans="1:4" ht="15" x14ac:dyDescent="0.25">
      <c r="A3917" s="81">
        <v>89418</v>
      </c>
      <c r="B3917" s="81" t="s">
        <v>12383</v>
      </c>
      <c r="C3917" s="81" t="s">
        <v>23</v>
      </c>
      <c r="D3917" s="82">
        <v>16.25</v>
      </c>
    </row>
    <row r="3918" spans="1:4" ht="15" x14ac:dyDescent="0.25">
      <c r="A3918" s="81">
        <v>89419</v>
      </c>
      <c r="B3918" s="81" t="s">
        <v>12384</v>
      </c>
      <c r="C3918" s="81" t="s">
        <v>23</v>
      </c>
      <c r="D3918" s="82">
        <v>7.98</v>
      </c>
    </row>
    <row r="3919" spans="1:4" ht="15" x14ac:dyDescent="0.25">
      <c r="A3919" s="81">
        <v>89421</v>
      </c>
      <c r="B3919" s="81" t="s">
        <v>12385</v>
      </c>
      <c r="C3919" s="81" t="s">
        <v>23</v>
      </c>
      <c r="D3919" s="82">
        <v>12.44</v>
      </c>
    </row>
    <row r="3920" spans="1:4" ht="15" x14ac:dyDescent="0.25">
      <c r="A3920" s="81">
        <v>89423</v>
      </c>
      <c r="B3920" s="81" t="s">
        <v>12386</v>
      </c>
      <c r="C3920" s="81" t="s">
        <v>23</v>
      </c>
      <c r="D3920" s="82">
        <v>10.8</v>
      </c>
    </row>
    <row r="3921" spans="1:4" ht="15" x14ac:dyDescent="0.25">
      <c r="A3921" s="81">
        <v>89424</v>
      </c>
      <c r="B3921" s="81" t="s">
        <v>12387</v>
      </c>
      <c r="C3921" s="81" t="s">
        <v>23</v>
      </c>
      <c r="D3921" s="82">
        <v>8</v>
      </c>
    </row>
    <row r="3922" spans="1:4" ht="15" x14ac:dyDescent="0.25">
      <c r="A3922" s="81">
        <v>89425</v>
      </c>
      <c r="B3922" s="81" t="s">
        <v>12388</v>
      </c>
      <c r="C3922" s="81" t="s">
        <v>23</v>
      </c>
      <c r="D3922" s="82">
        <v>19.07</v>
      </c>
    </row>
    <row r="3923" spans="1:4" ht="15" x14ac:dyDescent="0.25">
      <c r="A3923" s="81">
        <v>89426</v>
      </c>
      <c r="B3923" s="81" t="s">
        <v>12389</v>
      </c>
      <c r="C3923" s="81" t="s">
        <v>23</v>
      </c>
      <c r="D3923" s="82">
        <v>10.95</v>
      </c>
    </row>
    <row r="3924" spans="1:4" ht="15" x14ac:dyDescent="0.25">
      <c r="A3924" s="81">
        <v>89427</v>
      </c>
      <c r="B3924" s="81" t="s">
        <v>12390</v>
      </c>
      <c r="C3924" s="81" t="s">
        <v>23</v>
      </c>
      <c r="D3924" s="82">
        <v>12.94</v>
      </c>
    </row>
    <row r="3925" spans="1:4" ht="15" x14ac:dyDescent="0.25">
      <c r="A3925" s="81">
        <v>89428</v>
      </c>
      <c r="B3925" s="81" t="s">
        <v>12391</v>
      </c>
      <c r="C3925" s="81" t="s">
        <v>23</v>
      </c>
      <c r="D3925" s="82">
        <v>14.88</v>
      </c>
    </row>
    <row r="3926" spans="1:4" ht="15" x14ac:dyDescent="0.25">
      <c r="A3926" s="81">
        <v>89429</v>
      </c>
      <c r="B3926" s="81" t="s">
        <v>12392</v>
      </c>
      <c r="C3926" s="81" t="s">
        <v>23</v>
      </c>
      <c r="D3926" s="82">
        <v>7.48</v>
      </c>
    </row>
    <row r="3927" spans="1:4" ht="15" x14ac:dyDescent="0.25">
      <c r="A3927" s="81">
        <v>89430</v>
      </c>
      <c r="B3927" s="81" t="s">
        <v>12393</v>
      </c>
      <c r="C3927" s="81" t="s">
        <v>23</v>
      </c>
      <c r="D3927" s="82">
        <v>13.63</v>
      </c>
    </row>
    <row r="3928" spans="1:4" ht="15" x14ac:dyDescent="0.25">
      <c r="A3928" s="81">
        <v>89431</v>
      </c>
      <c r="B3928" s="81" t="s">
        <v>12394</v>
      </c>
      <c r="C3928" s="81" t="s">
        <v>23</v>
      </c>
      <c r="D3928" s="82">
        <v>10.66</v>
      </c>
    </row>
    <row r="3929" spans="1:4" ht="15" x14ac:dyDescent="0.25">
      <c r="A3929" s="81">
        <v>89432</v>
      </c>
      <c r="B3929" s="81" t="s">
        <v>12395</v>
      </c>
      <c r="C3929" s="81" t="s">
        <v>23</v>
      </c>
      <c r="D3929" s="82">
        <v>29.79</v>
      </c>
    </row>
    <row r="3930" spans="1:4" ht="15" x14ac:dyDescent="0.25">
      <c r="A3930" s="81">
        <v>89433</v>
      </c>
      <c r="B3930" s="81" t="s">
        <v>12396</v>
      </c>
      <c r="C3930" s="81" t="s">
        <v>23</v>
      </c>
      <c r="D3930" s="82">
        <v>14.69</v>
      </c>
    </row>
    <row r="3931" spans="1:4" ht="15" x14ac:dyDescent="0.25">
      <c r="A3931" s="81">
        <v>89434</v>
      </c>
      <c r="B3931" s="81" t="s">
        <v>12397</v>
      </c>
      <c r="C3931" s="81" t="s">
        <v>23</v>
      </c>
      <c r="D3931" s="82">
        <v>12.3</v>
      </c>
    </row>
    <row r="3932" spans="1:4" ht="15" x14ac:dyDescent="0.25">
      <c r="A3932" s="81">
        <v>89435</v>
      </c>
      <c r="B3932" s="81" t="s">
        <v>12398</v>
      </c>
      <c r="C3932" s="81" t="s">
        <v>23</v>
      </c>
      <c r="D3932" s="82">
        <v>21.67</v>
      </c>
    </row>
    <row r="3933" spans="1:4" ht="15" x14ac:dyDescent="0.25">
      <c r="A3933" s="81">
        <v>89436</v>
      </c>
      <c r="B3933" s="81" t="s">
        <v>12399</v>
      </c>
      <c r="C3933" s="81" t="s">
        <v>23</v>
      </c>
      <c r="D3933" s="82">
        <v>9.69</v>
      </c>
    </row>
    <row r="3934" spans="1:4" ht="15" x14ac:dyDescent="0.25">
      <c r="A3934" s="81">
        <v>89437</v>
      </c>
      <c r="B3934" s="81" t="s">
        <v>12400</v>
      </c>
      <c r="C3934" s="81" t="s">
        <v>23</v>
      </c>
      <c r="D3934" s="82">
        <v>24.59</v>
      </c>
    </row>
    <row r="3935" spans="1:4" ht="15" x14ac:dyDescent="0.25">
      <c r="A3935" s="81">
        <v>89438</v>
      </c>
      <c r="B3935" s="81" t="s">
        <v>12401</v>
      </c>
      <c r="C3935" s="81" t="s">
        <v>23</v>
      </c>
      <c r="D3935" s="82">
        <v>12.82</v>
      </c>
    </row>
    <row r="3936" spans="1:4" ht="15" x14ac:dyDescent="0.25">
      <c r="A3936" s="81">
        <v>89439</v>
      </c>
      <c r="B3936" s="81" t="s">
        <v>12402</v>
      </c>
      <c r="C3936" s="81" t="s">
        <v>23</v>
      </c>
      <c r="D3936" s="82">
        <v>14.24</v>
      </c>
    </row>
    <row r="3937" spans="1:4" ht="15" x14ac:dyDescent="0.25">
      <c r="A3937" s="81">
        <v>89440</v>
      </c>
      <c r="B3937" s="81" t="s">
        <v>12403</v>
      </c>
      <c r="C3937" s="81" t="s">
        <v>23</v>
      </c>
      <c r="D3937" s="82">
        <v>15.07</v>
      </c>
    </row>
    <row r="3938" spans="1:4" ht="15" x14ac:dyDescent="0.25">
      <c r="A3938" s="81">
        <v>89442</v>
      </c>
      <c r="B3938" s="81" t="s">
        <v>12404</v>
      </c>
      <c r="C3938" s="81" t="s">
        <v>23</v>
      </c>
      <c r="D3938" s="82">
        <v>16.54</v>
      </c>
    </row>
    <row r="3939" spans="1:4" ht="15" x14ac:dyDescent="0.25">
      <c r="A3939" s="81">
        <v>89443</v>
      </c>
      <c r="B3939" s="81" t="s">
        <v>12405</v>
      </c>
      <c r="C3939" s="81" t="s">
        <v>23</v>
      </c>
      <c r="D3939" s="82">
        <v>20.440000000000001</v>
      </c>
    </row>
    <row r="3940" spans="1:4" ht="15" x14ac:dyDescent="0.25">
      <c r="A3940" s="81">
        <v>89444</v>
      </c>
      <c r="B3940" s="81" t="s">
        <v>12406</v>
      </c>
      <c r="C3940" s="81" t="s">
        <v>23</v>
      </c>
      <c r="D3940" s="82">
        <v>26.65</v>
      </c>
    </row>
    <row r="3941" spans="1:4" ht="15" x14ac:dyDescent="0.25">
      <c r="A3941" s="81">
        <v>89445</v>
      </c>
      <c r="B3941" s="81" t="s">
        <v>12407</v>
      </c>
      <c r="C3941" s="81" t="s">
        <v>23</v>
      </c>
      <c r="D3941" s="82">
        <v>21.81</v>
      </c>
    </row>
    <row r="3942" spans="1:4" ht="15" x14ac:dyDescent="0.25">
      <c r="A3942" s="81">
        <v>89481</v>
      </c>
      <c r="B3942" s="81" t="s">
        <v>12408</v>
      </c>
      <c r="C3942" s="81" t="s">
        <v>23</v>
      </c>
      <c r="D3942" s="82">
        <v>6.47</v>
      </c>
    </row>
    <row r="3943" spans="1:4" ht="15" x14ac:dyDescent="0.25">
      <c r="A3943" s="81">
        <v>89485</v>
      </c>
      <c r="B3943" s="81" t="s">
        <v>12409</v>
      </c>
      <c r="C3943" s="81" t="s">
        <v>23</v>
      </c>
      <c r="D3943" s="82">
        <v>7.21</v>
      </c>
    </row>
    <row r="3944" spans="1:4" ht="15" x14ac:dyDescent="0.25">
      <c r="A3944" s="81">
        <v>89489</v>
      </c>
      <c r="B3944" s="81" t="s">
        <v>12410</v>
      </c>
      <c r="C3944" s="81" t="s">
        <v>23</v>
      </c>
      <c r="D3944" s="82">
        <v>8.64</v>
      </c>
    </row>
    <row r="3945" spans="1:4" ht="15" x14ac:dyDescent="0.25">
      <c r="A3945" s="81">
        <v>89490</v>
      </c>
      <c r="B3945" s="81" t="s">
        <v>12411</v>
      </c>
      <c r="C3945" s="81" t="s">
        <v>23</v>
      </c>
      <c r="D3945" s="82">
        <v>8.1199999999999992</v>
      </c>
    </row>
    <row r="3946" spans="1:4" ht="15" x14ac:dyDescent="0.25">
      <c r="A3946" s="81">
        <v>89492</v>
      </c>
      <c r="B3946" s="81" t="s">
        <v>12412</v>
      </c>
      <c r="C3946" s="81" t="s">
        <v>23</v>
      </c>
      <c r="D3946" s="82">
        <v>9.48</v>
      </c>
    </row>
    <row r="3947" spans="1:4" ht="15" x14ac:dyDescent="0.25">
      <c r="A3947" s="81">
        <v>89493</v>
      </c>
      <c r="B3947" s="81" t="s">
        <v>12413</v>
      </c>
      <c r="C3947" s="81" t="s">
        <v>23</v>
      </c>
      <c r="D3947" s="82">
        <v>11.13</v>
      </c>
    </row>
    <row r="3948" spans="1:4" ht="15" x14ac:dyDescent="0.25">
      <c r="A3948" s="81">
        <v>89494</v>
      </c>
      <c r="B3948" s="81" t="s">
        <v>12414</v>
      </c>
      <c r="C3948" s="81" t="s">
        <v>23</v>
      </c>
      <c r="D3948" s="82">
        <v>13.35</v>
      </c>
    </row>
    <row r="3949" spans="1:4" ht="15" x14ac:dyDescent="0.25">
      <c r="A3949" s="81">
        <v>89496</v>
      </c>
      <c r="B3949" s="81" t="s">
        <v>12415</v>
      </c>
      <c r="C3949" s="81" t="s">
        <v>23</v>
      </c>
      <c r="D3949" s="82">
        <v>11.44</v>
      </c>
    </row>
    <row r="3950" spans="1:4" ht="15" x14ac:dyDescent="0.25">
      <c r="A3950" s="81">
        <v>89497</v>
      </c>
      <c r="B3950" s="81" t="s">
        <v>12416</v>
      </c>
      <c r="C3950" s="81" t="s">
        <v>23</v>
      </c>
      <c r="D3950" s="82">
        <v>14.45</v>
      </c>
    </row>
    <row r="3951" spans="1:4" ht="15" x14ac:dyDescent="0.25">
      <c r="A3951" s="81">
        <v>89498</v>
      </c>
      <c r="B3951" s="81" t="s">
        <v>12417</v>
      </c>
      <c r="C3951" s="81" t="s">
        <v>23</v>
      </c>
      <c r="D3951" s="82">
        <v>14.5</v>
      </c>
    </row>
    <row r="3952" spans="1:4" ht="15" x14ac:dyDescent="0.25">
      <c r="A3952" s="81">
        <v>89499</v>
      </c>
      <c r="B3952" s="81" t="s">
        <v>12418</v>
      </c>
      <c r="C3952" s="81" t="s">
        <v>23</v>
      </c>
      <c r="D3952" s="82">
        <v>20.329999999999998</v>
      </c>
    </row>
    <row r="3953" spans="1:4" ht="15" x14ac:dyDescent="0.25">
      <c r="A3953" s="81">
        <v>89500</v>
      </c>
      <c r="B3953" s="81" t="s">
        <v>12419</v>
      </c>
      <c r="C3953" s="81" t="s">
        <v>23</v>
      </c>
      <c r="D3953" s="82">
        <v>13.99</v>
      </c>
    </row>
    <row r="3954" spans="1:4" ht="15" x14ac:dyDescent="0.25">
      <c r="A3954" s="81">
        <v>89501</v>
      </c>
      <c r="B3954" s="81" t="s">
        <v>12420</v>
      </c>
      <c r="C3954" s="81" t="s">
        <v>23</v>
      </c>
      <c r="D3954" s="82">
        <v>15.91</v>
      </c>
    </row>
    <row r="3955" spans="1:4" ht="15" x14ac:dyDescent="0.25">
      <c r="A3955" s="81">
        <v>89502</v>
      </c>
      <c r="B3955" s="81" t="s">
        <v>12421</v>
      </c>
      <c r="C3955" s="81" t="s">
        <v>23</v>
      </c>
      <c r="D3955" s="82">
        <v>18.3</v>
      </c>
    </row>
    <row r="3956" spans="1:4" ht="15" x14ac:dyDescent="0.25">
      <c r="A3956" s="81">
        <v>89503</v>
      </c>
      <c r="B3956" s="81" t="s">
        <v>12422</v>
      </c>
      <c r="C3956" s="81" t="s">
        <v>23</v>
      </c>
      <c r="D3956" s="82">
        <v>23.64</v>
      </c>
    </row>
    <row r="3957" spans="1:4" ht="15" x14ac:dyDescent="0.25">
      <c r="A3957" s="81">
        <v>89504</v>
      </c>
      <c r="B3957" s="81" t="s">
        <v>12423</v>
      </c>
      <c r="C3957" s="81" t="s">
        <v>23</v>
      </c>
      <c r="D3957" s="82">
        <v>20.02</v>
      </c>
    </row>
    <row r="3958" spans="1:4" ht="15" x14ac:dyDescent="0.25">
      <c r="A3958" s="81">
        <v>89505</v>
      </c>
      <c r="B3958" s="81" t="s">
        <v>12424</v>
      </c>
      <c r="C3958" s="81" t="s">
        <v>23</v>
      </c>
      <c r="D3958" s="82">
        <v>41.33</v>
      </c>
    </row>
    <row r="3959" spans="1:4" ht="15" x14ac:dyDescent="0.25">
      <c r="A3959" s="81">
        <v>89506</v>
      </c>
      <c r="B3959" s="81" t="s">
        <v>12425</v>
      </c>
      <c r="C3959" s="81" t="s">
        <v>23</v>
      </c>
      <c r="D3959" s="82">
        <v>39.65</v>
      </c>
    </row>
    <row r="3960" spans="1:4" ht="15" x14ac:dyDescent="0.25">
      <c r="A3960" s="81">
        <v>89507</v>
      </c>
      <c r="B3960" s="81" t="s">
        <v>12426</v>
      </c>
      <c r="C3960" s="81" t="s">
        <v>23</v>
      </c>
      <c r="D3960" s="82">
        <v>46.27</v>
      </c>
    </row>
    <row r="3961" spans="1:4" ht="15" x14ac:dyDescent="0.25">
      <c r="A3961" s="81">
        <v>89510</v>
      </c>
      <c r="B3961" s="81" t="s">
        <v>12427</v>
      </c>
      <c r="C3961" s="81" t="s">
        <v>23</v>
      </c>
      <c r="D3961" s="82">
        <v>27.9</v>
      </c>
    </row>
    <row r="3962" spans="1:4" ht="15" x14ac:dyDescent="0.25">
      <c r="A3962" s="81">
        <v>89513</v>
      </c>
      <c r="B3962" s="81" t="s">
        <v>12428</v>
      </c>
      <c r="C3962" s="81" t="s">
        <v>23</v>
      </c>
      <c r="D3962" s="82">
        <v>99.43</v>
      </c>
    </row>
    <row r="3963" spans="1:4" ht="15" x14ac:dyDescent="0.25">
      <c r="A3963" s="81">
        <v>89514</v>
      </c>
      <c r="B3963" s="81" t="s">
        <v>12429</v>
      </c>
      <c r="C3963" s="81" t="s">
        <v>23</v>
      </c>
      <c r="D3963" s="82">
        <v>9.15</v>
      </c>
    </row>
    <row r="3964" spans="1:4" ht="15" x14ac:dyDescent="0.25">
      <c r="A3964" s="81">
        <v>89515</v>
      </c>
      <c r="B3964" s="81" t="s">
        <v>12430</v>
      </c>
      <c r="C3964" s="81" t="s">
        <v>23</v>
      </c>
      <c r="D3964" s="82">
        <v>80.069999999999993</v>
      </c>
    </row>
    <row r="3965" spans="1:4" ht="15" x14ac:dyDescent="0.25">
      <c r="A3965" s="81">
        <v>89516</v>
      </c>
      <c r="B3965" s="81" t="s">
        <v>12431</v>
      </c>
      <c r="C3965" s="81" t="s">
        <v>23</v>
      </c>
      <c r="D3965" s="82">
        <v>9.24</v>
      </c>
    </row>
    <row r="3966" spans="1:4" ht="15" x14ac:dyDescent="0.25">
      <c r="A3966" s="81">
        <v>89517</v>
      </c>
      <c r="B3966" s="81" t="s">
        <v>12432</v>
      </c>
      <c r="C3966" s="81" t="s">
        <v>23</v>
      </c>
      <c r="D3966" s="82">
        <v>67.709999999999994</v>
      </c>
    </row>
    <row r="3967" spans="1:4" ht="15" x14ac:dyDescent="0.25">
      <c r="A3967" s="81">
        <v>89518</v>
      </c>
      <c r="B3967" s="81" t="s">
        <v>12433</v>
      </c>
      <c r="C3967" s="81" t="s">
        <v>23</v>
      </c>
      <c r="D3967" s="82">
        <v>16.07</v>
      </c>
    </row>
    <row r="3968" spans="1:4" ht="15" x14ac:dyDescent="0.25">
      <c r="A3968" s="81">
        <v>89519</v>
      </c>
      <c r="B3968" s="81" t="s">
        <v>12434</v>
      </c>
      <c r="C3968" s="81" t="s">
        <v>23</v>
      </c>
      <c r="D3968" s="82">
        <v>47.15</v>
      </c>
    </row>
    <row r="3969" spans="1:4" ht="15" x14ac:dyDescent="0.25">
      <c r="A3969" s="81">
        <v>89520</v>
      </c>
      <c r="B3969" s="81" t="s">
        <v>12435</v>
      </c>
      <c r="C3969" s="81" t="s">
        <v>23</v>
      </c>
      <c r="D3969" s="82">
        <v>16.86</v>
      </c>
    </row>
    <row r="3970" spans="1:4" ht="15" x14ac:dyDescent="0.25">
      <c r="A3970" s="81">
        <v>89521</v>
      </c>
      <c r="B3970" s="81" t="s">
        <v>12436</v>
      </c>
      <c r="C3970" s="81" t="s">
        <v>23</v>
      </c>
      <c r="D3970" s="82">
        <v>118.2</v>
      </c>
    </row>
    <row r="3971" spans="1:4" ht="15" x14ac:dyDescent="0.25">
      <c r="A3971" s="81">
        <v>89522</v>
      </c>
      <c r="B3971" s="81" t="s">
        <v>12437</v>
      </c>
      <c r="C3971" s="81" t="s">
        <v>23</v>
      </c>
      <c r="D3971" s="82">
        <v>31.75</v>
      </c>
    </row>
    <row r="3972" spans="1:4" ht="15" x14ac:dyDescent="0.25">
      <c r="A3972" s="81">
        <v>89523</v>
      </c>
      <c r="B3972" s="81" t="s">
        <v>12438</v>
      </c>
      <c r="C3972" s="81" t="s">
        <v>23</v>
      </c>
      <c r="D3972" s="82">
        <v>97.47</v>
      </c>
    </row>
    <row r="3973" spans="1:4" ht="15" x14ac:dyDescent="0.25">
      <c r="A3973" s="81">
        <v>89524</v>
      </c>
      <c r="B3973" s="81" t="s">
        <v>12439</v>
      </c>
      <c r="C3973" s="81" t="s">
        <v>23</v>
      </c>
      <c r="D3973" s="82">
        <v>32.25</v>
      </c>
    </row>
    <row r="3974" spans="1:4" ht="15" x14ac:dyDescent="0.25">
      <c r="A3974" s="81">
        <v>89525</v>
      </c>
      <c r="B3974" s="81" t="s">
        <v>12440</v>
      </c>
      <c r="C3974" s="81" t="s">
        <v>23</v>
      </c>
      <c r="D3974" s="82">
        <v>84.58</v>
      </c>
    </row>
    <row r="3975" spans="1:4" ht="15" x14ac:dyDescent="0.25">
      <c r="A3975" s="81">
        <v>89526</v>
      </c>
      <c r="B3975" s="81" t="s">
        <v>12441</v>
      </c>
      <c r="C3975" s="81" t="s">
        <v>23</v>
      </c>
      <c r="D3975" s="82">
        <v>41.47</v>
      </c>
    </row>
    <row r="3976" spans="1:4" ht="15" x14ac:dyDescent="0.25">
      <c r="A3976" s="81">
        <v>89527</v>
      </c>
      <c r="B3976" s="81" t="s">
        <v>12442</v>
      </c>
      <c r="C3976" s="81" t="s">
        <v>23</v>
      </c>
      <c r="D3976" s="82">
        <v>56.44</v>
      </c>
    </row>
    <row r="3977" spans="1:4" ht="15" x14ac:dyDescent="0.25">
      <c r="A3977" s="81">
        <v>89528</v>
      </c>
      <c r="B3977" s="81" t="s">
        <v>12443</v>
      </c>
      <c r="C3977" s="81" t="s">
        <v>23</v>
      </c>
      <c r="D3977" s="82">
        <v>4.95</v>
      </c>
    </row>
    <row r="3978" spans="1:4" ht="15" x14ac:dyDescent="0.25">
      <c r="A3978" s="81">
        <v>89529</v>
      </c>
      <c r="B3978" s="81" t="s">
        <v>12444</v>
      </c>
      <c r="C3978" s="81" t="s">
        <v>23</v>
      </c>
      <c r="D3978" s="82">
        <v>39.42</v>
      </c>
    </row>
    <row r="3979" spans="1:4" ht="15" x14ac:dyDescent="0.25">
      <c r="A3979" s="81">
        <v>89530</v>
      </c>
      <c r="B3979" s="81" t="s">
        <v>12445</v>
      </c>
      <c r="C3979" s="81" t="s">
        <v>23</v>
      </c>
      <c r="D3979" s="82">
        <v>16.02</v>
      </c>
    </row>
    <row r="3980" spans="1:4" ht="15" x14ac:dyDescent="0.25">
      <c r="A3980" s="81">
        <v>89531</v>
      </c>
      <c r="B3980" s="81" t="s">
        <v>12446</v>
      </c>
      <c r="C3980" s="81" t="s">
        <v>23</v>
      </c>
      <c r="D3980" s="82">
        <v>40.54</v>
      </c>
    </row>
    <row r="3981" spans="1:4" ht="15" x14ac:dyDescent="0.25">
      <c r="A3981" s="81">
        <v>89532</v>
      </c>
      <c r="B3981" s="81" t="s">
        <v>12447</v>
      </c>
      <c r="C3981" s="81" t="s">
        <v>23</v>
      </c>
      <c r="D3981" s="82">
        <v>7.66</v>
      </c>
    </row>
    <row r="3982" spans="1:4" ht="15" x14ac:dyDescent="0.25">
      <c r="A3982" s="81">
        <v>89535</v>
      </c>
      <c r="B3982" s="81" t="s">
        <v>12448</v>
      </c>
      <c r="C3982" s="81" t="s">
        <v>23</v>
      </c>
      <c r="D3982" s="82">
        <v>45.37</v>
      </c>
    </row>
    <row r="3983" spans="1:4" ht="15" x14ac:dyDescent="0.25">
      <c r="A3983" s="81">
        <v>89536</v>
      </c>
      <c r="B3983" s="81" t="s">
        <v>12449</v>
      </c>
      <c r="C3983" s="81" t="s">
        <v>23</v>
      </c>
      <c r="D3983" s="82">
        <v>11.83</v>
      </c>
    </row>
    <row r="3984" spans="1:4" ht="15" x14ac:dyDescent="0.25">
      <c r="A3984" s="81">
        <v>89540</v>
      </c>
      <c r="B3984" s="81" t="s">
        <v>12450</v>
      </c>
      <c r="C3984" s="81" t="s">
        <v>23</v>
      </c>
      <c r="D3984" s="82">
        <v>10.58</v>
      </c>
    </row>
    <row r="3985" spans="1:4" ht="15" x14ac:dyDescent="0.25">
      <c r="A3985" s="81">
        <v>89541</v>
      </c>
      <c r="B3985" s="81" t="s">
        <v>12451</v>
      </c>
      <c r="C3985" s="81" t="s">
        <v>23</v>
      </c>
      <c r="D3985" s="82">
        <v>7.14</v>
      </c>
    </row>
    <row r="3986" spans="1:4" ht="15" x14ac:dyDescent="0.25">
      <c r="A3986" s="81">
        <v>89542</v>
      </c>
      <c r="B3986" s="81" t="s">
        <v>12452</v>
      </c>
      <c r="C3986" s="81" t="s">
        <v>23</v>
      </c>
      <c r="D3986" s="82">
        <v>26.27</v>
      </c>
    </row>
    <row r="3987" spans="1:4" ht="15" x14ac:dyDescent="0.25">
      <c r="A3987" s="81">
        <v>89544</v>
      </c>
      <c r="B3987" s="81" t="s">
        <v>12453</v>
      </c>
      <c r="C3987" s="81" t="s">
        <v>23</v>
      </c>
      <c r="D3987" s="82">
        <v>9.16</v>
      </c>
    </row>
    <row r="3988" spans="1:4" ht="15" x14ac:dyDescent="0.25">
      <c r="A3988" s="81">
        <v>89545</v>
      </c>
      <c r="B3988" s="81" t="s">
        <v>12454</v>
      </c>
      <c r="C3988" s="81" t="s">
        <v>23</v>
      </c>
      <c r="D3988" s="82">
        <v>17.690000000000001</v>
      </c>
    </row>
    <row r="3989" spans="1:4" ht="15" x14ac:dyDescent="0.25">
      <c r="A3989" s="81">
        <v>89546</v>
      </c>
      <c r="B3989" s="81" t="s">
        <v>12455</v>
      </c>
      <c r="C3989" s="81" t="s">
        <v>23</v>
      </c>
      <c r="D3989" s="82">
        <v>11.73</v>
      </c>
    </row>
    <row r="3990" spans="1:4" ht="15" x14ac:dyDescent="0.25">
      <c r="A3990" s="81">
        <v>89547</v>
      </c>
      <c r="B3990" s="81" t="s">
        <v>12456</v>
      </c>
      <c r="C3990" s="81" t="s">
        <v>23</v>
      </c>
      <c r="D3990" s="82">
        <v>23.34</v>
      </c>
    </row>
    <row r="3991" spans="1:4" ht="15" x14ac:dyDescent="0.25">
      <c r="A3991" s="81">
        <v>89548</v>
      </c>
      <c r="B3991" s="81" t="s">
        <v>12457</v>
      </c>
      <c r="C3991" s="81" t="s">
        <v>23</v>
      </c>
      <c r="D3991" s="82">
        <v>24.04</v>
      </c>
    </row>
    <row r="3992" spans="1:4" ht="15" x14ac:dyDescent="0.25">
      <c r="A3992" s="81">
        <v>89549</v>
      </c>
      <c r="B3992" s="81" t="s">
        <v>12458</v>
      </c>
      <c r="C3992" s="81" t="s">
        <v>23</v>
      </c>
      <c r="D3992" s="82">
        <v>19.850000000000001</v>
      </c>
    </row>
    <row r="3993" spans="1:4" ht="15" x14ac:dyDescent="0.25">
      <c r="A3993" s="81">
        <v>89550</v>
      </c>
      <c r="B3993" s="81" t="s">
        <v>12459</v>
      </c>
      <c r="C3993" s="81" t="s">
        <v>23</v>
      </c>
      <c r="D3993" s="82">
        <v>43.36</v>
      </c>
    </row>
    <row r="3994" spans="1:4" ht="15" x14ac:dyDescent="0.25">
      <c r="A3994" s="81">
        <v>89551</v>
      </c>
      <c r="B3994" s="81" t="s">
        <v>12460</v>
      </c>
      <c r="C3994" s="81" t="s">
        <v>23</v>
      </c>
      <c r="D3994" s="82">
        <v>9.01</v>
      </c>
    </row>
    <row r="3995" spans="1:4" ht="15" x14ac:dyDescent="0.25">
      <c r="A3995" s="81">
        <v>89552</v>
      </c>
      <c r="B3995" s="81" t="s">
        <v>12461</v>
      </c>
      <c r="C3995" s="81" t="s">
        <v>23</v>
      </c>
      <c r="D3995" s="82">
        <v>18.149999999999999</v>
      </c>
    </row>
    <row r="3996" spans="1:4" ht="15" x14ac:dyDescent="0.25">
      <c r="A3996" s="81">
        <v>89553</v>
      </c>
      <c r="B3996" s="81" t="s">
        <v>12462</v>
      </c>
      <c r="C3996" s="81" t="s">
        <v>23</v>
      </c>
      <c r="D3996" s="82">
        <v>6.4</v>
      </c>
    </row>
    <row r="3997" spans="1:4" ht="15" x14ac:dyDescent="0.25">
      <c r="A3997" s="81">
        <v>89554</v>
      </c>
      <c r="B3997" s="81" t="s">
        <v>12463</v>
      </c>
      <c r="C3997" s="81" t="s">
        <v>23</v>
      </c>
      <c r="D3997" s="82">
        <v>29.45</v>
      </c>
    </row>
    <row r="3998" spans="1:4" ht="15" x14ac:dyDescent="0.25">
      <c r="A3998" s="81">
        <v>89555</v>
      </c>
      <c r="B3998" s="81" t="s">
        <v>12464</v>
      </c>
      <c r="C3998" s="81" t="s">
        <v>23</v>
      </c>
      <c r="D3998" s="82">
        <v>21.07</v>
      </c>
    </row>
    <row r="3999" spans="1:4" ht="15" x14ac:dyDescent="0.25">
      <c r="A3999" s="81">
        <v>89556</v>
      </c>
      <c r="B3999" s="81" t="s">
        <v>12465</v>
      </c>
      <c r="C3999" s="81" t="s">
        <v>23</v>
      </c>
      <c r="D3999" s="82">
        <v>42.05</v>
      </c>
    </row>
    <row r="4000" spans="1:4" ht="15" x14ac:dyDescent="0.25">
      <c r="A4000" s="81">
        <v>89557</v>
      </c>
      <c r="B4000" s="81" t="s">
        <v>12466</v>
      </c>
      <c r="C4000" s="81" t="s">
        <v>23</v>
      </c>
      <c r="D4000" s="82">
        <v>33.36</v>
      </c>
    </row>
    <row r="4001" spans="1:4" ht="15" x14ac:dyDescent="0.25">
      <c r="A4001" s="81">
        <v>89558</v>
      </c>
      <c r="B4001" s="81" t="s">
        <v>12467</v>
      </c>
      <c r="C4001" s="81" t="s">
        <v>23</v>
      </c>
      <c r="D4001" s="82">
        <v>10.44</v>
      </c>
    </row>
    <row r="4002" spans="1:4" ht="15" x14ac:dyDescent="0.25">
      <c r="A4002" s="81">
        <v>89559</v>
      </c>
      <c r="B4002" s="81" t="s">
        <v>12468</v>
      </c>
      <c r="C4002" s="81" t="s">
        <v>23</v>
      </c>
      <c r="D4002" s="82">
        <v>70.62</v>
      </c>
    </row>
    <row r="4003" spans="1:4" ht="15" x14ac:dyDescent="0.25">
      <c r="A4003" s="81">
        <v>89560</v>
      </c>
      <c r="B4003" s="81" t="s">
        <v>12469</v>
      </c>
      <c r="C4003" s="81" t="s">
        <v>23</v>
      </c>
      <c r="D4003" s="82">
        <v>33.56</v>
      </c>
    </row>
    <row r="4004" spans="1:4" ht="15" x14ac:dyDescent="0.25">
      <c r="A4004" s="81">
        <v>89561</v>
      </c>
      <c r="B4004" s="81" t="s">
        <v>12470</v>
      </c>
      <c r="C4004" s="81" t="s">
        <v>23</v>
      </c>
      <c r="D4004" s="82">
        <v>16.11</v>
      </c>
    </row>
    <row r="4005" spans="1:4" ht="15" x14ac:dyDescent="0.25">
      <c r="A4005" s="81">
        <v>89562</v>
      </c>
      <c r="B4005" s="81" t="s">
        <v>12471</v>
      </c>
      <c r="C4005" s="81" t="s">
        <v>23</v>
      </c>
      <c r="D4005" s="82">
        <v>10.88</v>
      </c>
    </row>
    <row r="4006" spans="1:4" ht="15" x14ac:dyDescent="0.25">
      <c r="A4006" s="81">
        <v>89563</v>
      </c>
      <c r="B4006" s="81" t="s">
        <v>12472</v>
      </c>
      <c r="C4006" s="81" t="s">
        <v>23</v>
      </c>
      <c r="D4006" s="82">
        <v>36.590000000000003</v>
      </c>
    </row>
    <row r="4007" spans="1:4" ht="15" x14ac:dyDescent="0.25">
      <c r="A4007" s="81">
        <v>89564</v>
      </c>
      <c r="B4007" s="81" t="s">
        <v>12473</v>
      </c>
      <c r="C4007" s="81" t="s">
        <v>23</v>
      </c>
      <c r="D4007" s="82">
        <v>15.71</v>
      </c>
    </row>
    <row r="4008" spans="1:4" ht="15" x14ac:dyDescent="0.25">
      <c r="A4008" s="81">
        <v>89565</v>
      </c>
      <c r="B4008" s="81" t="s">
        <v>12474</v>
      </c>
      <c r="C4008" s="81" t="s">
        <v>23</v>
      </c>
      <c r="D4008" s="82">
        <v>59.35</v>
      </c>
    </row>
    <row r="4009" spans="1:4" ht="15" x14ac:dyDescent="0.25">
      <c r="A4009" s="81">
        <v>89566</v>
      </c>
      <c r="B4009" s="81" t="s">
        <v>12475</v>
      </c>
      <c r="C4009" s="81" t="s">
        <v>23</v>
      </c>
      <c r="D4009" s="82">
        <v>50.29</v>
      </c>
    </row>
    <row r="4010" spans="1:4" ht="15" x14ac:dyDescent="0.25">
      <c r="A4010" s="81">
        <v>89567</v>
      </c>
      <c r="B4010" s="81" t="s">
        <v>12476</v>
      </c>
      <c r="C4010" s="81" t="s">
        <v>23</v>
      </c>
      <c r="D4010" s="82">
        <v>85.15</v>
      </c>
    </row>
    <row r="4011" spans="1:4" ht="15" x14ac:dyDescent="0.25">
      <c r="A4011" s="81">
        <v>89568</v>
      </c>
      <c r="B4011" s="81" t="s">
        <v>12477</v>
      </c>
      <c r="C4011" s="81" t="s">
        <v>23</v>
      </c>
      <c r="D4011" s="82">
        <v>31.21</v>
      </c>
    </row>
    <row r="4012" spans="1:4" ht="15" x14ac:dyDescent="0.25">
      <c r="A4012" s="81">
        <v>89569</v>
      </c>
      <c r="B4012" s="81" t="s">
        <v>12478</v>
      </c>
      <c r="C4012" s="81" t="s">
        <v>23</v>
      </c>
      <c r="D4012" s="82">
        <v>99.44</v>
      </c>
    </row>
    <row r="4013" spans="1:4" ht="15" x14ac:dyDescent="0.25">
      <c r="A4013" s="81">
        <v>89570</v>
      </c>
      <c r="B4013" s="81" t="s">
        <v>12479</v>
      </c>
      <c r="C4013" s="81" t="s">
        <v>23</v>
      </c>
      <c r="D4013" s="82">
        <v>11.94</v>
      </c>
    </row>
    <row r="4014" spans="1:4" ht="15" x14ac:dyDescent="0.25">
      <c r="A4014" s="81">
        <v>89571</v>
      </c>
      <c r="B4014" s="81" t="s">
        <v>12480</v>
      </c>
      <c r="C4014" s="81" t="s">
        <v>23</v>
      </c>
      <c r="D4014" s="82">
        <v>73.739999999999995</v>
      </c>
    </row>
    <row r="4015" spans="1:4" ht="15" x14ac:dyDescent="0.25">
      <c r="A4015" s="81">
        <v>89572</v>
      </c>
      <c r="B4015" s="81" t="s">
        <v>12481</v>
      </c>
      <c r="C4015" s="81" t="s">
        <v>23</v>
      </c>
      <c r="D4015" s="82">
        <v>9.35</v>
      </c>
    </row>
    <row r="4016" spans="1:4" ht="15" x14ac:dyDescent="0.25">
      <c r="A4016" s="81">
        <v>89573</v>
      </c>
      <c r="B4016" s="81" t="s">
        <v>12482</v>
      </c>
      <c r="C4016" s="81" t="s">
        <v>23</v>
      </c>
      <c r="D4016" s="82">
        <v>80.97</v>
      </c>
    </row>
    <row r="4017" spans="1:4" ht="15" x14ac:dyDescent="0.25">
      <c r="A4017" s="81">
        <v>89574</v>
      </c>
      <c r="B4017" s="81" t="s">
        <v>12483</v>
      </c>
      <c r="C4017" s="81" t="s">
        <v>23</v>
      </c>
      <c r="D4017" s="82">
        <v>164.85</v>
      </c>
    </row>
    <row r="4018" spans="1:4" ht="15" x14ac:dyDescent="0.25">
      <c r="A4018" s="81">
        <v>89575</v>
      </c>
      <c r="B4018" s="81" t="s">
        <v>12484</v>
      </c>
      <c r="C4018" s="81" t="s">
        <v>23</v>
      </c>
      <c r="D4018" s="82">
        <v>12.39</v>
      </c>
    </row>
    <row r="4019" spans="1:4" ht="15" x14ac:dyDescent="0.25">
      <c r="A4019" s="81">
        <v>89577</v>
      </c>
      <c r="B4019" s="81" t="s">
        <v>12485</v>
      </c>
      <c r="C4019" s="81" t="s">
        <v>23</v>
      </c>
      <c r="D4019" s="82">
        <v>35.64</v>
      </c>
    </row>
    <row r="4020" spans="1:4" ht="15" x14ac:dyDescent="0.25">
      <c r="A4020" s="81">
        <v>89579</v>
      </c>
      <c r="B4020" s="81" t="s">
        <v>12486</v>
      </c>
      <c r="C4020" s="81" t="s">
        <v>23</v>
      </c>
      <c r="D4020" s="82">
        <v>12.16</v>
      </c>
    </row>
    <row r="4021" spans="1:4" ht="15" x14ac:dyDescent="0.25">
      <c r="A4021" s="81">
        <v>89581</v>
      </c>
      <c r="B4021" s="81" t="s">
        <v>12487</v>
      </c>
      <c r="C4021" s="81" t="s">
        <v>23</v>
      </c>
      <c r="D4021" s="82">
        <v>37.22</v>
      </c>
    </row>
    <row r="4022" spans="1:4" ht="15" x14ac:dyDescent="0.25">
      <c r="A4022" s="81">
        <v>89582</v>
      </c>
      <c r="B4022" s="81" t="s">
        <v>12488</v>
      </c>
      <c r="C4022" s="81" t="s">
        <v>23</v>
      </c>
      <c r="D4022" s="82">
        <v>37.72</v>
      </c>
    </row>
    <row r="4023" spans="1:4" ht="15" x14ac:dyDescent="0.25">
      <c r="A4023" s="81">
        <v>89583</v>
      </c>
      <c r="B4023" s="81" t="s">
        <v>12489</v>
      </c>
      <c r="C4023" s="81" t="s">
        <v>23</v>
      </c>
      <c r="D4023" s="82">
        <v>46.94</v>
      </c>
    </row>
    <row r="4024" spans="1:4" ht="15" x14ac:dyDescent="0.25">
      <c r="A4024" s="81">
        <v>89584</v>
      </c>
      <c r="B4024" s="81" t="s">
        <v>12490</v>
      </c>
      <c r="C4024" s="81" t="s">
        <v>23</v>
      </c>
      <c r="D4024" s="82">
        <v>49.33</v>
      </c>
    </row>
    <row r="4025" spans="1:4" ht="15" x14ac:dyDescent="0.25">
      <c r="A4025" s="81">
        <v>89585</v>
      </c>
      <c r="B4025" s="81" t="s">
        <v>12491</v>
      </c>
      <c r="C4025" s="81" t="s">
        <v>23</v>
      </c>
      <c r="D4025" s="82">
        <v>50.45</v>
      </c>
    </row>
    <row r="4026" spans="1:4" ht="15" x14ac:dyDescent="0.25">
      <c r="A4026" s="81">
        <v>89587</v>
      </c>
      <c r="B4026" s="81" t="s">
        <v>12492</v>
      </c>
      <c r="C4026" s="81" t="s">
        <v>23</v>
      </c>
      <c r="D4026" s="82">
        <v>55.28</v>
      </c>
    </row>
    <row r="4027" spans="1:4" ht="15" x14ac:dyDescent="0.25">
      <c r="A4027" s="81">
        <v>89590</v>
      </c>
      <c r="B4027" s="81" t="s">
        <v>12493</v>
      </c>
      <c r="C4027" s="81" t="s">
        <v>23</v>
      </c>
      <c r="D4027" s="82">
        <v>143.84</v>
      </c>
    </row>
    <row r="4028" spans="1:4" ht="15" x14ac:dyDescent="0.25">
      <c r="A4028" s="81">
        <v>89591</v>
      </c>
      <c r="B4028" s="81" t="s">
        <v>12494</v>
      </c>
      <c r="C4028" s="81" t="s">
        <v>23</v>
      </c>
      <c r="D4028" s="82">
        <v>140.4</v>
      </c>
    </row>
    <row r="4029" spans="1:4" ht="15" x14ac:dyDescent="0.25">
      <c r="A4029" s="81">
        <v>89592</v>
      </c>
      <c r="B4029" s="81" t="s">
        <v>12495</v>
      </c>
      <c r="C4029" s="81" t="s">
        <v>23</v>
      </c>
      <c r="D4029" s="82">
        <v>170.62</v>
      </c>
    </row>
    <row r="4030" spans="1:4" ht="15" x14ac:dyDescent="0.25">
      <c r="A4030" s="81">
        <v>89593</v>
      </c>
      <c r="B4030" s="81" t="s">
        <v>12496</v>
      </c>
      <c r="C4030" s="81" t="s">
        <v>23</v>
      </c>
      <c r="D4030" s="82">
        <v>24.41</v>
      </c>
    </row>
    <row r="4031" spans="1:4" ht="15" x14ac:dyDescent="0.25">
      <c r="A4031" s="81">
        <v>89594</v>
      </c>
      <c r="B4031" s="81" t="s">
        <v>12497</v>
      </c>
      <c r="C4031" s="81" t="s">
        <v>23</v>
      </c>
      <c r="D4031" s="82">
        <v>34.75</v>
      </c>
    </row>
    <row r="4032" spans="1:4" ht="15" x14ac:dyDescent="0.25">
      <c r="A4032" s="81">
        <v>89595</v>
      </c>
      <c r="B4032" s="81" t="s">
        <v>12498</v>
      </c>
      <c r="C4032" s="81" t="s">
        <v>23</v>
      </c>
      <c r="D4032" s="82">
        <v>14.8</v>
      </c>
    </row>
    <row r="4033" spans="1:4" ht="15" x14ac:dyDescent="0.25">
      <c r="A4033" s="81">
        <v>89596</v>
      </c>
      <c r="B4033" s="81" t="s">
        <v>12499</v>
      </c>
      <c r="C4033" s="81" t="s">
        <v>23</v>
      </c>
      <c r="D4033" s="82">
        <v>11.15</v>
      </c>
    </row>
    <row r="4034" spans="1:4" ht="15" x14ac:dyDescent="0.25">
      <c r="A4034" s="81">
        <v>89597</v>
      </c>
      <c r="B4034" s="81" t="s">
        <v>12500</v>
      </c>
      <c r="C4034" s="81" t="s">
        <v>23</v>
      </c>
      <c r="D4034" s="82">
        <v>22.87</v>
      </c>
    </row>
    <row r="4035" spans="1:4" ht="15" x14ac:dyDescent="0.25">
      <c r="A4035" s="81">
        <v>89598</v>
      </c>
      <c r="B4035" s="81" t="s">
        <v>12501</v>
      </c>
      <c r="C4035" s="81" t="s">
        <v>23</v>
      </c>
      <c r="D4035" s="82">
        <v>47.75</v>
      </c>
    </row>
    <row r="4036" spans="1:4" ht="15" x14ac:dyDescent="0.25">
      <c r="A4036" s="81">
        <v>89599</v>
      </c>
      <c r="B4036" s="81" t="s">
        <v>12502</v>
      </c>
      <c r="C4036" s="81" t="s">
        <v>23</v>
      </c>
      <c r="D4036" s="82">
        <v>27</v>
      </c>
    </row>
    <row r="4037" spans="1:4" ht="15" x14ac:dyDescent="0.25">
      <c r="A4037" s="81">
        <v>89600</v>
      </c>
      <c r="B4037" s="81" t="s">
        <v>12503</v>
      </c>
      <c r="C4037" s="81" t="s">
        <v>23</v>
      </c>
      <c r="D4037" s="82">
        <v>27.69</v>
      </c>
    </row>
    <row r="4038" spans="1:4" ht="15" x14ac:dyDescent="0.25">
      <c r="A4038" s="81">
        <v>89605</v>
      </c>
      <c r="B4038" s="81" t="s">
        <v>12504</v>
      </c>
      <c r="C4038" s="81" t="s">
        <v>23</v>
      </c>
      <c r="D4038" s="82">
        <v>20.86</v>
      </c>
    </row>
    <row r="4039" spans="1:4" ht="15" x14ac:dyDescent="0.25">
      <c r="A4039" s="81">
        <v>89609</v>
      </c>
      <c r="B4039" s="81" t="s">
        <v>12505</v>
      </c>
      <c r="C4039" s="81" t="s">
        <v>23</v>
      </c>
      <c r="D4039" s="82">
        <v>79.11</v>
      </c>
    </row>
    <row r="4040" spans="1:4" ht="15" x14ac:dyDescent="0.25">
      <c r="A4040" s="81">
        <v>89610</v>
      </c>
      <c r="B4040" s="81" t="s">
        <v>12506</v>
      </c>
      <c r="C4040" s="81" t="s">
        <v>23</v>
      </c>
      <c r="D4040" s="82">
        <v>19.84</v>
      </c>
    </row>
    <row r="4041" spans="1:4" ht="15" x14ac:dyDescent="0.25">
      <c r="A4041" s="81">
        <v>89611</v>
      </c>
      <c r="B4041" s="81" t="s">
        <v>12507</v>
      </c>
      <c r="C4041" s="81" t="s">
        <v>23</v>
      </c>
      <c r="D4041" s="82">
        <v>31.91</v>
      </c>
    </row>
    <row r="4042" spans="1:4" ht="15" x14ac:dyDescent="0.25">
      <c r="A4042" s="81">
        <v>89612</v>
      </c>
      <c r="B4042" s="81" t="s">
        <v>12508</v>
      </c>
      <c r="C4042" s="81" t="s">
        <v>23</v>
      </c>
      <c r="D4042" s="82">
        <v>153.81</v>
      </c>
    </row>
    <row r="4043" spans="1:4" ht="15" x14ac:dyDescent="0.25">
      <c r="A4043" s="81">
        <v>89613</v>
      </c>
      <c r="B4043" s="81" t="s">
        <v>14840</v>
      </c>
      <c r="C4043" s="81" t="s">
        <v>23</v>
      </c>
      <c r="D4043" s="82">
        <v>30.26</v>
      </c>
    </row>
    <row r="4044" spans="1:4" ht="15" x14ac:dyDescent="0.25">
      <c r="A4044" s="81">
        <v>89614</v>
      </c>
      <c r="B4044" s="81" t="s">
        <v>12509</v>
      </c>
      <c r="C4044" s="81" t="s">
        <v>23</v>
      </c>
      <c r="D4044" s="82">
        <v>57.49</v>
      </c>
    </row>
    <row r="4045" spans="1:4" ht="15" x14ac:dyDescent="0.25">
      <c r="A4045" s="81">
        <v>89615</v>
      </c>
      <c r="B4045" s="81" t="s">
        <v>12510</v>
      </c>
      <c r="C4045" s="81" t="s">
        <v>23</v>
      </c>
      <c r="D4045" s="82">
        <v>181.45</v>
      </c>
    </row>
    <row r="4046" spans="1:4" ht="15" x14ac:dyDescent="0.25">
      <c r="A4046" s="81">
        <v>89616</v>
      </c>
      <c r="B4046" s="81" t="s">
        <v>12511</v>
      </c>
      <c r="C4046" s="81" t="s">
        <v>23</v>
      </c>
      <c r="D4046" s="82">
        <v>40</v>
      </c>
    </row>
    <row r="4047" spans="1:4" ht="15" x14ac:dyDescent="0.25">
      <c r="A4047" s="81">
        <v>89617</v>
      </c>
      <c r="B4047" s="81" t="s">
        <v>12512</v>
      </c>
      <c r="C4047" s="81" t="s">
        <v>23</v>
      </c>
      <c r="D4047" s="82">
        <v>9.01</v>
      </c>
    </row>
    <row r="4048" spans="1:4" ht="15" x14ac:dyDescent="0.25">
      <c r="A4048" s="81">
        <v>89620</v>
      </c>
      <c r="B4048" s="81" t="s">
        <v>12513</v>
      </c>
      <c r="C4048" s="81" t="s">
        <v>23</v>
      </c>
      <c r="D4048" s="82">
        <v>13.43</v>
      </c>
    </row>
    <row r="4049" spans="1:4" ht="15" x14ac:dyDescent="0.25">
      <c r="A4049" s="81">
        <v>89622</v>
      </c>
      <c r="B4049" s="81" t="s">
        <v>12514</v>
      </c>
      <c r="C4049" s="81" t="s">
        <v>23</v>
      </c>
      <c r="D4049" s="82">
        <v>15.27</v>
      </c>
    </row>
    <row r="4050" spans="1:4" ht="15" x14ac:dyDescent="0.25">
      <c r="A4050" s="81">
        <v>89623</v>
      </c>
      <c r="B4050" s="81" t="s">
        <v>12515</v>
      </c>
      <c r="C4050" s="81" t="s">
        <v>23</v>
      </c>
      <c r="D4050" s="82">
        <v>20.86</v>
      </c>
    </row>
    <row r="4051" spans="1:4" ht="15" x14ac:dyDescent="0.25">
      <c r="A4051" s="81">
        <v>89624</v>
      </c>
      <c r="B4051" s="81" t="s">
        <v>12516</v>
      </c>
      <c r="C4051" s="81" t="s">
        <v>23</v>
      </c>
      <c r="D4051" s="82">
        <v>19.260000000000002</v>
      </c>
    </row>
    <row r="4052" spans="1:4" ht="15" x14ac:dyDescent="0.25">
      <c r="A4052" s="81">
        <v>89625</v>
      </c>
      <c r="B4052" s="81" t="s">
        <v>12517</v>
      </c>
      <c r="C4052" s="81" t="s">
        <v>23</v>
      </c>
      <c r="D4052" s="82">
        <v>24.46</v>
      </c>
    </row>
    <row r="4053" spans="1:4" ht="15" x14ac:dyDescent="0.25">
      <c r="A4053" s="81">
        <v>89626</v>
      </c>
      <c r="B4053" s="81" t="s">
        <v>12518</v>
      </c>
      <c r="C4053" s="81" t="s">
        <v>23</v>
      </c>
      <c r="D4053" s="82">
        <v>31</v>
      </c>
    </row>
    <row r="4054" spans="1:4" ht="15" x14ac:dyDescent="0.25">
      <c r="A4054" s="81">
        <v>89627</v>
      </c>
      <c r="B4054" s="81" t="s">
        <v>12519</v>
      </c>
      <c r="C4054" s="81" t="s">
        <v>23</v>
      </c>
      <c r="D4054" s="82">
        <v>21.32</v>
      </c>
    </row>
    <row r="4055" spans="1:4" ht="15" x14ac:dyDescent="0.25">
      <c r="A4055" s="81">
        <v>89628</v>
      </c>
      <c r="B4055" s="81" t="s">
        <v>12520</v>
      </c>
      <c r="C4055" s="81" t="s">
        <v>23</v>
      </c>
      <c r="D4055" s="82">
        <v>48.25</v>
      </c>
    </row>
    <row r="4056" spans="1:4" ht="15" x14ac:dyDescent="0.25">
      <c r="A4056" s="81">
        <v>89629</v>
      </c>
      <c r="B4056" s="81" t="s">
        <v>12521</v>
      </c>
      <c r="C4056" s="81" t="s">
        <v>23</v>
      </c>
      <c r="D4056" s="82">
        <v>79.17</v>
      </c>
    </row>
    <row r="4057" spans="1:4" ht="15" x14ac:dyDescent="0.25">
      <c r="A4057" s="81">
        <v>89630</v>
      </c>
      <c r="B4057" s="81" t="s">
        <v>12522</v>
      </c>
      <c r="C4057" s="81" t="s">
        <v>23</v>
      </c>
      <c r="D4057" s="82">
        <v>60.54</v>
      </c>
    </row>
    <row r="4058" spans="1:4" ht="15" x14ac:dyDescent="0.25">
      <c r="A4058" s="81">
        <v>89631</v>
      </c>
      <c r="B4058" s="81" t="s">
        <v>12523</v>
      </c>
      <c r="C4058" s="81" t="s">
        <v>23</v>
      </c>
      <c r="D4058" s="82">
        <v>102.89</v>
      </c>
    </row>
    <row r="4059" spans="1:4" ht="15" x14ac:dyDescent="0.25">
      <c r="A4059" s="81">
        <v>89632</v>
      </c>
      <c r="B4059" s="81" t="s">
        <v>12524</v>
      </c>
      <c r="C4059" s="81" t="s">
        <v>23</v>
      </c>
      <c r="D4059" s="82">
        <v>117.75</v>
      </c>
    </row>
    <row r="4060" spans="1:4" ht="15" x14ac:dyDescent="0.25">
      <c r="A4060" s="81">
        <v>89637</v>
      </c>
      <c r="B4060" s="81" t="s">
        <v>12525</v>
      </c>
      <c r="C4060" s="81" t="s">
        <v>23</v>
      </c>
      <c r="D4060" s="82">
        <v>12.79</v>
      </c>
    </row>
    <row r="4061" spans="1:4" ht="15" x14ac:dyDescent="0.25">
      <c r="A4061" s="81">
        <v>89638</v>
      </c>
      <c r="B4061" s="81" t="s">
        <v>12526</v>
      </c>
      <c r="C4061" s="81" t="s">
        <v>23</v>
      </c>
      <c r="D4061" s="82">
        <v>13.74</v>
      </c>
    </row>
    <row r="4062" spans="1:4" ht="15" x14ac:dyDescent="0.25">
      <c r="A4062" s="81">
        <v>89639</v>
      </c>
      <c r="B4062" s="81" t="s">
        <v>12527</v>
      </c>
      <c r="C4062" s="81" t="s">
        <v>23</v>
      </c>
      <c r="D4062" s="82">
        <v>14.41</v>
      </c>
    </row>
    <row r="4063" spans="1:4" ht="15" x14ac:dyDescent="0.25">
      <c r="A4063" s="81">
        <v>89640</v>
      </c>
      <c r="B4063" s="81" t="s">
        <v>14841</v>
      </c>
      <c r="C4063" s="81" t="s">
        <v>23</v>
      </c>
      <c r="D4063" s="82">
        <v>21.63</v>
      </c>
    </row>
    <row r="4064" spans="1:4" ht="15" x14ac:dyDescent="0.25">
      <c r="A4064" s="81">
        <v>89641</v>
      </c>
      <c r="B4064" s="81" t="s">
        <v>12528</v>
      </c>
      <c r="C4064" s="81" t="s">
        <v>23</v>
      </c>
      <c r="D4064" s="82">
        <v>16.420000000000002</v>
      </c>
    </row>
    <row r="4065" spans="1:4" ht="15" x14ac:dyDescent="0.25">
      <c r="A4065" s="81">
        <v>89642</v>
      </c>
      <c r="B4065" s="81" t="s">
        <v>12529</v>
      </c>
      <c r="C4065" s="81" t="s">
        <v>23</v>
      </c>
      <c r="D4065" s="82">
        <v>18.09</v>
      </c>
    </row>
    <row r="4066" spans="1:4" ht="15" x14ac:dyDescent="0.25">
      <c r="A4066" s="81">
        <v>89643</v>
      </c>
      <c r="B4066" s="81" t="s">
        <v>12530</v>
      </c>
      <c r="C4066" s="81" t="s">
        <v>23</v>
      </c>
      <c r="D4066" s="82">
        <v>19.420000000000002</v>
      </c>
    </row>
    <row r="4067" spans="1:4" ht="15" x14ac:dyDescent="0.25">
      <c r="A4067" s="81">
        <v>89644</v>
      </c>
      <c r="B4067" s="81" t="s">
        <v>14842</v>
      </c>
      <c r="C4067" s="81" t="s">
        <v>23</v>
      </c>
      <c r="D4067" s="82">
        <v>26.21</v>
      </c>
    </row>
    <row r="4068" spans="1:4" ht="15" x14ac:dyDescent="0.25">
      <c r="A4068" s="81">
        <v>89645</v>
      </c>
      <c r="B4068" s="81" t="s">
        <v>14843</v>
      </c>
      <c r="C4068" s="81" t="s">
        <v>23</v>
      </c>
      <c r="D4068" s="82">
        <v>35.96</v>
      </c>
    </row>
    <row r="4069" spans="1:4" ht="15" x14ac:dyDescent="0.25">
      <c r="A4069" s="81">
        <v>89646</v>
      </c>
      <c r="B4069" s="81" t="s">
        <v>12531</v>
      </c>
      <c r="C4069" s="81" t="s">
        <v>23</v>
      </c>
      <c r="D4069" s="82">
        <v>24</v>
      </c>
    </row>
    <row r="4070" spans="1:4" ht="15" x14ac:dyDescent="0.25">
      <c r="A4070" s="81">
        <v>89647</v>
      </c>
      <c r="B4070" s="81" t="s">
        <v>12532</v>
      </c>
      <c r="C4070" s="81" t="s">
        <v>23</v>
      </c>
      <c r="D4070" s="82">
        <v>23.31</v>
      </c>
    </row>
    <row r="4071" spans="1:4" ht="15" x14ac:dyDescent="0.25">
      <c r="A4071" s="81">
        <v>89648</v>
      </c>
      <c r="B4071" s="81" t="s">
        <v>12533</v>
      </c>
      <c r="C4071" s="81" t="s">
        <v>23</v>
      </c>
      <c r="D4071" s="82">
        <v>28.52</v>
      </c>
    </row>
    <row r="4072" spans="1:4" ht="15" x14ac:dyDescent="0.25">
      <c r="A4072" s="81">
        <v>89649</v>
      </c>
      <c r="B4072" s="81" t="s">
        <v>12534</v>
      </c>
      <c r="C4072" s="81" t="s">
        <v>23</v>
      </c>
      <c r="D4072" s="82">
        <v>34.57</v>
      </c>
    </row>
    <row r="4073" spans="1:4" ht="15" x14ac:dyDescent="0.25">
      <c r="A4073" s="81">
        <v>89650</v>
      </c>
      <c r="B4073" s="81" t="s">
        <v>12535</v>
      </c>
      <c r="C4073" s="81" t="s">
        <v>23</v>
      </c>
      <c r="D4073" s="82">
        <v>32.86</v>
      </c>
    </row>
    <row r="4074" spans="1:4" ht="15" x14ac:dyDescent="0.25">
      <c r="A4074" s="81">
        <v>89651</v>
      </c>
      <c r="B4074" s="81" t="s">
        <v>12536</v>
      </c>
      <c r="C4074" s="81" t="s">
        <v>23</v>
      </c>
      <c r="D4074" s="82">
        <v>8.52</v>
      </c>
    </row>
    <row r="4075" spans="1:4" ht="15" x14ac:dyDescent="0.25">
      <c r="A4075" s="81">
        <v>89652</v>
      </c>
      <c r="B4075" s="81" t="s">
        <v>12537</v>
      </c>
      <c r="C4075" s="81" t="s">
        <v>23</v>
      </c>
      <c r="D4075" s="82">
        <v>13.82</v>
      </c>
    </row>
    <row r="4076" spans="1:4" ht="15" x14ac:dyDescent="0.25">
      <c r="A4076" s="81">
        <v>89653</v>
      </c>
      <c r="B4076" s="81" t="s">
        <v>14844</v>
      </c>
      <c r="C4076" s="81" t="s">
        <v>23</v>
      </c>
      <c r="D4076" s="82">
        <v>19.2</v>
      </c>
    </row>
    <row r="4077" spans="1:4" ht="15" x14ac:dyDescent="0.25">
      <c r="A4077" s="81">
        <v>89654</v>
      </c>
      <c r="B4077" s="81" t="s">
        <v>12538</v>
      </c>
      <c r="C4077" s="81" t="s">
        <v>23</v>
      </c>
      <c r="D4077" s="82">
        <v>22.07</v>
      </c>
    </row>
    <row r="4078" spans="1:4" ht="15" x14ac:dyDescent="0.25">
      <c r="A4078" s="81">
        <v>89655</v>
      </c>
      <c r="B4078" s="81" t="s">
        <v>12539</v>
      </c>
      <c r="C4078" s="81" t="s">
        <v>23</v>
      </c>
      <c r="D4078" s="82">
        <v>26.1</v>
      </c>
    </row>
    <row r="4079" spans="1:4" ht="15" x14ac:dyDescent="0.25">
      <c r="A4079" s="81">
        <v>89656</v>
      </c>
      <c r="B4079" s="81" t="s">
        <v>12540</v>
      </c>
      <c r="C4079" s="81" t="s">
        <v>23</v>
      </c>
      <c r="D4079" s="82">
        <v>24.39</v>
      </c>
    </row>
    <row r="4080" spans="1:4" ht="15" x14ac:dyDescent="0.25">
      <c r="A4080" s="81">
        <v>89657</v>
      </c>
      <c r="B4080" s="81" t="s">
        <v>12541</v>
      </c>
      <c r="C4080" s="81" t="s">
        <v>23</v>
      </c>
      <c r="D4080" s="82">
        <v>15.52</v>
      </c>
    </row>
    <row r="4081" spans="1:4" ht="15" x14ac:dyDescent="0.25">
      <c r="A4081" s="81">
        <v>89658</v>
      </c>
      <c r="B4081" s="81" t="s">
        <v>12542</v>
      </c>
      <c r="C4081" s="81" t="s">
        <v>23</v>
      </c>
      <c r="D4081" s="82">
        <v>11.21</v>
      </c>
    </row>
    <row r="4082" spans="1:4" ht="15" x14ac:dyDescent="0.25">
      <c r="A4082" s="81">
        <v>89659</v>
      </c>
      <c r="B4082" s="81" t="s">
        <v>12543</v>
      </c>
      <c r="C4082" s="81" t="s">
        <v>23</v>
      </c>
      <c r="D4082" s="82">
        <v>19.21</v>
      </c>
    </row>
    <row r="4083" spans="1:4" ht="15" x14ac:dyDescent="0.25">
      <c r="A4083" s="81">
        <v>89660</v>
      </c>
      <c r="B4083" s="81" t="s">
        <v>12544</v>
      </c>
      <c r="C4083" s="81" t="s">
        <v>23</v>
      </c>
      <c r="D4083" s="82">
        <v>11.46</v>
      </c>
    </row>
    <row r="4084" spans="1:4" ht="15" x14ac:dyDescent="0.25">
      <c r="A4084" s="81">
        <v>89661</v>
      </c>
      <c r="B4084" s="81" t="s">
        <v>12545</v>
      </c>
      <c r="C4084" s="81" t="s">
        <v>23</v>
      </c>
      <c r="D4084" s="82">
        <v>25.79</v>
      </c>
    </row>
    <row r="4085" spans="1:4" ht="15" x14ac:dyDescent="0.25">
      <c r="A4085" s="81">
        <v>89662</v>
      </c>
      <c r="B4085" s="81" t="s">
        <v>12546</v>
      </c>
      <c r="C4085" s="81" t="s">
        <v>23</v>
      </c>
      <c r="D4085" s="82">
        <v>33.58</v>
      </c>
    </row>
    <row r="4086" spans="1:4" ht="15" x14ac:dyDescent="0.25">
      <c r="A4086" s="81">
        <v>89663</v>
      </c>
      <c r="B4086" s="81" t="s">
        <v>12547</v>
      </c>
      <c r="C4086" s="81" t="s">
        <v>23</v>
      </c>
      <c r="D4086" s="82">
        <v>32.54</v>
      </c>
    </row>
    <row r="4087" spans="1:4" ht="15" x14ac:dyDescent="0.25">
      <c r="A4087" s="81">
        <v>89664</v>
      </c>
      <c r="B4087" s="81" t="s">
        <v>12548</v>
      </c>
      <c r="C4087" s="81" t="s">
        <v>23</v>
      </c>
      <c r="D4087" s="82">
        <v>19.14</v>
      </c>
    </row>
    <row r="4088" spans="1:4" ht="15" x14ac:dyDescent="0.25">
      <c r="A4088" s="81">
        <v>89666</v>
      </c>
      <c r="B4088" s="81" t="s">
        <v>12549</v>
      </c>
      <c r="C4088" s="81" t="s">
        <v>23</v>
      </c>
      <c r="D4088" s="82">
        <v>8.86</v>
      </c>
    </row>
    <row r="4089" spans="1:4" ht="15" x14ac:dyDescent="0.25">
      <c r="A4089" s="81">
        <v>89667</v>
      </c>
      <c r="B4089" s="81" t="s">
        <v>12550</v>
      </c>
      <c r="C4089" s="81" t="s">
        <v>23</v>
      </c>
      <c r="D4089" s="82">
        <v>47.01</v>
      </c>
    </row>
    <row r="4090" spans="1:4" ht="15" x14ac:dyDescent="0.25">
      <c r="A4090" s="81">
        <v>89668</v>
      </c>
      <c r="B4090" s="81" t="s">
        <v>14845</v>
      </c>
      <c r="C4090" s="81" t="s">
        <v>23</v>
      </c>
      <c r="D4090" s="82">
        <v>31.74</v>
      </c>
    </row>
    <row r="4091" spans="1:4" ht="15" x14ac:dyDescent="0.25">
      <c r="A4091" s="81">
        <v>89669</v>
      </c>
      <c r="B4091" s="81" t="s">
        <v>12551</v>
      </c>
      <c r="C4091" s="81" t="s">
        <v>23</v>
      </c>
      <c r="D4091" s="82">
        <v>36.1</v>
      </c>
    </row>
    <row r="4092" spans="1:4" ht="15" x14ac:dyDescent="0.25">
      <c r="A4092" s="81">
        <v>89670</v>
      </c>
      <c r="B4092" s="81" t="s">
        <v>12552</v>
      </c>
      <c r="C4092" s="81" t="s">
        <v>23</v>
      </c>
      <c r="D4092" s="82">
        <v>16.2</v>
      </c>
    </row>
    <row r="4093" spans="1:4" ht="15" x14ac:dyDescent="0.25">
      <c r="A4093" s="81">
        <v>89671</v>
      </c>
      <c r="B4093" s="81" t="s">
        <v>12553</v>
      </c>
      <c r="C4093" s="81" t="s">
        <v>23</v>
      </c>
      <c r="D4093" s="82">
        <v>48.65</v>
      </c>
    </row>
    <row r="4094" spans="1:4" ht="15" x14ac:dyDescent="0.25">
      <c r="A4094" s="81">
        <v>89672</v>
      </c>
      <c r="B4094" s="81" t="s">
        <v>12554</v>
      </c>
      <c r="C4094" s="81" t="s">
        <v>23</v>
      </c>
      <c r="D4094" s="82">
        <v>26.16</v>
      </c>
    </row>
    <row r="4095" spans="1:4" ht="15" x14ac:dyDescent="0.25">
      <c r="A4095" s="81">
        <v>89673</v>
      </c>
      <c r="B4095" s="81" t="s">
        <v>12555</v>
      </c>
      <c r="C4095" s="81" t="s">
        <v>23</v>
      </c>
      <c r="D4095" s="82">
        <v>38.49</v>
      </c>
    </row>
    <row r="4096" spans="1:4" ht="15" x14ac:dyDescent="0.25">
      <c r="A4096" s="81">
        <v>89674</v>
      </c>
      <c r="B4096" s="81" t="s">
        <v>12556</v>
      </c>
      <c r="C4096" s="81" t="s">
        <v>23</v>
      </c>
      <c r="D4096" s="82">
        <v>33.36</v>
      </c>
    </row>
    <row r="4097" spans="1:4" ht="15" x14ac:dyDescent="0.25">
      <c r="A4097" s="81">
        <v>89675</v>
      </c>
      <c r="B4097" s="81" t="s">
        <v>12557</v>
      </c>
      <c r="C4097" s="81" t="s">
        <v>23</v>
      </c>
      <c r="D4097" s="82">
        <v>77.22</v>
      </c>
    </row>
    <row r="4098" spans="1:4" ht="15" x14ac:dyDescent="0.25">
      <c r="A4098" s="81">
        <v>89676</v>
      </c>
      <c r="B4098" s="81" t="s">
        <v>12558</v>
      </c>
      <c r="C4098" s="81" t="s">
        <v>23</v>
      </c>
      <c r="D4098" s="82">
        <v>39.869999999999997</v>
      </c>
    </row>
    <row r="4099" spans="1:4" ht="15" x14ac:dyDescent="0.25">
      <c r="A4099" s="81">
        <v>89677</v>
      </c>
      <c r="B4099" s="81" t="s">
        <v>12559</v>
      </c>
      <c r="C4099" s="81" t="s">
        <v>23</v>
      </c>
      <c r="D4099" s="82">
        <v>83.14</v>
      </c>
    </row>
    <row r="4100" spans="1:4" ht="15" x14ac:dyDescent="0.25">
      <c r="A4100" s="81">
        <v>89678</v>
      </c>
      <c r="B4100" s="81" t="s">
        <v>12560</v>
      </c>
      <c r="C4100" s="81" t="s">
        <v>23</v>
      </c>
      <c r="D4100" s="82">
        <v>13.91</v>
      </c>
    </row>
    <row r="4101" spans="1:4" ht="15" x14ac:dyDescent="0.25">
      <c r="A4101" s="81">
        <v>89679</v>
      </c>
      <c r="B4101" s="81" t="s">
        <v>12561</v>
      </c>
      <c r="C4101" s="81" t="s">
        <v>23</v>
      </c>
      <c r="D4101" s="82">
        <v>130.59</v>
      </c>
    </row>
    <row r="4102" spans="1:4" ht="15" x14ac:dyDescent="0.25">
      <c r="A4102" s="81">
        <v>89680</v>
      </c>
      <c r="B4102" s="81" t="s">
        <v>12562</v>
      </c>
      <c r="C4102" s="81" t="s">
        <v>23</v>
      </c>
      <c r="D4102" s="82">
        <v>25.17</v>
      </c>
    </row>
    <row r="4103" spans="1:4" ht="15" x14ac:dyDescent="0.25">
      <c r="A4103" s="81">
        <v>89681</v>
      </c>
      <c r="B4103" s="81" t="s">
        <v>12563</v>
      </c>
      <c r="C4103" s="81" t="s">
        <v>23</v>
      </c>
      <c r="D4103" s="82">
        <v>95.74</v>
      </c>
    </row>
    <row r="4104" spans="1:4" ht="15" x14ac:dyDescent="0.25">
      <c r="A4104" s="81">
        <v>89682</v>
      </c>
      <c r="B4104" s="81" t="s">
        <v>12564</v>
      </c>
      <c r="C4104" s="81" t="s">
        <v>23</v>
      </c>
      <c r="D4104" s="82">
        <v>34.56</v>
      </c>
    </row>
    <row r="4105" spans="1:4" ht="15" x14ac:dyDescent="0.25">
      <c r="A4105" s="81">
        <v>89683</v>
      </c>
      <c r="B4105" s="81" t="s">
        <v>12565</v>
      </c>
      <c r="C4105" s="81" t="s">
        <v>23</v>
      </c>
      <c r="D4105" s="82">
        <v>300.08999999999997</v>
      </c>
    </row>
    <row r="4106" spans="1:4" ht="15" x14ac:dyDescent="0.25">
      <c r="A4106" s="81">
        <v>89684</v>
      </c>
      <c r="B4106" s="81" t="s">
        <v>12566</v>
      </c>
      <c r="C4106" s="81" t="s">
        <v>23</v>
      </c>
      <c r="D4106" s="82">
        <v>48.02</v>
      </c>
    </row>
    <row r="4107" spans="1:4" ht="15" x14ac:dyDescent="0.25">
      <c r="A4107" s="81">
        <v>89685</v>
      </c>
      <c r="B4107" s="81" t="s">
        <v>12567</v>
      </c>
      <c r="C4107" s="81" t="s">
        <v>23</v>
      </c>
      <c r="D4107" s="82">
        <v>66.650000000000006</v>
      </c>
    </row>
    <row r="4108" spans="1:4" ht="15" x14ac:dyDescent="0.25">
      <c r="A4108" s="81">
        <v>89686</v>
      </c>
      <c r="B4108" s="81" t="s">
        <v>12568</v>
      </c>
      <c r="C4108" s="81" t="s">
        <v>23</v>
      </c>
      <c r="D4108" s="82">
        <v>60.34</v>
      </c>
    </row>
    <row r="4109" spans="1:4" ht="15" x14ac:dyDescent="0.25">
      <c r="A4109" s="81">
        <v>89687</v>
      </c>
      <c r="B4109" s="81" t="s">
        <v>12569</v>
      </c>
      <c r="C4109" s="81" t="s">
        <v>23</v>
      </c>
      <c r="D4109" s="82">
        <v>57.59</v>
      </c>
    </row>
    <row r="4110" spans="1:4" ht="15" x14ac:dyDescent="0.25">
      <c r="A4110" s="81">
        <v>89689</v>
      </c>
      <c r="B4110" s="81" t="s">
        <v>12570</v>
      </c>
      <c r="C4110" s="81" t="s">
        <v>23</v>
      </c>
      <c r="D4110" s="82">
        <v>40.78</v>
      </c>
    </row>
    <row r="4111" spans="1:4" ht="15" x14ac:dyDescent="0.25">
      <c r="A4111" s="81">
        <v>89690</v>
      </c>
      <c r="B4111" s="81" t="s">
        <v>12571</v>
      </c>
      <c r="C4111" s="81" t="s">
        <v>23</v>
      </c>
      <c r="D4111" s="82">
        <v>98.35</v>
      </c>
    </row>
    <row r="4112" spans="1:4" ht="15" x14ac:dyDescent="0.25">
      <c r="A4112" s="81">
        <v>89691</v>
      </c>
      <c r="B4112" s="81" t="s">
        <v>12572</v>
      </c>
      <c r="C4112" s="81" t="s">
        <v>23</v>
      </c>
      <c r="D4112" s="82">
        <v>16.510000000000002</v>
      </c>
    </row>
    <row r="4113" spans="1:4" ht="15" x14ac:dyDescent="0.25">
      <c r="A4113" s="81">
        <v>89692</v>
      </c>
      <c r="B4113" s="81" t="s">
        <v>12573</v>
      </c>
      <c r="C4113" s="81" t="s">
        <v>23</v>
      </c>
      <c r="D4113" s="82">
        <v>110.67</v>
      </c>
    </row>
    <row r="4114" spans="1:4" ht="15" x14ac:dyDescent="0.25">
      <c r="A4114" s="81">
        <v>89693</v>
      </c>
      <c r="B4114" s="81" t="s">
        <v>12574</v>
      </c>
      <c r="C4114" s="81" t="s">
        <v>23</v>
      </c>
      <c r="D4114" s="82">
        <v>86.94</v>
      </c>
    </row>
    <row r="4115" spans="1:4" ht="15" x14ac:dyDescent="0.25">
      <c r="A4115" s="81">
        <v>89694</v>
      </c>
      <c r="B4115" s="81" t="s">
        <v>12575</v>
      </c>
      <c r="C4115" s="81" t="s">
        <v>23</v>
      </c>
      <c r="D4115" s="82">
        <v>23.31</v>
      </c>
    </row>
    <row r="4116" spans="1:4" ht="15" x14ac:dyDescent="0.25">
      <c r="A4116" s="81">
        <v>89695</v>
      </c>
      <c r="B4116" s="81" t="s">
        <v>12576</v>
      </c>
      <c r="C4116" s="81" t="s">
        <v>23</v>
      </c>
      <c r="D4116" s="82">
        <v>20.170000000000002</v>
      </c>
    </row>
    <row r="4117" spans="1:4" ht="15" x14ac:dyDescent="0.25">
      <c r="A4117" s="81">
        <v>89696</v>
      </c>
      <c r="B4117" s="81" t="s">
        <v>12577</v>
      </c>
      <c r="C4117" s="81" t="s">
        <v>23</v>
      </c>
      <c r="D4117" s="82">
        <v>92.2</v>
      </c>
    </row>
    <row r="4118" spans="1:4" ht="15" x14ac:dyDescent="0.25">
      <c r="A4118" s="81">
        <v>89697</v>
      </c>
      <c r="B4118" s="81" t="s">
        <v>12578</v>
      </c>
      <c r="C4118" s="81" t="s">
        <v>23</v>
      </c>
      <c r="D4118" s="82">
        <v>21.35</v>
      </c>
    </row>
    <row r="4119" spans="1:4" ht="15" x14ac:dyDescent="0.25">
      <c r="A4119" s="81">
        <v>89698</v>
      </c>
      <c r="B4119" s="81" t="s">
        <v>12579</v>
      </c>
      <c r="C4119" s="81" t="s">
        <v>23</v>
      </c>
      <c r="D4119" s="82">
        <v>284.01</v>
      </c>
    </row>
    <row r="4120" spans="1:4" ht="15" x14ac:dyDescent="0.25">
      <c r="A4120" s="81">
        <v>89699</v>
      </c>
      <c r="B4120" s="81" t="s">
        <v>12580</v>
      </c>
      <c r="C4120" s="81" t="s">
        <v>23</v>
      </c>
      <c r="D4120" s="82">
        <v>215.32</v>
      </c>
    </row>
    <row r="4121" spans="1:4" ht="15" x14ac:dyDescent="0.25">
      <c r="A4121" s="81">
        <v>89700</v>
      </c>
      <c r="B4121" s="81" t="s">
        <v>12581</v>
      </c>
      <c r="C4121" s="81" t="s">
        <v>23</v>
      </c>
      <c r="D4121" s="82">
        <v>26.59</v>
      </c>
    </row>
    <row r="4122" spans="1:4" ht="15" x14ac:dyDescent="0.25">
      <c r="A4122" s="81">
        <v>89701</v>
      </c>
      <c r="B4122" s="81" t="s">
        <v>12582</v>
      </c>
      <c r="C4122" s="81" t="s">
        <v>23</v>
      </c>
      <c r="D4122" s="82">
        <v>210.74</v>
      </c>
    </row>
    <row r="4123" spans="1:4" ht="15" x14ac:dyDescent="0.25">
      <c r="A4123" s="81">
        <v>89702</v>
      </c>
      <c r="B4123" s="81" t="s">
        <v>12583</v>
      </c>
      <c r="C4123" s="81" t="s">
        <v>23</v>
      </c>
      <c r="D4123" s="82">
        <v>25.81</v>
      </c>
    </row>
    <row r="4124" spans="1:4" ht="15" x14ac:dyDescent="0.25">
      <c r="A4124" s="81">
        <v>89703</v>
      </c>
      <c r="B4124" s="81" t="s">
        <v>14846</v>
      </c>
      <c r="C4124" s="81" t="s">
        <v>23</v>
      </c>
      <c r="D4124" s="82">
        <v>52.57</v>
      </c>
    </row>
    <row r="4125" spans="1:4" ht="15" x14ac:dyDescent="0.25">
      <c r="A4125" s="81">
        <v>89704</v>
      </c>
      <c r="B4125" s="81" t="s">
        <v>12584</v>
      </c>
      <c r="C4125" s="81" t="s">
        <v>23</v>
      </c>
      <c r="D4125" s="82">
        <v>163.66</v>
      </c>
    </row>
    <row r="4126" spans="1:4" ht="15" x14ac:dyDescent="0.25">
      <c r="A4126" s="81">
        <v>89705</v>
      </c>
      <c r="B4126" s="81" t="s">
        <v>12585</v>
      </c>
      <c r="C4126" s="81" t="s">
        <v>23</v>
      </c>
      <c r="D4126" s="82">
        <v>29.93</v>
      </c>
    </row>
    <row r="4127" spans="1:4" ht="15" x14ac:dyDescent="0.25">
      <c r="A4127" s="81">
        <v>89706</v>
      </c>
      <c r="B4127" s="81" t="s">
        <v>12586</v>
      </c>
      <c r="C4127" s="81" t="s">
        <v>23</v>
      </c>
      <c r="D4127" s="82">
        <v>62.55</v>
      </c>
    </row>
    <row r="4128" spans="1:4" ht="15" x14ac:dyDescent="0.25">
      <c r="A4128" s="81">
        <v>89718</v>
      </c>
      <c r="B4128" s="81" t="s">
        <v>12587</v>
      </c>
      <c r="C4128" s="81" t="s">
        <v>7</v>
      </c>
      <c r="D4128" s="82">
        <v>60.52</v>
      </c>
    </row>
    <row r="4129" spans="1:4" ht="15" x14ac:dyDescent="0.25">
      <c r="A4129" s="81">
        <v>89719</v>
      </c>
      <c r="B4129" s="81" t="s">
        <v>12588</v>
      </c>
      <c r="C4129" s="81" t="s">
        <v>23</v>
      </c>
      <c r="D4129" s="82">
        <v>15.4</v>
      </c>
    </row>
    <row r="4130" spans="1:4" ht="15" x14ac:dyDescent="0.25">
      <c r="A4130" s="81">
        <v>89720</v>
      </c>
      <c r="B4130" s="81" t="s">
        <v>12589</v>
      </c>
      <c r="C4130" s="81" t="s">
        <v>23</v>
      </c>
      <c r="D4130" s="82">
        <v>17.07</v>
      </c>
    </row>
    <row r="4131" spans="1:4" ht="15" x14ac:dyDescent="0.25">
      <c r="A4131" s="81">
        <v>89721</v>
      </c>
      <c r="B4131" s="81" t="s">
        <v>12590</v>
      </c>
      <c r="C4131" s="81" t="s">
        <v>23</v>
      </c>
      <c r="D4131" s="82">
        <v>18.399999999999999</v>
      </c>
    </row>
    <row r="4132" spans="1:4" ht="15" x14ac:dyDescent="0.25">
      <c r="A4132" s="81">
        <v>89723</v>
      </c>
      <c r="B4132" s="81" t="s">
        <v>12591</v>
      </c>
      <c r="C4132" s="81" t="s">
        <v>23</v>
      </c>
      <c r="D4132" s="82">
        <v>22.81</v>
      </c>
    </row>
    <row r="4133" spans="1:4" ht="15" x14ac:dyDescent="0.25">
      <c r="A4133" s="81">
        <v>89724</v>
      </c>
      <c r="B4133" s="81" t="s">
        <v>12592</v>
      </c>
      <c r="C4133" s="81" t="s">
        <v>23</v>
      </c>
      <c r="D4133" s="82">
        <v>12.56</v>
      </c>
    </row>
    <row r="4134" spans="1:4" ht="15" x14ac:dyDescent="0.25">
      <c r="A4134" s="81">
        <v>89725</v>
      </c>
      <c r="B4134" s="81" t="s">
        <v>12593</v>
      </c>
      <c r="C4134" s="81" t="s">
        <v>23</v>
      </c>
      <c r="D4134" s="82">
        <v>22.12</v>
      </c>
    </row>
    <row r="4135" spans="1:4" ht="15" x14ac:dyDescent="0.25">
      <c r="A4135" s="81">
        <v>89726</v>
      </c>
      <c r="B4135" s="81" t="s">
        <v>12594</v>
      </c>
      <c r="C4135" s="81" t="s">
        <v>23</v>
      </c>
      <c r="D4135" s="82">
        <v>12.82</v>
      </c>
    </row>
    <row r="4136" spans="1:4" ht="15" x14ac:dyDescent="0.25">
      <c r="A4136" s="81">
        <v>89727</v>
      </c>
      <c r="B4136" s="81" t="s">
        <v>12595</v>
      </c>
      <c r="C4136" s="81" t="s">
        <v>23</v>
      </c>
      <c r="D4136" s="82">
        <v>27.33</v>
      </c>
    </row>
    <row r="4137" spans="1:4" ht="15" x14ac:dyDescent="0.25">
      <c r="A4137" s="81">
        <v>89728</v>
      </c>
      <c r="B4137" s="81" t="s">
        <v>12596</v>
      </c>
      <c r="C4137" s="81" t="s">
        <v>23</v>
      </c>
      <c r="D4137" s="82">
        <v>15.76</v>
      </c>
    </row>
    <row r="4138" spans="1:4" ht="15" x14ac:dyDescent="0.25">
      <c r="A4138" s="81">
        <v>89729</v>
      </c>
      <c r="B4138" s="81" t="s">
        <v>12597</v>
      </c>
      <c r="C4138" s="81" t="s">
        <v>23</v>
      </c>
      <c r="D4138" s="82">
        <v>33.17</v>
      </c>
    </row>
    <row r="4139" spans="1:4" ht="15" x14ac:dyDescent="0.25">
      <c r="A4139" s="81">
        <v>89730</v>
      </c>
      <c r="B4139" s="81" t="s">
        <v>12598</v>
      </c>
      <c r="C4139" s="81" t="s">
        <v>23</v>
      </c>
      <c r="D4139" s="82">
        <v>17.84</v>
      </c>
    </row>
    <row r="4140" spans="1:4" ht="15" x14ac:dyDescent="0.25">
      <c r="A4140" s="81">
        <v>89731</v>
      </c>
      <c r="B4140" s="81" t="s">
        <v>12599</v>
      </c>
      <c r="C4140" s="81" t="s">
        <v>23</v>
      </c>
      <c r="D4140" s="82">
        <v>17.16</v>
      </c>
    </row>
    <row r="4141" spans="1:4" ht="15" x14ac:dyDescent="0.25">
      <c r="A4141" s="81">
        <v>89732</v>
      </c>
      <c r="B4141" s="81" t="s">
        <v>12600</v>
      </c>
      <c r="C4141" s="81" t="s">
        <v>23</v>
      </c>
      <c r="D4141" s="82">
        <v>17.96</v>
      </c>
    </row>
    <row r="4142" spans="1:4" ht="15" x14ac:dyDescent="0.25">
      <c r="A4142" s="81">
        <v>89733</v>
      </c>
      <c r="B4142" s="81" t="s">
        <v>12601</v>
      </c>
      <c r="C4142" s="81" t="s">
        <v>23</v>
      </c>
      <c r="D4142" s="82">
        <v>26.42</v>
      </c>
    </row>
    <row r="4143" spans="1:4" ht="15" x14ac:dyDescent="0.25">
      <c r="A4143" s="81">
        <v>89734</v>
      </c>
      <c r="B4143" s="81" t="s">
        <v>12602</v>
      </c>
      <c r="C4143" s="81" t="s">
        <v>23</v>
      </c>
      <c r="D4143" s="82">
        <v>31.46</v>
      </c>
    </row>
    <row r="4144" spans="1:4" ht="15" x14ac:dyDescent="0.25">
      <c r="A4144" s="81">
        <v>89735</v>
      </c>
      <c r="B4144" s="81" t="s">
        <v>12603</v>
      </c>
      <c r="C4144" s="81" t="s">
        <v>23</v>
      </c>
      <c r="D4144" s="82">
        <v>28.81</v>
      </c>
    </row>
    <row r="4145" spans="1:4" ht="15" x14ac:dyDescent="0.25">
      <c r="A4145" s="81">
        <v>89736</v>
      </c>
      <c r="B4145" s="81" t="s">
        <v>12604</v>
      </c>
      <c r="C4145" s="81" t="s">
        <v>23</v>
      </c>
      <c r="D4145" s="82">
        <v>10.54</v>
      </c>
    </row>
    <row r="4146" spans="1:4" ht="15" x14ac:dyDescent="0.25">
      <c r="A4146" s="81">
        <v>89737</v>
      </c>
      <c r="B4146" s="81" t="s">
        <v>12605</v>
      </c>
      <c r="C4146" s="81" t="s">
        <v>23</v>
      </c>
      <c r="D4146" s="82">
        <v>25.39</v>
      </c>
    </row>
    <row r="4147" spans="1:4" ht="15" x14ac:dyDescent="0.25">
      <c r="A4147" s="81">
        <v>89738</v>
      </c>
      <c r="B4147" s="81" t="s">
        <v>1939</v>
      </c>
      <c r="C4147" s="81" t="s">
        <v>23</v>
      </c>
      <c r="D4147" s="82">
        <v>18.54</v>
      </c>
    </row>
    <row r="4148" spans="1:4" ht="15" x14ac:dyDescent="0.25">
      <c r="A4148" s="81">
        <v>89739</v>
      </c>
      <c r="B4148" s="81" t="s">
        <v>12606</v>
      </c>
      <c r="C4148" s="81" t="s">
        <v>23</v>
      </c>
      <c r="D4148" s="82">
        <v>26.46</v>
      </c>
    </row>
    <row r="4149" spans="1:4" ht="15" x14ac:dyDescent="0.25">
      <c r="A4149" s="81">
        <v>89740</v>
      </c>
      <c r="B4149" s="81" t="s">
        <v>12607</v>
      </c>
      <c r="C4149" s="81" t="s">
        <v>23</v>
      </c>
      <c r="D4149" s="82">
        <v>10.75</v>
      </c>
    </row>
    <row r="4150" spans="1:4" ht="15" x14ac:dyDescent="0.25">
      <c r="A4150" s="81">
        <v>89741</v>
      </c>
      <c r="B4150" s="81" t="s">
        <v>12608</v>
      </c>
      <c r="C4150" s="81" t="s">
        <v>23</v>
      </c>
      <c r="D4150" s="82">
        <v>25.12</v>
      </c>
    </row>
    <row r="4151" spans="1:4" ht="15" x14ac:dyDescent="0.25">
      <c r="A4151" s="81">
        <v>89742</v>
      </c>
      <c r="B4151" s="81" t="s">
        <v>12609</v>
      </c>
      <c r="C4151" s="81" t="s">
        <v>23</v>
      </c>
      <c r="D4151" s="82">
        <v>44.07</v>
      </c>
    </row>
    <row r="4152" spans="1:4" ht="15" x14ac:dyDescent="0.25">
      <c r="A4152" s="81">
        <v>89743</v>
      </c>
      <c r="B4152" s="81" t="s">
        <v>12610</v>
      </c>
      <c r="C4152" s="81" t="s">
        <v>23</v>
      </c>
      <c r="D4152" s="82">
        <v>66.59</v>
      </c>
    </row>
    <row r="4153" spans="1:4" ht="15" x14ac:dyDescent="0.25">
      <c r="A4153" s="81">
        <v>89744</v>
      </c>
      <c r="B4153" s="81" t="s">
        <v>12611</v>
      </c>
      <c r="C4153" s="81" t="s">
        <v>23</v>
      </c>
      <c r="D4153" s="82">
        <v>30.66</v>
      </c>
    </row>
    <row r="4154" spans="1:4" ht="15" x14ac:dyDescent="0.25">
      <c r="A4154" s="81">
        <v>89746</v>
      </c>
      <c r="B4154" s="81" t="s">
        <v>12612</v>
      </c>
      <c r="C4154" s="81" t="s">
        <v>23</v>
      </c>
      <c r="D4154" s="82">
        <v>31.57</v>
      </c>
    </row>
    <row r="4155" spans="1:4" ht="15" x14ac:dyDescent="0.25">
      <c r="A4155" s="81">
        <v>89747</v>
      </c>
      <c r="B4155" s="81" t="s">
        <v>12613</v>
      </c>
      <c r="C4155" s="81" t="s">
        <v>23</v>
      </c>
      <c r="D4155" s="82">
        <v>31.87</v>
      </c>
    </row>
    <row r="4156" spans="1:4" ht="15" x14ac:dyDescent="0.25">
      <c r="A4156" s="81">
        <v>89748</v>
      </c>
      <c r="B4156" s="81" t="s">
        <v>12614</v>
      </c>
      <c r="C4156" s="81" t="s">
        <v>23</v>
      </c>
      <c r="D4156" s="82">
        <v>47.12</v>
      </c>
    </row>
    <row r="4157" spans="1:4" ht="15" x14ac:dyDescent="0.25">
      <c r="A4157" s="81">
        <v>89749</v>
      </c>
      <c r="B4157" s="81" t="s">
        <v>12615</v>
      </c>
      <c r="C4157" s="81" t="s">
        <v>23</v>
      </c>
      <c r="D4157" s="82">
        <v>18.47</v>
      </c>
    </row>
    <row r="4158" spans="1:4" ht="15" x14ac:dyDescent="0.25">
      <c r="A4158" s="81">
        <v>89750</v>
      </c>
      <c r="B4158" s="81" t="s">
        <v>12616</v>
      </c>
      <c r="C4158" s="81" t="s">
        <v>23</v>
      </c>
      <c r="D4158" s="82">
        <v>85.46</v>
      </c>
    </row>
    <row r="4159" spans="1:4" ht="15" x14ac:dyDescent="0.25">
      <c r="A4159" s="81">
        <v>89752</v>
      </c>
      <c r="B4159" s="81" t="s">
        <v>12617</v>
      </c>
      <c r="C4159" s="81" t="s">
        <v>23</v>
      </c>
      <c r="D4159" s="82">
        <v>9.08</v>
      </c>
    </row>
    <row r="4160" spans="1:4" ht="15" x14ac:dyDescent="0.25">
      <c r="A4160" s="81">
        <v>89753</v>
      </c>
      <c r="B4160" s="81" t="s">
        <v>12618</v>
      </c>
      <c r="C4160" s="81" t="s">
        <v>23</v>
      </c>
      <c r="D4160" s="82">
        <v>11.14</v>
      </c>
    </row>
    <row r="4161" spans="1:4" ht="15" x14ac:dyDescent="0.25">
      <c r="A4161" s="81">
        <v>89754</v>
      </c>
      <c r="B4161" s="81" t="s">
        <v>12619</v>
      </c>
      <c r="C4161" s="81" t="s">
        <v>23</v>
      </c>
      <c r="D4161" s="82">
        <v>22.98</v>
      </c>
    </row>
    <row r="4162" spans="1:4" ht="15" x14ac:dyDescent="0.25">
      <c r="A4162" s="81">
        <v>89755</v>
      </c>
      <c r="B4162" s="81" t="s">
        <v>12620</v>
      </c>
      <c r="C4162" s="81" t="s">
        <v>23</v>
      </c>
      <c r="D4162" s="82">
        <v>15.4</v>
      </c>
    </row>
    <row r="4163" spans="1:4" ht="15" x14ac:dyDescent="0.25">
      <c r="A4163" s="81">
        <v>89756</v>
      </c>
      <c r="B4163" s="81" t="s">
        <v>12621</v>
      </c>
      <c r="C4163" s="81" t="s">
        <v>23</v>
      </c>
      <c r="D4163" s="82">
        <v>25.36</v>
      </c>
    </row>
    <row r="4164" spans="1:4" ht="15" x14ac:dyDescent="0.25">
      <c r="A4164" s="81">
        <v>89757</v>
      </c>
      <c r="B4164" s="81" t="s">
        <v>12622</v>
      </c>
      <c r="C4164" s="81" t="s">
        <v>23</v>
      </c>
      <c r="D4164" s="82">
        <v>32.56</v>
      </c>
    </row>
    <row r="4165" spans="1:4" ht="15" x14ac:dyDescent="0.25">
      <c r="A4165" s="81">
        <v>89758</v>
      </c>
      <c r="B4165" s="81" t="s">
        <v>12623</v>
      </c>
      <c r="C4165" s="81" t="s">
        <v>23</v>
      </c>
      <c r="D4165" s="82">
        <v>39.5</v>
      </c>
    </row>
    <row r="4166" spans="1:4" ht="15" x14ac:dyDescent="0.25">
      <c r="A4166" s="81">
        <v>89759</v>
      </c>
      <c r="B4166" s="81" t="s">
        <v>12624</v>
      </c>
      <c r="C4166" s="81" t="s">
        <v>23</v>
      </c>
      <c r="D4166" s="82">
        <v>13.18</v>
      </c>
    </row>
    <row r="4167" spans="1:4" ht="15" x14ac:dyDescent="0.25">
      <c r="A4167" s="81">
        <v>89760</v>
      </c>
      <c r="B4167" s="81" t="s">
        <v>12625</v>
      </c>
      <c r="C4167" s="81" t="s">
        <v>23</v>
      </c>
      <c r="D4167" s="82">
        <v>24.24</v>
      </c>
    </row>
    <row r="4168" spans="1:4" ht="15" x14ac:dyDescent="0.25">
      <c r="A4168" s="81">
        <v>89761</v>
      </c>
      <c r="B4168" s="81" t="s">
        <v>12626</v>
      </c>
      <c r="C4168" s="81" t="s">
        <v>23</v>
      </c>
      <c r="D4168" s="82">
        <v>33.630000000000003</v>
      </c>
    </row>
    <row r="4169" spans="1:4" ht="15" x14ac:dyDescent="0.25">
      <c r="A4169" s="81">
        <v>89762</v>
      </c>
      <c r="B4169" s="81" t="s">
        <v>12627</v>
      </c>
      <c r="C4169" s="81" t="s">
        <v>23</v>
      </c>
      <c r="D4169" s="82">
        <v>47.09</v>
      </c>
    </row>
    <row r="4170" spans="1:4" ht="15" x14ac:dyDescent="0.25">
      <c r="A4170" s="81">
        <v>89763</v>
      </c>
      <c r="B4170" s="81" t="s">
        <v>12628</v>
      </c>
      <c r="C4170" s="81" t="s">
        <v>23</v>
      </c>
      <c r="D4170" s="82">
        <v>59.44</v>
      </c>
    </row>
    <row r="4171" spans="1:4" ht="15" x14ac:dyDescent="0.25">
      <c r="A4171" s="81">
        <v>89764</v>
      </c>
      <c r="B4171" s="81" t="s">
        <v>12629</v>
      </c>
      <c r="C4171" s="81" t="s">
        <v>23</v>
      </c>
      <c r="D4171" s="82">
        <v>39.92</v>
      </c>
    </row>
    <row r="4172" spans="1:4" ht="15" x14ac:dyDescent="0.25">
      <c r="A4172" s="81">
        <v>89765</v>
      </c>
      <c r="B4172" s="81" t="s">
        <v>12630</v>
      </c>
      <c r="C4172" s="81" t="s">
        <v>23</v>
      </c>
      <c r="D4172" s="82">
        <v>20</v>
      </c>
    </row>
    <row r="4173" spans="1:4" ht="15" x14ac:dyDescent="0.25">
      <c r="A4173" s="81">
        <v>89767</v>
      </c>
      <c r="B4173" s="81" t="s">
        <v>12631</v>
      </c>
      <c r="C4173" s="81" t="s">
        <v>23</v>
      </c>
      <c r="D4173" s="82">
        <v>24.46</v>
      </c>
    </row>
    <row r="4174" spans="1:4" ht="15" x14ac:dyDescent="0.25">
      <c r="A4174" s="81">
        <v>89768</v>
      </c>
      <c r="B4174" s="81" t="s">
        <v>12632</v>
      </c>
      <c r="C4174" s="81" t="s">
        <v>23</v>
      </c>
      <c r="D4174" s="82">
        <v>28.35</v>
      </c>
    </row>
    <row r="4175" spans="1:4" ht="15" x14ac:dyDescent="0.25">
      <c r="A4175" s="81">
        <v>89769</v>
      </c>
      <c r="B4175" s="81" t="s">
        <v>12633</v>
      </c>
      <c r="C4175" s="81" t="s">
        <v>23</v>
      </c>
      <c r="D4175" s="82">
        <v>60.67</v>
      </c>
    </row>
    <row r="4176" spans="1:4" ht="15" x14ac:dyDescent="0.25">
      <c r="A4176" s="81">
        <v>89772</v>
      </c>
      <c r="B4176" s="81" t="s">
        <v>12634</v>
      </c>
      <c r="C4176" s="81" t="s">
        <v>7</v>
      </c>
      <c r="D4176" s="82">
        <v>93.89</v>
      </c>
    </row>
    <row r="4177" spans="1:4" ht="15" x14ac:dyDescent="0.25">
      <c r="A4177" s="81">
        <v>89774</v>
      </c>
      <c r="B4177" s="81" t="s">
        <v>12635</v>
      </c>
      <c r="C4177" s="81" t="s">
        <v>23</v>
      </c>
      <c r="D4177" s="82">
        <v>17.649999999999999</v>
      </c>
    </row>
    <row r="4178" spans="1:4" ht="15" x14ac:dyDescent="0.25">
      <c r="A4178" s="81">
        <v>89776</v>
      </c>
      <c r="B4178" s="81" t="s">
        <v>12636</v>
      </c>
      <c r="C4178" s="81" t="s">
        <v>23</v>
      </c>
      <c r="D4178" s="82">
        <v>27.7</v>
      </c>
    </row>
    <row r="4179" spans="1:4" ht="15" x14ac:dyDescent="0.25">
      <c r="A4179" s="81">
        <v>89777</v>
      </c>
      <c r="B4179" s="81" t="s">
        <v>12637</v>
      </c>
      <c r="C4179" s="81" t="s">
        <v>23</v>
      </c>
      <c r="D4179" s="82">
        <v>27.64</v>
      </c>
    </row>
    <row r="4180" spans="1:4" ht="15" x14ac:dyDescent="0.25">
      <c r="A4180" s="81">
        <v>89778</v>
      </c>
      <c r="B4180" s="81" t="s">
        <v>12638</v>
      </c>
      <c r="C4180" s="81" t="s">
        <v>23</v>
      </c>
      <c r="D4180" s="82">
        <v>19.95</v>
      </c>
    </row>
    <row r="4181" spans="1:4" ht="15" x14ac:dyDescent="0.25">
      <c r="A4181" s="81">
        <v>89779</v>
      </c>
      <c r="B4181" s="81" t="s">
        <v>12639</v>
      </c>
      <c r="C4181" s="81" t="s">
        <v>23</v>
      </c>
      <c r="D4181" s="82">
        <v>37.36</v>
      </c>
    </row>
    <row r="4182" spans="1:4" ht="15" x14ac:dyDescent="0.25">
      <c r="A4182" s="81">
        <v>89780</v>
      </c>
      <c r="B4182" s="81" t="s">
        <v>12640</v>
      </c>
      <c r="C4182" s="81" t="s">
        <v>23</v>
      </c>
      <c r="D4182" s="82">
        <v>25.93</v>
      </c>
    </row>
    <row r="4183" spans="1:4" ht="15" x14ac:dyDescent="0.25">
      <c r="A4183" s="81">
        <v>89781</v>
      </c>
      <c r="B4183" s="81" t="s">
        <v>12641</v>
      </c>
      <c r="C4183" s="81" t="s">
        <v>23</v>
      </c>
      <c r="D4183" s="82">
        <v>38.93</v>
      </c>
    </row>
    <row r="4184" spans="1:4" ht="15" x14ac:dyDescent="0.25">
      <c r="A4184" s="81">
        <v>89782</v>
      </c>
      <c r="B4184" s="81" t="s">
        <v>12642</v>
      </c>
      <c r="C4184" s="81" t="s">
        <v>23</v>
      </c>
      <c r="D4184" s="82">
        <v>17.940000000000001</v>
      </c>
    </row>
    <row r="4185" spans="1:4" ht="15" x14ac:dyDescent="0.25">
      <c r="A4185" s="81">
        <v>89783</v>
      </c>
      <c r="B4185" s="81" t="s">
        <v>12643</v>
      </c>
      <c r="C4185" s="81" t="s">
        <v>23</v>
      </c>
      <c r="D4185" s="82">
        <v>18.05</v>
      </c>
    </row>
    <row r="4186" spans="1:4" ht="15" x14ac:dyDescent="0.25">
      <c r="A4186" s="81">
        <v>89784</v>
      </c>
      <c r="B4186" s="81" t="s">
        <v>12644</v>
      </c>
      <c r="C4186" s="81" t="s">
        <v>23</v>
      </c>
      <c r="D4186" s="82">
        <v>27.39</v>
      </c>
    </row>
    <row r="4187" spans="1:4" ht="15" x14ac:dyDescent="0.25">
      <c r="A4187" s="81">
        <v>89785</v>
      </c>
      <c r="B4187" s="81" t="s">
        <v>12645</v>
      </c>
      <c r="C4187" s="81" t="s">
        <v>23</v>
      </c>
      <c r="D4187" s="82">
        <v>29.96</v>
      </c>
    </row>
    <row r="4188" spans="1:4" ht="15" x14ac:dyDescent="0.25">
      <c r="A4188" s="81">
        <v>89786</v>
      </c>
      <c r="B4188" s="81" t="s">
        <v>12646</v>
      </c>
      <c r="C4188" s="81" t="s">
        <v>23</v>
      </c>
      <c r="D4188" s="82">
        <v>42.98</v>
      </c>
    </row>
    <row r="4189" spans="1:4" ht="15" x14ac:dyDescent="0.25">
      <c r="A4189" s="81">
        <v>89787</v>
      </c>
      <c r="B4189" s="81" t="s">
        <v>12647</v>
      </c>
      <c r="C4189" s="81" t="s">
        <v>23</v>
      </c>
      <c r="D4189" s="82">
        <v>38.51</v>
      </c>
    </row>
    <row r="4190" spans="1:4" ht="15" x14ac:dyDescent="0.25">
      <c r="A4190" s="81">
        <v>89788</v>
      </c>
      <c r="B4190" s="81" t="s">
        <v>12648</v>
      </c>
      <c r="C4190" s="81" t="s">
        <v>23</v>
      </c>
      <c r="D4190" s="82">
        <v>83.6</v>
      </c>
    </row>
    <row r="4191" spans="1:4" ht="15" x14ac:dyDescent="0.25">
      <c r="A4191" s="81">
        <v>89789</v>
      </c>
      <c r="B4191" s="81" t="s">
        <v>12649</v>
      </c>
      <c r="C4191" s="81" t="s">
        <v>23</v>
      </c>
      <c r="D4191" s="82">
        <v>71.14</v>
      </c>
    </row>
    <row r="4192" spans="1:4" ht="15" x14ac:dyDescent="0.25">
      <c r="A4192" s="81">
        <v>89790</v>
      </c>
      <c r="B4192" s="81" t="s">
        <v>12650</v>
      </c>
      <c r="C4192" s="81" t="s">
        <v>23</v>
      </c>
      <c r="D4192" s="82">
        <v>166.39</v>
      </c>
    </row>
    <row r="4193" spans="1:4" ht="15" x14ac:dyDescent="0.25">
      <c r="A4193" s="81">
        <v>89791</v>
      </c>
      <c r="B4193" s="81" t="s">
        <v>12651</v>
      </c>
      <c r="C4193" s="81" t="s">
        <v>23</v>
      </c>
      <c r="D4193" s="82">
        <v>160.75</v>
      </c>
    </row>
    <row r="4194" spans="1:4" ht="15" x14ac:dyDescent="0.25">
      <c r="A4194" s="81">
        <v>89792</v>
      </c>
      <c r="B4194" s="81" t="s">
        <v>12652</v>
      </c>
      <c r="C4194" s="81" t="s">
        <v>23</v>
      </c>
      <c r="D4194" s="82">
        <v>196.03</v>
      </c>
    </row>
    <row r="4195" spans="1:4" ht="15" x14ac:dyDescent="0.25">
      <c r="A4195" s="81">
        <v>89793</v>
      </c>
      <c r="B4195" s="81" t="s">
        <v>12653</v>
      </c>
      <c r="C4195" s="81" t="s">
        <v>23</v>
      </c>
      <c r="D4195" s="82">
        <v>231.1</v>
      </c>
    </row>
    <row r="4196" spans="1:4" ht="15" x14ac:dyDescent="0.25">
      <c r="A4196" s="81">
        <v>89794</v>
      </c>
      <c r="B4196" s="81" t="s">
        <v>12654</v>
      </c>
      <c r="C4196" s="81" t="s">
        <v>23</v>
      </c>
      <c r="D4196" s="82">
        <v>20.59</v>
      </c>
    </row>
    <row r="4197" spans="1:4" ht="15" x14ac:dyDescent="0.25">
      <c r="A4197" s="81">
        <v>89795</v>
      </c>
      <c r="B4197" s="81" t="s">
        <v>12655</v>
      </c>
      <c r="C4197" s="81" t="s">
        <v>23</v>
      </c>
      <c r="D4197" s="82">
        <v>45.24</v>
      </c>
    </row>
    <row r="4198" spans="1:4" ht="15" x14ac:dyDescent="0.25">
      <c r="A4198" s="81">
        <v>89796</v>
      </c>
      <c r="B4198" s="81" t="s">
        <v>12656</v>
      </c>
      <c r="C4198" s="81" t="s">
        <v>23</v>
      </c>
      <c r="D4198" s="82">
        <v>47.67</v>
      </c>
    </row>
    <row r="4199" spans="1:4" ht="15" x14ac:dyDescent="0.25">
      <c r="A4199" s="81">
        <v>89797</v>
      </c>
      <c r="B4199" s="81" t="s">
        <v>12657</v>
      </c>
      <c r="C4199" s="81" t="s">
        <v>23</v>
      </c>
      <c r="D4199" s="82">
        <v>56.47</v>
      </c>
    </row>
    <row r="4200" spans="1:4" ht="15" x14ac:dyDescent="0.25">
      <c r="A4200" s="81">
        <v>89801</v>
      </c>
      <c r="B4200" s="81" t="s">
        <v>12658</v>
      </c>
      <c r="C4200" s="81" t="s">
        <v>23</v>
      </c>
      <c r="D4200" s="82">
        <v>10.039999999999999</v>
      </c>
    </row>
    <row r="4201" spans="1:4" ht="15" x14ac:dyDescent="0.25">
      <c r="A4201" s="81">
        <v>89802</v>
      </c>
      <c r="B4201" s="81" t="s">
        <v>12659</v>
      </c>
      <c r="C4201" s="81" t="s">
        <v>23</v>
      </c>
      <c r="D4201" s="82">
        <v>10.84</v>
      </c>
    </row>
    <row r="4202" spans="1:4" ht="15" x14ac:dyDescent="0.25">
      <c r="A4202" s="81">
        <v>89803</v>
      </c>
      <c r="B4202" s="81" t="s">
        <v>12660</v>
      </c>
      <c r="C4202" s="81" t="s">
        <v>23</v>
      </c>
      <c r="D4202" s="82">
        <v>19.3</v>
      </c>
    </row>
    <row r="4203" spans="1:4" ht="15" x14ac:dyDescent="0.25">
      <c r="A4203" s="81">
        <v>89804</v>
      </c>
      <c r="B4203" s="81" t="s">
        <v>12661</v>
      </c>
      <c r="C4203" s="81" t="s">
        <v>23</v>
      </c>
      <c r="D4203" s="82">
        <v>21.69</v>
      </c>
    </row>
    <row r="4204" spans="1:4" ht="15" x14ac:dyDescent="0.25">
      <c r="A4204" s="81">
        <v>89805</v>
      </c>
      <c r="B4204" s="81" t="s">
        <v>12662</v>
      </c>
      <c r="C4204" s="81" t="s">
        <v>23</v>
      </c>
      <c r="D4204" s="82">
        <v>22.68</v>
      </c>
    </row>
    <row r="4205" spans="1:4" ht="15" x14ac:dyDescent="0.25">
      <c r="A4205" s="81">
        <v>89806</v>
      </c>
      <c r="B4205" s="81" t="s">
        <v>12663</v>
      </c>
      <c r="C4205" s="81" t="s">
        <v>23</v>
      </c>
      <c r="D4205" s="82">
        <v>23.75</v>
      </c>
    </row>
    <row r="4206" spans="1:4" ht="15" x14ac:dyDescent="0.25">
      <c r="A4206" s="81">
        <v>89807</v>
      </c>
      <c r="B4206" s="81" t="s">
        <v>12664</v>
      </c>
      <c r="C4206" s="81" t="s">
        <v>23</v>
      </c>
      <c r="D4206" s="82">
        <v>41.36</v>
      </c>
    </row>
    <row r="4207" spans="1:4" ht="15" x14ac:dyDescent="0.25">
      <c r="A4207" s="81">
        <v>89808</v>
      </c>
      <c r="B4207" s="81" t="s">
        <v>12665</v>
      </c>
      <c r="C4207" s="81" t="s">
        <v>23</v>
      </c>
      <c r="D4207" s="82">
        <v>63.88</v>
      </c>
    </row>
    <row r="4208" spans="1:4" ht="15" x14ac:dyDescent="0.25">
      <c r="A4208" s="81">
        <v>89809</v>
      </c>
      <c r="B4208" s="81" t="s">
        <v>12666</v>
      </c>
      <c r="C4208" s="81" t="s">
        <v>23</v>
      </c>
      <c r="D4208" s="82">
        <v>32.35</v>
      </c>
    </row>
    <row r="4209" spans="1:4" ht="15" x14ac:dyDescent="0.25">
      <c r="A4209" s="81">
        <v>89810</v>
      </c>
      <c r="B4209" s="81" t="s">
        <v>12667</v>
      </c>
      <c r="C4209" s="81" t="s">
        <v>23</v>
      </c>
      <c r="D4209" s="82">
        <v>33.26</v>
      </c>
    </row>
    <row r="4210" spans="1:4" ht="15" x14ac:dyDescent="0.25">
      <c r="A4210" s="81">
        <v>89811</v>
      </c>
      <c r="B4210" s="81" t="s">
        <v>12668</v>
      </c>
      <c r="C4210" s="81" t="s">
        <v>23</v>
      </c>
      <c r="D4210" s="82">
        <v>48.81</v>
      </c>
    </row>
    <row r="4211" spans="1:4" ht="15" x14ac:dyDescent="0.25">
      <c r="A4211" s="81">
        <v>89812</v>
      </c>
      <c r="B4211" s="81" t="s">
        <v>12669</v>
      </c>
      <c r="C4211" s="81" t="s">
        <v>23</v>
      </c>
      <c r="D4211" s="82">
        <v>87.15</v>
      </c>
    </row>
    <row r="4212" spans="1:4" ht="15" x14ac:dyDescent="0.25">
      <c r="A4212" s="81">
        <v>89813</v>
      </c>
      <c r="B4212" s="81" t="s">
        <v>12670</v>
      </c>
      <c r="C4212" s="81" t="s">
        <v>23</v>
      </c>
      <c r="D4212" s="82">
        <v>6.3</v>
      </c>
    </row>
    <row r="4213" spans="1:4" ht="15" x14ac:dyDescent="0.25">
      <c r="A4213" s="81">
        <v>89814</v>
      </c>
      <c r="B4213" s="81" t="s">
        <v>12671</v>
      </c>
      <c r="C4213" s="81" t="s">
        <v>23</v>
      </c>
      <c r="D4213" s="82">
        <v>18.22</v>
      </c>
    </row>
    <row r="4214" spans="1:4" ht="15" x14ac:dyDescent="0.25">
      <c r="A4214" s="81">
        <v>89815</v>
      </c>
      <c r="B4214" s="81" t="s">
        <v>12672</v>
      </c>
      <c r="C4214" s="81" t="s">
        <v>23</v>
      </c>
      <c r="D4214" s="82">
        <v>29.98</v>
      </c>
    </row>
    <row r="4215" spans="1:4" ht="15" x14ac:dyDescent="0.25">
      <c r="A4215" s="81">
        <v>89816</v>
      </c>
      <c r="B4215" s="81" t="s">
        <v>12673</v>
      </c>
      <c r="C4215" s="81" t="s">
        <v>23</v>
      </c>
      <c r="D4215" s="82">
        <v>43.44</v>
      </c>
    </row>
    <row r="4216" spans="1:4" ht="15" x14ac:dyDescent="0.25">
      <c r="A4216" s="81">
        <v>89817</v>
      </c>
      <c r="B4216" s="81" t="s">
        <v>12674</v>
      </c>
      <c r="C4216" s="81" t="s">
        <v>23</v>
      </c>
      <c r="D4216" s="82">
        <v>15.79</v>
      </c>
    </row>
    <row r="4217" spans="1:4" ht="15" x14ac:dyDescent="0.25">
      <c r="A4217" s="81">
        <v>89818</v>
      </c>
      <c r="B4217" s="81" t="s">
        <v>12675</v>
      </c>
      <c r="C4217" s="81" t="s">
        <v>23</v>
      </c>
      <c r="D4217" s="82">
        <v>55.88</v>
      </c>
    </row>
    <row r="4218" spans="1:4" ht="15" x14ac:dyDescent="0.25">
      <c r="A4218" s="81">
        <v>89819</v>
      </c>
      <c r="B4218" s="81" t="s">
        <v>12676</v>
      </c>
      <c r="C4218" s="81" t="s">
        <v>23</v>
      </c>
      <c r="D4218" s="82">
        <v>25.88</v>
      </c>
    </row>
    <row r="4219" spans="1:4" ht="15" x14ac:dyDescent="0.25">
      <c r="A4219" s="81">
        <v>89821</v>
      </c>
      <c r="B4219" s="81" t="s">
        <v>12677</v>
      </c>
      <c r="C4219" s="81" t="s">
        <v>23</v>
      </c>
      <c r="D4219" s="82">
        <v>21.08</v>
      </c>
    </row>
    <row r="4220" spans="1:4" ht="15" x14ac:dyDescent="0.25">
      <c r="A4220" s="81">
        <v>89822</v>
      </c>
      <c r="B4220" s="81" t="s">
        <v>12678</v>
      </c>
      <c r="C4220" s="81" t="s">
        <v>23</v>
      </c>
      <c r="D4220" s="82">
        <v>26.85</v>
      </c>
    </row>
    <row r="4221" spans="1:4" ht="15" x14ac:dyDescent="0.25">
      <c r="A4221" s="81">
        <v>89823</v>
      </c>
      <c r="B4221" s="81" t="s">
        <v>12679</v>
      </c>
      <c r="C4221" s="81" t="s">
        <v>23</v>
      </c>
      <c r="D4221" s="82">
        <v>38.49</v>
      </c>
    </row>
    <row r="4222" spans="1:4" ht="15" x14ac:dyDescent="0.25">
      <c r="A4222" s="81">
        <v>89824</v>
      </c>
      <c r="B4222" s="81" t="s">
        <v>12680</v>
      </c>
      <c r="C4222" s="81" t="s">
        <v>23</v>
      </c>
      <c r="D4222" s="82">
        <v>40.659999999999997</v>
      </c>
    </row>
    <row r="4223" spans="1:4" ht="15" x14ac:dyDescent="0.25">
      <c r="A4223" s="81">
        <v>89825</v>
      </c>
      <c r="B4223" s="81" t="s">
        <v>12681</v>
      </c>
      <c r="C4223" s="81" t="s">
        <v>23</v>
      </c>
      <c r="D4223" s="82">
        <v>17.89</v>
      </c>
    </row>
    <row r="4224" spans="1:4" ht="15" x14ac:dyDescent="0.25">
      <c r="A4224" s="81">
        <v>89826</v>
      </c>
      <c r="B4224" s="81" t="s">
        <v>12682</v>
      </c>
      <c r="C4224" s="81" t="s">
        <v>23</v>
      </c>
      <c r="D4224" s="82">
        <v>132.31</v>
      </c>
    </row>
    <row r="4225" spans="1:4" ht="15" x14ac:dyDescent="0.25">
      <c r="A4225" s="81">
        <v>89827</v>
      </c>
      <c r="B4225" s="81" t="s">
        <v>12683</v>
      </c>
      <c r="C4225" s="81" t="s">
        <v>23</v>
      </c>
      <c r="D4225" s="82">
        <v>20.46</v>
      </c>
    </row>
    <row r="4226" spans="1:4" ht="15" x14ac:dyDescent="0.25">
      <c r="A4226" s="81">
        <v>89828</v>
      </c>
      <c r="B4226" s="81" t="s">
        <v>12684</v>
      </c>
      <c r="C4226" s="81" t="s">
        <v>23</v>
      </c>
      <c r="D4226" s="82">
        <v>63.18</v>
      </c>
    </row>
    <row r="4227" spans="1:4" ht="15" x14ac:dyDescent="0.25">
      <c r="A4227" s="81">
        <v>89829</v>
      </c>
      <c r="B4227" s="81" t="s">
        <v>12685</v>
      </c>
      <c r="C4227" s="81" t="s">
        <v>23</v>
      </c>
      <c r="D4227" s="82">
        <v>39.36</v>
      </c>
    </row>
    <row r="4228" spans="1:4" ht="15" x14ac:dyDescent="0.25">
      <c r="A4228" s="81">
        <v>89830</v>
      </c>
      <c r="B4228" s="81" t="s">
        <v>12686</v>
      </c>
      <c r="C4228" s="81" t="s">
        <v>23</v>
      </c>
      <c r="D4228" s="82">
        <v>41.62</v>
      </c>
    </row>
    <row r="4229" spans="1:4" ht="15" x14ac:dyDescent="0.25">
      <c r="A4229" s="81">
        <v>89831</v>
      </c>
      <c r="B4229" s="81" t="s">
        <v>12687</v>
      </c>
      <c r="C4229" s="81" t="s">
        <v>23</v>
      </c>
      <c r="D4229" s="82">
        <v>67.540000000000006</v>
      </c>
    </row>
    <row r="4230" spans="1:4" ht="15" x14ac:dyDescent="0.25">
      <c r="A4230" s="81">
        <v>89832</v>
      </c>
      <c r="B4230" s="81" t="s">
        <v>12688</v>
      </c>
      <c r="C4230" s="81" t="s">
        <v>23</v>
      </c>
      <c r="D4230" s="82">
        <v>44.37</v>
      </c>
    </row>
    <row r="4231" spans="1:4" ht="15" x14ac:dyDescent="0.25">
      <c r="A4231" s="81">
        <v>89833</v>
      </c>
      <c r="B4231" s="81" t="s">
        <v>12689</v>
      </c>
      <c r="C4231" s="81" t="s">
        <v>23</v>
      </c>
      <c r="D4231" s="82">
        <v>49.92</v>
      </c>
    </row>
    <row r="4232" spans="1:4" ht="15" x14ac:dyDescent="0.25">
      <c r="A4232" s="81">
        <v>89834</v>
      </c>
      <c r="B4232" s="81" t="s">
        <v>12690</v>
      </c>
      <c r="C4232" s="81" t="s">
        <v>23</v>
      </c>
      <c r="D4232" s="82">
        <v>58.72</v>
      </c>
    </row>
    <row r="4233" spans="1:4" ht="15" x14ac:dyDescent="0.25">
      <c r="A4233" s="81">
        <v>89835</v>
      </c>
      <c r="B4233" s="81" t="s">
        <v>12691</v>
      </c>
      <c r="C4233" s="81" t="s">
        <v>23</v>
      </c>
      <c r="D4233" s="82">
        <v>46.14</v>
      </c>
    </row>
    <row r="4234" spans="1:4" ht="15" x14ac:dyDescent="0.25">
      <c r="A4234" s="81">
        <v>89836</v>
      </c>
      <c r="B4234" s="81" t="s">
        <v>12692</v>
      </c>
      <c r="C4234" s="81" t="s">
        <v>23</v>
      </c>
      <c r="D4234" s="82">
        <v>207.9</v>
      </c>
    </row>
    <row r="4235" spans="1:4" ht="15" x14ac:dyDescent="0.25">
      <c r="A4235" s="81">
        <v>89837</v>
      </c>
      <c r="B4235" s="81" t="s">
        <v>12693</v>
      </c>
      <c r="C4235" s="81" t="s">
        <v>23</v>
      </c>
      <c r="D4235" s="82">
        <v>139.52000000000001</v>
      </c>
    </row>
    <row r="4236" spans="1:4" ht="15" x14ac:dyDescent="0.25">
      <c r="A4236" s="81">
        <v>89838</v>
      </c>
      <c r="B4236" s="81" t="s">
        <v>12694</v>
      </c>
      <c r="C4236" s="81" t="s">
        <v>23</v>
      </c>
      <c r="D4236" s="82">
        <v>160.01</v>
      </c>
    </row>
    <row r="4237" spans="1:4" ht="15" x14ac:dyDescent="0.25">
      <c r="A4237" s="81">
        <v>89839</v>
      </c>
      <c r="B4237" s="81" t="s">
        <v>12695</v>
      </c>
      <c r="C4237" s="81" t="s">
        <v>23</v>
      </c>
      <c r="D4237" s="82">
        <v>181.39</v>
      </c>
    </row>
    <row r="4238" spans="1:4" ht="15" x14ac:dyDescent="0.25">
      <c r="A4238" s="81">
        <v>89840</v>
      </c>
      <c r="B4238" s="81" t="s">
        <v>12696</v>
      </c>
      <c r="C4238" s="81" t="s">
        <v>23</v>
      </c>
      <c r="D4238" s="82">
        <v>187.89</v>
      </c>
    </row>
    <row r="4239" spans="1:4" ht="15" x14ac:dyDescent="0.25">
      <c r="A4239" s="81">
        <v>89841</v>
      </c>
      <c r="B4239" s="81" t="s">
        <v>12697</v>
      </c>
      <c r="C4239" s="81" t="s">
        <v>23</v>
      </c>
      <c r="D4239" s="82">
        <v>274.61</v>
      </c>
    </row>
    <row r="4240" spans="1:4" ht="15" x14ac:dyDescent="0.25">
      <c r="A4240" s="81">
        <v>89842</v>
      </c>
      <c r="B4240" s="81" t="s">
        <v>12698</v>
      </c>
      <c r="C4240" s="81" t="s">
        <v>23</v>
      </c>
      <c r="D4240" s="82">
        <v>53.36</v>
      </c>
    </row>
    <row r="4241" spans="1:4" ht="15" x14ac:dyDescent="0.25">
      <c r="A4241" s="81">
        <v>89844</v>
      </c>
      <c r="B4241" s="81" t="s">
        <v>12699</v>
      </c>
      <c r="C4241" s="81" t="s">
        <v>23</v>
      </c>
      <c r="D4241" s="82">
        <v>67.09</v>
      </c>
    </row>
    <row r="4242" spans="1:4" ht="15" x14ac:dyDescent="0.25">
      <c r="A4242" s="81">
        <v>89845</v>
      </c>
      <c r="B4242" s="81" t="s">
        <v>12700</v>
      </c>
      <c r="C4242" s="81" t="s">
        <v>23</v>
      </c>
      <c r="D4242" s="82">
        <v>104.92</v>
      </c>
    </row>
    <row r="4243" spans="1:4" ht="15" x14ac:dyDescent="0.25">
      <c r="A4243" s="81">
        <v>89846</v>
      </c>
      <c r="B4243" s="81" t="s">
        <v>12701</v>
      </c>
      <c r="C4243" s="81" t="s">
        <v>23</v>
      </c>
      <c r="D4243" s="82">
        <v>223.67</v>
      </c>
    </row>
    <row r="4244" spans="1:4" ht="15" x14ac:dyDescent="0.25">
      <c r="A4244" s="81">
        <v>89847</v>
      </c>
      <c r="B4244" s="81" t="s">
        <v>12702</v>
      </c>
      <c r="C4244" s="81" t="s">
        <v>23</v>
      </c>
      <c r="D4244" s="82">
        <v>266</v>
      </c>
    </row>
    <row r="4245" spans="1:4" ht="15" x14ac:dyDescent="0.25">
      <c r="A4245" s="81">
        <v>89850</v>
      </c>
      <c r="B4245" s="81" t="s">
        <v>12703</v>
      </c>
      <c r="C4245" s="81" t="s">
        <v>23</v>
      </c>
      <c r="D4245" s="82">
        <v>36.479999999999997</v>
      </c>
    </row>
    <row r="4246" spans="1:4" ht="15" x14ac:dyDescent="0.25">
      <c r="A4246" s="81">
        <v>89851</v>
      </c>
      <c r="B4246" s="81" t="s">
        <v>12704</v>
      </c>
      <c r="C4246" s="81" t="s">
        <v>23</v>
      </c>
      <c r="D4246" s="82">
        <v>37.39</v>
      </c>
    </row>
    <row r="4247" spans="1:4" ht="15" x14ac:dyDescent="0.25">
      <c r="A4247" s="81">
        <v>89852</v>
      </c>
      <c r="B4247" s="81" t="s">
        <v>12705</v>
      </c>
      <c r="C4247" s="81" t="s">
        <v>23</v>
      </c>
      <c r="D4247" s="82">
        <v>52.94</v>
      </c>
    </row>
    <row r="4248" spans="1:4" ht="15" x14ac:dyDescent="0.25">
      <c r="A4248" s="81">
        <v>89853</v>
      </c>
      <c r="B4248" s="81" t="s">
        <v>12706</v>
      </c>
      <c r="C4248" s="81" t="s">
        <v>23</v>
      </c>
      <c r="D4248" s="82">
        <v>91.28</v>
      </c>
    </row>
    <row r="4249" spans="1:4" ht="15" x14ac:dyDescent="0.25">
      <c r="A4249" s="81">
        <v>89854</v>
      </c>
      <c r="B4249" s="81" t="s">
        <v>12707</v>
      </c>
      <c r="C4249" s="81" t="s">
        <v>23</v>
      </c>
      <c r="D4249" s="82">
        <v>114.62</v>
      </c>
    </row>
    <row r="4250" spans="1:4" ht="15" x14ac:dyDescent="0.25">
      <c r="A4250" s="81">
        <v>89855</v>
      </c>
      <c r="B4250" s="81" t="s">
        <v>12708</v>
      </c>
      <c r="C4250" s="81" t="s">
        <v>23</v>
      </c>
      <c r="D4250" s="82">
        <v>120.32</v>
      </c>
    </row>
    <row r="4251" spans="1:4" ht="15" x14ac:dyDescent="0.25">
      <c r="A4251" s="81">
        <v>89856</v>
      </c>
      <c r="B4251" s="81" t="s">
        <v>12709</v>
      </c>
      <c r="C4251" s="81" t="s">
        <v>23</v>
      </c>
      <c r="D4251" s="82">
        <v>23.85</v>
      </c>
    </row>
    <row r="4252" spans="1:4" ht="15" x14ac:dyDescent="0.25">
      <c r="A4252" s="81">
        <v>89857</v>
      </c>
      <c r="B4252" s="81" t="s">
        <v>12710</v>
      </c>
      <c r="C4252" s="81" t="s">
        <v>23</v>
      </c>
      <c r="D4252" s="82">
        <v>41.25</v>
      </c>
    </row>
    <row r="4253" spans="1:4" ht="15" x14ac:dyDescent="0.25">
      <c r="A4253" s="81">
        <v>89860</v>
      </c>
      <c r="B4253" s="81" t="s">
        <v>12711</v>
      </c>
      <c r="C4253" s="81" t="s">
        <v>23</v>
      </c>
      <c r="D4253" s="82">
        <v>55.44</v>
      </c>
    </row>
    <row r="4254" spans="1:4" ht="15" x14ac:dyDescent="0.25">
      <c r="A4254" s="81">
        <v>89861</v>
      </c>
      <c r="B4254" s="81" t="s">
        <v>12712</v>
      </c>
      <c r="C4254" s="81" t="s">
        <v>23</v>
      </c>
      <c r="D4254" s="82">
        <v>64.239999999999995</v>
      </c>
    </row>
    <row r="4255" spans="1:4" ht="15" x14ac:dyDescent="0.25">
      <c r="A4255" s="81">
        <v>89866</v>
      </c>
      <c r="B4255" s="81" t="s">
        <v>12713</v>
      </c>
      <c r="C4255" s="81" t="s">
        <v>23</v>
      </c>
      <c r="D4255" s="82">
        <v>9.2100000000000009</v>
      </c>
    </row>
    <row r="4256" spans="1:4" ht="15" x14ac:dyDescent="0.25">
      <c r="A4256" s="81">
        <v>89867</v>
      </c>
      <c r="B4256" s="81" t="s">
        <v>12714</v>
      </c>
      <c r="C4256" s="81" t="s">
        <v>23</v>
      </c>
      <c r="D4256" s="82">
        <v>9.9499999999999993</v>
      </c>
    </row>
    <row r="4257" spans="1:4" ht="15" x14ac:dyDescent="0.25">
      <c r="A4257" s="81">
        <v>89868</v>
      </c>
      <c r="B4257" s="81" t="s">
        <v>12715</v>
      </c>
      <c r="C4257" s="81" t="s">
        <v>23</v>
      </c>
      <c r="D4257" s="82">
        <v>6.76</v>
      </c>
    </row>
    <row r="4258" spans="1:4" ht="15" x14ac:dyDescent="0.25">
      <c r="A4258" s="81">
        <v>89869</v>
      </c>
      <c r="B4258" s="81" t="s">
        <v>12716</v>
      </c>
      <c r="C4258" s="81" t="s">
        <v>23</v>
      </c>
      <c r="D4258" s="82">
        <v>12.65</v>
      </c>
    </row>
    <row r="4259" spans="1:4" ht="15" x14ac:dyDescent="0.25">
      <c r="A4259" s="81">
        <v>89979</v>
      </c>
      <c r="B4259" s="81" t="s">
        <v>12717</v>
      </c>
      <c r="C4259" s="81" t="s">
        <v>23</v>
      </c>
      <c r="D4259" s="82">
        <v>25.47</v>
      </c>
    </row>
    <row r="4260" spans="1:4" ht="15" x14ac:dyDescent="0.25">
      <c r="A4260" s="81">
        <v>89981</v>
      </c>
      <c r="B4260" s="81" t="s">
        <v>12718</v>
      </c>
      <c r="C4260" s="81" t="s">
        <v>23</v>
      </c>
      <c r="D4260" s="82">
        <v>21.37</v>
      </c>
    </row>
    <row r="4261" spans="1:4" ht="15" x14ac:dyDescent="0.25">
      <c r="A4261" s="81">
        <v>90373</v>
      </c>
      <c r="B4261" s="81" t="s">
        <v>12719</v>
      </c>
      <c r="C4261" s="81" t="s">
        <v>23</v>
      </c>
      <c r="D4261" s="82">
        <v>15</v>
      </c>
    </row>
    <row r="4262" spans="1:4" ht="15" x14ac:dyDescent="0.25">
      <c r="A4262" s="81">
        <v>90374</v>
      </c>
      <c r="B4262" s="81" t="s">
        <v>12720</v>
      </c>
      <c r="C4262" s="81" t="s">
        <v>23</v>
      </c>
      <c r="D4262" s="82">
        <v>24.82</v>
      </c>
    </row>
    <row r="4263" spans="1:4" ht="15" x14ac:dyDescent="0.25">
      <c r="A4263" s="81">
        <v>92287</v>
      </c>
      <c r="B4263" s="81" t="s">
        <v>12721</v>
      </c>
      <c r="C4263" s="81" t="s">
        <v>23</v>
      </c>
      <c r="D4263" s="82">
        <v>19.39</v>
      </c>
    </row>
    <row r="4264" spans="1:4" ht="15" x14ac:dyDescent="0.25">
      <c r="A4264" s="81">
        <v>92288</v>
      </c>
      <c r="B4264" s="81" t="s">
        <v>12722</v>
      </c>
      <c r="C4264" s="81" t="s">
        <v>23</v>
      </c>
      <c r="D4264" s="82">
        <v>30.1</v>
      </c>
    </row>
    <row r="4265" spans="1:4" ht="15" x14ac:dyDescent="0.25">
      <c r="A4265" s="81">
        <v>92289</v>
      </c>
      <c r="B4265" s="81" t="s">
        <v>12723</v>
      </c>
      <c r="C4265" s="81" t="s">
        <v>23</v>
      </c>
      <c r="D4265" s="82">
        <v>52.24</v>
      </c>
    </row>
    <row r="4266" spans="1:4" ht="15" x14ac:dyDescent="0.25">
      <c r="A4266" s="81">
        <v>92290</v>
      </c>
      <c r="B4266" s="81" t="s">
        <v>12724</v>
      </c>
      <c r="C4266" s="81" t="s">
        <v>23</v>
      </c>
      <c r="D4266" s="82">
        <v>78.33</v>
      </c>
    </row>
    <row r="4267" spans="1:4" ht="15" x14ac:dyDescent="0.25">
      <c r="A4267" s="81">
        <v>92291</v>
      </c>
      <c r="B4267" s="81" t="s">
        <v>12725</v>
      </c>
      <c r="C4267" s="81" t="s">
        <v>23</v>
      </c>
      <c r="D4267" s="82">
        <v>120.54</v>
      </c>
    </row>
    <row r="4268" spans="1:4" ht="15" x14ac:dyDescent="0.25">
      <c r="A4268" s="81">
        <v>92292</v>
      </c>
      <c r="B4268" s="81" t="s">
        <v>12726</v>
      </c>
      <c r="C4268" s="81" t="s">
        <v>23</v>
      </c>
      <c r="D4268" s="82">
        <v>365.53</v>
      </c>
    </row>
    <row r="4269" spans="1:4" ht="15" x14ac:dyDescent="0.25">
      <c r="A4269" s="81">
        <v>92293</v>
      </c>
      <c r="B4269" s="81" t="s">
        <v>12727</v>
      </c>
      <c r="C4269" s="81" t="s">
        <v>23</v>
      </c>
      <c r="D4269" s="82">
        <v>11.18</v>
      </c>
    </row>
    <row r="4270" spans="1:4" ht="15" x14ac:dyDescent="0.25">
      <c r="A4270" s="81">
        <v>92294</v>
      </c>
      <c r="B4270" s="81" t="s">
        <v>12728</v>
      </c>
      <c r="C4270" s="81" t="s">
        <v>23</v>
      </c>
      <c r="D4270" s="82">
        <v>18.48</v>
      </c>
    </row>
    <row r="4271" spans="1:4" ht="15" x14ac:dyDescent="0.25">
      <c r="A4271" s="81">
        <v>92295</v>
      </c>
      <c r="B4271" s="81" t="s">
        <v>12729</v>
      </c>
      <c r="C4271" s="81" t="s">
        <v>23</v>
      </c>
      <c r="D4271" s="82">
        <v>33.93</v>
      </c>
    </row>
    <row r="4272" spans="1:4" ht="15" x14ac:dyDescent="0.25">
      <c r="A4272" s="81">
        <v>92296</v>
      </c>
      <c r="B4272" s="81" t="s">
        <v>12730</v>
      </c>
      <c r="C4272" s="81" t="s">
        <v>23</v>
      </c>
      <c r="D4272" s="82">
        <v>44.77</v>
      </c>
    </row>
    <row r="4273" spans="1:4" ht="15" x14ac:dyDescent="0.25">
      <c r="A4273" s="81">
        <v>92297</v>
      </c>
      <c r="B4273" s="81" t="s">
        <v>12731</v>
      </c>
      <c r="C4273" s="81" t="s">
        <v>23</v>
      </c>
      <c r="D4273" s="82">
        <v>68.89</v>
      </c>
    </row>
    <row r="4274" spans="1:4" ht="15" x14ac:dyDescent="0.25">
      <c r="A4274" s="81">
        <v>92298</v>
      </c>
      <c r="B4274" s="81" t="s">
        <v>12732</v>
      </c>
      <c r="C4274" s="81" t="s">
        <v>23</v>
      </c>
      <c r="D4274" s="82">
        <v>189.11</v>
      </c>
    </row>
    <row r="4275" spans="1:4" ht="15" x14ac:dyDescent="0.25">
      <c r="A4275" s="81">
        <v>92299</v>
      </c>
      <c r="B4275" s="81" t="s">
        <v>12733</v>
      </c>
      <c r="C4275" s="81" t="s">
        <v>23</v>
      </c>
      <c r="D4275" s="82">
        <v>25.54</v>
      </c>
    </row>
    <row r="4276" spans="1:4" ht="15" x14ac:dyDescent="0.25">
      <c r="A4276" s="81">
        <v>92300</v>
      </c>
      <c r="B4276" s="81" t="s">
        <v>12734</v>
      </c>
      <c r="C4276" s="81" t="s">
        <v>23</v>
      </c>
      <c r="D4276" s="82">
        <v>38.4</v>
      </c>
    </row>
    <row r="4277" spans="1:4" ht="15" x14ac:dyDescent="0.25">
      <c r="A4277" s="81">
        <v>92301</v>
      </c>
      <c r="B4277" s="81" t="s">
        <v>12735</v>
      </c>
      <c r="C4277" s="81" t="s">
        <v>23</v>
      </c>
      <c r="D4277" s="82">
        <v>73.97</v>
      </c>
    </row>
    <row r="4278" spans="1:4" ht="15" x14ac:dyDescent="0.25">
      <c r="A4278" s="81">
        <v>92302</v>
      </c>
      <c r="B4278" s="81" t="s">
        <v>12736</v>
      </c>
      <c r="C4278" s="81" t="s">
        <v>23</v>
      </c>
      <c r="D4278" s="82">
        <v>97.33</v>
      </c>
    </row>
    <row r="4279" spans="1:4" ht="15" x14ac:dyDescent="0.25">
      <c r="A4279" s="81">
        <v>92303</v>
      </c>
      <c r="B4279" s="81" t="s">
        <v>12737</v>
      </c>
      <c r="C4279" s="81" t="s">
        <v>23</v>
      </c>
      <c r="D4279" s="82">
        <v>176.3</v>
      </c>
    </row>
    <row r="4280" spans="1:4" ht="15" x14ac:dyDescent="0.25">
      <c r="A4280" s="81">
        <v>92304</v>
      </c>
      <c r="B4280" s="81" t="s">
        <v>12738</v>
      </c>
      <c r="C4280" s="81" t="s">
        <v>23</v>
      </c>
      <c r="D4280" s="82">
        <v>450.01</v>
      </c>
    </row>
    <row r="4281" spans="1:4" ht="15" x14ac:dyDescent="0.25">
      <c r="A4281" s="81">
        <v>92311</v>
      </c>
      <c r="B4281" s="81" t="s">
        <v>12739</v>
      </c>
      <c r="C4281" s="81" t="s">
        <v>23</v>
      </c>
      <c r="D4281" s="82">
        <v>15.73</v>
      </c>
    </row>
    <row r="4282" spans="1:4" ht="15" x14ac:dyDescent="0.25">
      <c r="A4282" s="81">
        <v>92312</v>
      </c>
      <c r="B4282" s="81" t="s">
        <v>12740</v>
      </c>
      <c r="C4282" s="81" t="s">
        <v>23</v>
      </c>
      <c r="D4282" s="82">
        <v>25.17</v>
      </c>
    </row>
    <row r="4283" spans="1:4" ht="15" x14ac:dyDescent="0.25">
      <c r="A4283" s="81">
        <v>92313</v>
      </c>
      <c r="B4283" s="81" t="s">
        <v>12741</v>
      </c>
      <c r="C4283" s="81" t="s">
        <v>23</v>
      </c>
      <c r="D4283" s="82">
        <v>35.44</v>
      </c>
    </row>
    <row r="4284" spans="1:4" ht="15" x14ac:dyDescent="0.25">
      <c r="A4284" s="81">
        <v>92314</v>
      </c>
      <c r="B4284" s="81" t="s">
        <v>12742</v>
      </c>
      <c r="C4284" s="81" t="s">
        <v>23</v>
      </c>
      <c r="D4284" s="82">
        <v>10.7</v>
      </c>
    </row>
    <row r="4285" spans="1:4" ht="15" x14ac:dyDescent="0.25">
      <c r="A4285" s="81">
        <v>92315</v>
      </c>
      <c r="B4285" s="81" t="s">
        <v>12743</v>
      </c>
      <c r="C4285" s="81" t="s">
        <v>23</v>
      </c>
      <c r="D4285" s="82">
        <v>15.04</v>
      </c>
    </row>
    <row r="4286" spans="1:4" ht="15" x14ac:dyDescent="0.25">
      <c r="A4286" s="81">
        <v>92316</v>
      </c>
      <c r="B4286" s="81" t="s">
        <v>12744</v>
      </c>
      <c r="C4286" s="81" t="s">
        <v>23</v>
      </c>
      <c r="D4286" s="82">
        <v>22.05</v>
      </c>
    </row>
    <row r="4287" spans="1:4" ht="15" x14ac:dyDescent="0.25">
      <c r="A4287" s="81">
        <v>92317</v>
      </c>
      <c r="B4287" s="81" t="s">
        <v>12745</v>
      </c>
      <c r="C4287" s="81" t="s">
        <v>23</v>
      </c>
      <c r="D4287" s="82">
        <v>22.21</v>
      </c>
    </row>
    <row r="4288" spans="1:4" ht="15" x14ac:dyDescent="0.25">
      <c r="A4288" s="81">
        <v>92318</v>
      </c>
      <c r="B4288" s="81" t="s">
        <v>12746</v>
      </c>
      <c r="C4288" s="81" t="s">
        <v>23</v>
      </c>
      <c r="D4288" s="82">
        <v>33.26</v>
      </c>
    </row>
    <row r="4289" spans="1:4" ht="15" x14ac:dyDescent="0.25">
      <c r="A4289" s="81">
        <v>92319</v>
      </c>
      <c r="B4289" s="81" t="s">
        <v>12747</v>
      </c>
      <c r="C4289" s="81" t="s">
        <v>23</v>
      </c>
      <c r="D4289" s="82">
        <v>45.53</v>
      </c>
    </row>
    <row r="4290" spans="1:4" ht="15" x14ac:dyDescent="0.25">
      <c r="A4290" s="81">
        <v>92326</v>
      </c>
      <c r="B4290" s="81" t="s">
        <v>12748</v>
      </c>
      <c r="C4290" s="81" t="s">
        <v>23</v>
      </c>
      <c r="D4290" s="82">
        <v>16.77</v>
      </c>
    </row>
    <row r="4291" spans="1:4" ht="15" x14ac:dyDescent="0.25">
      <c r="A4291" s="81">
        <v>92327</v>
      </c>
      <c r="B4291" s="81" t="s">
        <v>12749</v>
      </c>
      <c r="C4291" s="81" t="s">
        <v>23</v>
      </c>
      <c r="D4291" s="82">
        <v>29.46</v>
      </c>
    </row>
    <row r="4292" spans="1:4" ht="15" x14ac:dyDescent="0.25">
      <c r="A4292" s="81">
        <v>92328</v>
      </c>
      <c r="B4292" s="81" t="s">
        <v>12750</v>
      </c>
      <c r="C4292" s="81" t="s">
        <v>23</v>
      </c>
      <c r="D4292" s="82">
        <v>43.08</v>
      </c>
    </row>
    <row r="4293" spans="1:4" ht="15" x14ac:dyDescent="0.25">
      <c r="A4293" s="81">
        <v>92329</v>
      </c>
      <c r="B4293" s="81" t="s">
        <v>12751</v>
      </c>
      <c r="C4293" s="81" t="s">
        <v>23</v>
      </c>
      <c r="D4293" s="82">
        <v>10.95</v>
      </c>
    </row>
    <row r="4294" spans="1:4" ht="15" x14ac:dyDescent="0.25">
      <c r="A4294" s="81">
        <v>92330</v>
      </c>
      <c r="B4294" s="81" t="s">
        <v>12752</v>
      </c>
      <c r="C4294" s="81" t="s">
        <v>23</v>
      </c>
      <c r="D4294" s="82">
        <v>17.93</v>
      </c>
    </row>
    <row r="4295" spans="1:4" ht="15" x14ac:dyDescent="0.25">
      <c r="A4295" s="81">
        <v>92331</v>
      </c>
      <c r="B4295" s="81" t="s">
        <v>12753</v>
      </c>
      <c r="C4295" s="81" t="s">
        <v>23</v>
      </c>
      <c r="D4295" s="82">
        <v>27.17</v>
      </c>
    </row>
    <row r="4296" spans="1:4" ht="15" x14ac:dyDescent="0.25">
      <c r="A4296" s="81">
        <v>92332</v>
      </c>
      <c r="B4296" s="81" t="s">
        <v>12754</v>
      </c>
      <c r="C4296" s="81" t="s">
        <v>23</v>
      </c>
      <c r="D4296" s="82">
        <v>22.7</v>
      </c>
    </row>
    <row r="4297" spans="1:4" ht="15" x14ac:dyDescent="0.25">
      <c r="A4297" s="81">
        <v>92333</v>
      </c>
      <c r="B4297" s="81" t="s">
        <v>12755</v>
      </c>
      <c r="C4297" s="81" t="s">
        <v>23</v>
      </c>
      <c r="D4297" s="82">
        <v>38.979999999999997</v>
      </c>
    </row>
    <row r="4298" spans="1:4" ht="15" x14ac:dyDescent="0.25">
      <c r="A4298" s="81">
        <v>92334</v>
      </c>
      <c r="B4298" s="81" t="s">
        <v>12756</v>
      </c>
      <c r="C4298" s="81" t="s">
        <v>23</v>
      </c>
      <c r="D4298" s="82">
        <v>55.73</v>
      </c>
    </row>
    <row r="4299" spans="1:4" ht="15" x14ac:dyDescent="0.25">
      <c r="A4299" s="81">
        <v>92344</v>
      </c>
      <c r="B4299" s="81" t="s">
        <v>1940</v>
      </c>
      <c r="C4299" s="81" t="s">
        <v>23</v>
      </c>
      <c r="D4299" s="82">
        <v>84.03</v>
      </c>
    </row>
    <row r="4300" spans="1:4" ht="15" x14ac:dyDescent="0.25">
      <c r="A4300" s="81">
        <v>92345</v>
      </c>
      <c r="B4300" s="81" t="s">
        <v>1941</v>
      </c>
      <c r="C4300" s="81" t="s">
        <v>23</v>
      </c>
      <c r="D4300" s="82">
        <v>84</v>
      </c>
    </row>
    <row r="4301" spans="1:4" ht="15" x14ac:dyDescent="0.25">
      <c r="A4301" s="81">
        <v>92346</v>
      </c>
      <c r="B4301" s="81" t="s">
        <v>1942</v>
      </c>
      <c r="C4301" s="81" t="s">
        <v>23</v>
      </c>
      <c r="D4301" s="82">
        <v>108.87</v>
      </c>
    </row>
    <row r="4302" spans="1:4" ht="15" x14ac:dyDescent="0.25">
      <c r="A4302" s="81">
        <v>92347</v>
      </c>
      <c r="B4302" s="81" t="s">
        <v>1943</v>
      </c>
      <c r="C4302" s="81" t="s">
        <v>23</v>
      </c>
      <c r="D4302" s="82">
        <v>120.34</v>
      </c>
    </row>
    <row r="4303" spans="1:4" ht="15" x14ac:dyDescent="0.25">
      <c r="A4303" s="81">
        <v>92348</v>
      </c>
      <c r="B4303" s="81" t="s">
        <v>1944</v>
      </c>
      <c r="C4303" s="81" t="s">
        <v>23</v>
      </c>
      <c r="D4303" s="82">
        <v>150.44999999999999</v>
      </c>
    </row>
    <row r="4304" spans="1:4" ht="15" x14ac:dyDescent="0.25">
      <c r="A4304" s="81">
        <v>92349</v>
      </c>
      <c r="B4304" s="81" t="s">
        <v>1945</v>
      </c>
      <c r="C4304" s="81" t="s">
        <v>23</v>
      </c>
      <c r="D4304" s="82">
        <v>160.66</v>
      </c>
    </row>
    <row r="4305" spans="1:4" ht="15" x14ac:dyDescent="0.25">
      <c r="A4305" s="81">
        <v>92350</v>
      </c>
      <c r="B4305" s="81" t="s">
        <v>1946</v>
      </c>
      <c r="C4305" s="81" t="s">
        <v>23</v>
      </c>
      <c r="D4305" s="82">
        <v>125.17</v>
      </c>
    </row>
    <row r="4306" spans="1:4" ht="15" x14ac:dyDescent="0.25">
      <c r="A4306" s="81">
        <v>92351</v>
      </c>
      <c r="B4306" s="81" t="s">
        <v>1947</v>
      </c>
      <c r="C4306" s="81" t="s">
        <v>23</v>
      </c>
      <c r="D4306" s="82">
        <v>122.62</v>
      </c>
    </row>
    <row r="4307" spans="1:4" ht="15" x14ac:dyDescent="0.25">
      <c r="A4307" s="81">
        <v>92352</v>
      </c>
      <c r="B4307" s="81" t="s">
        <v>1948</v>
      </c>
      <c r="C4307" s="81" t="s">
        <v>23</v>
      </c>
      <c r="D4307" s="82">
        <v>185.46</v>
      </c>
    </row>
    <row r="4308" spans="1:4" ht="15" x14ac:dyDescent="0.25">
      <c r="A4308" s="81">
        <v>92353</v>
      </c>
      <c r="B4308" s="81" t="s">
        <v>1949</v>
      </c>
      <c r="C4308" s="81" t="s">
        <v>23</v>
      </c>
      <c r="D4308" s="82">
        <v>174.23</v>
      </c>
    </row>
    <row r="4309" spans="1:4" ht="15" x14ac:dyDescent="0.25">
      <c r="A4309" s="81">
        <v>92354</v>
      </c>
      <c r="B4309" s="81" t="s">
        <v>1950</v>
      </c>
      <c r="C4309" s="81" t="s">
        <v>23</v>
      </c>
      <c r="D4309" s="82">
        <v>243.42</v>
      </c>
    </row>
    <row r="4310" spans="1:4" ht="15" x14ac:dyDescent="0.25">
      <c r="A4310" s="81">
        <v>92355</v>
      </c>
      <c r="B4310" s="81" t="s">
        <v>1951</v>
      </c>
      <c r="C4310" s="81" t="s">
        <v>23</v>
      </c>
      <c r="D4310" s="82">
        <v>221.78</v>
      </c>
    </row>
    <row r="4311" spans="1:4" ht="15" x14ac:dyDescent="0.25">
      <c r="A4311" s="81">
        <v>92356</v>
      </c>
      <c r="B4311" s="81" t="s">
        <v>1952</v>
      </c>
      <c r="C4311" s="81" t="s">
        <v>23</v>
      </c>
      <c r="D4311" s="82">
        <v>163.41999999999999</v>
      </c>
    </row>
    <row r="4312" spans="1:4" ht="15" x14ac:dyDescent="0.25">
      <c r="A4312" s="81">
        <v>92357</v>
      </c>
      <c r="B4312" s="81" t="s">
        <v>1953</v>
      </c>
      <c r="C4312" s="81" t="s">
        <v>23</v>
      </c>
      <c r="D4312" s="82">
        <v>237.92</v>
      </c>
    </row>
    <row r="4313" spans="1:4" ht="15" x14ac:dyDescent="0.25">
      <c r="A4313" s="81">
        <v>92358</v>
      </c>
      <c r="B4313" s="81" t="s">
        <v>1954</v>
      </c>
      <c r="C4313" s="81" t="s">
        <v>23</v>
      </c>
      <c r="D4313" s="82">
        <v>293.57</v>
      </c>
    </row>
    <row r="4314" spans="1:4" ht="15" x14ac:dyDescent="0.25">
      <c r="A4314" s="81">
        <v>92369</v>
      </c>
      <c r="B4314" s="81" t="s">
        <v>1955</v>
      </c>
      <c r="C4314" s="81" t="s">
        <v>23</v>
      </c>
      <c r="D4314" s="82">
        <v>46.8</v>
      </c>
    </row>
    <row r="4315" spans="1:4" ht="15" x14ac:dyDescent="0.25">
      <c r="A4315" s="81">
        <v>92370</v>
      </c>
      <c r="B4315" s="81" t="s">
        <v>1956</v>
      </c>
      <c r="C4315" s="81" t="s">
        <v>23</v>
      </c>
      <c r="D4315" s="82">
        <v>48.86</v>
      </c>
    </row>
    <row r="4316" spans="1:4" ht="15" x14ac:dyDescent="0.25">
      <c r="A4316" s="81">
        <v>92371</v>
      </c>
      <c r="B4316" s="81" t="s">
        <v>1957</v>
      </c>
      <c r="C4316" s="81" t="s">
        <v>23</v>
      </c>
      <c r="D4316" s="82">
        <v>55.93</v>
      </c>
    </row>
    <row r="4317" spans="1:4" ht="15" x14ac:dyDescent="0.25">
      <c r="A4317" s="81">
        <v>92372</v>
      </c>
      <c r="B4317" s="81" t="s">
        <v>1958</v>
      </c>
      <c r="C4317" s="81" t="s">
        <v>23</v>
      </c>
      <c r="D4317" s="82">
        <v>57.86</v>
      </c>
    </row>
    <row r="4318" spans="1:4" ht="15" x14ac:dyDescent="0.25">
      <c r="A4318" s="81">
        <v>92373</v>
      </c>
      <c r="B4318" s="81" t="s">
        <v>1959</v>
      </c>
      <c r="C4318" s="81" t="s">
        <v>23</v>
      </c>
      <c r="D4318" s="82">
        <v>65.599999999999994</v>
      </c>
    </row>
    <row r="4319" spans="1:4" ht="15" x14ac:dyDescent="0.25">
      <c r="A4319" s="81">
        <v>92374</v>
      </c>
      <c r="B4319" s="81" t="s">
        <v>1960</v>
      </c>
      <c r="C4319" s="81" t="s">
        <v>23</v>
      </c>
      <c r="D4319" s="82">
        <v>65.97</v>
      </c>
    </row>
    <row r="4320" spans="1:4" ht="15" x14ac:dyDescent="0.25">
      <c r="A4320" s="81">
        <v>92375</v>
      </c>
      <c r="B4320" s="81" t="s">
        <v>1961</v>
      </c>
      <c r="C4320" s="81" t="s">
        <v>23</v>
      </c>
      <c r="D4320" s="82">
        <v>83.96</v>
      </c>
    </row>
    <row r="4321" spans="1:4" ht="15" x14ac:dyDescent="0.25">
      <c r="A4321" s="81">
        <v>92376</v>
      </c>
      <c r="B4321" s="81" t="s">
        <v>1962</v>
      </c>
      <c r="C4321" s="81" t="s">
        <v>23</v>
      </c>
      <c r="D4321" s="82">
        <v>83.93</v>
      </c>
    </row>
    <row r="4322" spans="1:4" ht="15" x14ac:dyDescent="0.25">
      <c r="A4322" s="81">
        <v>92377</v>
      </c>
      <c r="B4322" s="81" t="s">
        <v>1963</v>
      </c>
      <c r="C4322" s="81" t="s">
        <v>23</v>
      </c>
      <c r="D4322" s="82">
        <v>111.21</v>
      </c>
    </row>
    <row r="4323" spans="1:4" ht="15" x14ac:dyDescent="0.25">
      <c r="A4323" s="81">
        <v>92378</v>
      </c>
      <c r="B4323" s="81" t="s">
        <v>1964</v>
      </c>
      <c r="C4323" s="81" t="s">
        <v>23</v>
      </c>
      <c r="D4323" s="82">
        <v>122.68</v>
      </c>
    </row>
    <row r="4324" spans="1:4" ht="15" x14ac:dyDescent="0.25">
      <c r="A4324" s="81">
        <v>92379</v>
      </c>
      <c r="B4324" s="81" t="s">
        <v>1965</v>
      </c>
      <c r="C4324" s="81" t="s">
        <v>23</v>
      </c>
      <c r="D4324" s="82">
        <v>155.26</v>
      </c>
    </row>
    <row r="4325" spans="1:4" ht="15" x14ac:dyDescent="0.25">
      <c r="A4325" s="81">
        <v>92380</v>
      </c>
      <c r="B4325" s="81" t="s">
        <v>1966</v>
      </c>
      <c r="C4325" s="81" t="s">
        <v>23</v>
      </c>
      <c r="D4325" s="82">
        <v>165.47</v>
      </c>
    </row>
    <row r="4326" spans="1:4" ht="15" x14ac:dyDescent="0.25">
      <c r="A4326" s="81">
        <v>92381</v>
      </c>
      <c r="B4326" s="81" t="s">
        <v>1967</v>
      </c>
      <c r="C4326" s="81" t="s">
        <v>23</v>
      </c>
      <c r="D4326" s="82">
        <v>70.87</v>
      </c>
    </row>
    <row r="4327" spans="1:4" ht="15" x14ac:dyDescent="0.25">
      <c r="A4327" s="81">
        <v>92382</v>
      </c>
      <c r="B4327" s="81" t="s">
        <v>1968</v>
      </c>
      <c r="C4327" s="81" t="s">
        <v>23</v>
      </c>
      <c r="D4327" s="82">
        <v>68.13</v>
      </c>
    </row>
    <row r="4328" spans="1:4" ht="15" x14ac:dyDescent="0.25">
      <c r="A4328" s="81">
        <v>92383</v>
      </c>
      <c r="B4328" s="81" t="s">
        <v>1969</v>
      </c>
      <c r="C4328" s="81" t="s">
        <v>23</v>
      </c>
      <c r="D4328" s="82">
        <v>87.92</v>
      </c>
    </row>
    <row r="4329" spans="1:4" ht="15" x14ac:dyDescent="0.25">
      <c r="A4329" s="81">
        <v>92384</v>
      </c>
      <c r="B4329" s="81" t="s">
        <v>1970</v>
      </c>
      <c r="C4329" s="81" t="s">
        <v>23</v>
      </c>
      <c r="D4329" s="82">
        <v>82.47</v>
      </c>
    </row>
    <row r="4330" spans="1:4" ht="15" x14ac:dyDescent="0.25">
      <c r="A4330" s="81">
        <v>92385</v>
      </c>
      <c r="B4330" s="81" t="s">
        <v>1971</v>
      </c>
      <c r="C4330" s="81" t="s">
        <v>23</v>
      </c>
      <c r="D4330" s="82">
        <v>100.37</v>
      </c>
    </row>
    <row r="4331" spans="1:4" ht="15" x14ac:dyDescent="0.25">
      <c r="A4331" s="81">
        <v>92386</v>
      </c>
      <c r="B4331" s="81" t="s">
        <v>1972</v>
      </c>
      <c r="C4331" s="81" t="s">
        <v>23</v>
      </c>
      <c r="D4331" s="82">
        <v>96.61</v>
      </c>
    </row>
    <row r="4332" spans="1:4" ht="15" x14ac:dyDescent="0.25">
      <c r="A4332" s="81">
        <v>92387</v>
      </c>
      <c r="B4332" s="81" t="s">
        <v>1973</v>
      </c>
      <c r="C4332" s="81" t="s">
        <v>23</v>
      </c>
      <c r="D4332" s="82">
        <v>125.04</v>
      </c>
    </row>
    <row r="4333" spans="1:4" ht="15" x14ac:dyDescent="0.25">
      <c r="A4333" s="81">
        <v>92388</v>
      </c>
      <c r="B4333" s="81" t="s">
        <v>1974</v>
      </c>
      <c r="C4333" s="81" t="s">
        <v>23</v>
      </c>
      <c r="D4333" s="82">
        <v>122.49</v>
      </c>
    </row>
    <row r="4334" spans="1:4" ht="15" x14ac:dyDescent="0.25">
      <c r="A4334" s="81">
        <v>92389</v>
      </c>
      <c r="B4334" s="81" t="s">
        <v>1975</v>
      </c>
      <c r="C4334" s="81" t="s">
        <v>23</v>
      </c>
      <c r="D4334" s="82">
        <v>189.03</v>
      </c>
    </row>
    <row r="4335" spans="1:4" ht="15" x14ac:dyDescent="0.25">
      <c r="A4335" s="81">
        <v>92390</v>
      </c>
      <c r="B4335" s="81" t="s">
        <v>1976</v>
      </c>
      <c r="C4335" s="81" t="s">
        <v>23</v>
      </c>
      <c r="D4335" s="82">
        <v>177.8</v>
      </c>
    </row>
    <row r="4336" spans="1:4" ht="15" x14ac:dyDescent="0.25">
      <c r="A4336" s="81">
        <v>92635</v>
      </c>
      <c r="B4336" s="81" t="s">
        <v>1977</v>
      </c>
      <c r="C4336" s="81" t="s">
        <v>23</v>
      </c>
      <c r="D4336" s="82">
        <v>250.63</v>
      </c>
    </row>
    <row r="4337" spans="1:4" ht="15" x14ac:dyDescent="0.25">
      <c r="A4337" s="81">
        <v>92636</v>
      </c>
      <c r="B4337" s="81" t="s">
        <v>1978</v>
      </c>
      <c r="C4337" s="81" t="s">
        <v>23</v>
      </c>
      <c r="D4337" s="82">
        <v>228.99</v>
      </c>
    </row>
    <row r="4338" spans="1:4" ht="15" x14ac:dyDescent="0.25">
      <c r="A4338" s="81">
        <v>92637</v>
      </c>
      <c r="B4338" s="81" t="s">
        <v>1979</v>
      </c>
      <c r="C4338" s="81" t="s">
        <v>23</v>
      </c>
      <c r="D4338" s="82">
        <v>91.83</v>
      </c>
    </row>
    <row r="4339" spans="1:4" ht="15" x14ac:dyDescent="0.25">
      <c r="A4339" s="81">
        <v>92638</v>
      </c>
      <c r="B4339" s="81" t="s">
        <v>1980</v>
      </c>
      <c r="C4339" s="81" t="s">
        <v>23</v>
      </c>
      <c r="D4339" s="82">
        <v>110.63</v>
      </c>
    </row>
    <row r="4340" spans="1:4" ht="15" x14ac:dyDescent="0.25">
      <c r="A4340" s="81">
        <v>92639</v>
      </c>
      <c r="B4340" s="81" t="s">
        <v>1981</v>
      </c>
      <c r="C4340" s="81" t="s">
        <v>23</v>
      </c>
      <c r="D4340" s="82">
        <v>127.3</v>
      </c>
    </row>
    <row r="4341" spans="1:4" ht="15" x14ac:dyDescent="0.25">
      <c r="A4341" s="81">
        <v>92640</v>
      </c>
      <c r="B4341" s="81" t="s">
        <v>1982</v>
      </c>
      <c r="C4341" s="81" t="s">
        <v>23</v>
      </c>
      <c r="D4341" s="82">
        <v>163.22</v>
      </c>
    </row>
    <row r="4342" spans="1:4" ht="15" x14ac:dyDescent="0.25">
      <c r="A4342" s="81">
        <v>92642</v>
      </c>
      <c r="B4342" s="81" t="s">
        <v>1983</v>
      </c>
      <c r="C4342" s="81" t="s">
        <v>23</v>
      </c>
      <c r="D4342" s="82">
        <v>242.59</v>
      </c>
    </row>
    <row r="4343" spans="1:4" ht="15" x14ac:dyDescent="0.25">
      <c r="A4343" s="81">
        <v>92644</v>
      </c>
      <c r="B4343" s="81" t="s">
        <v>1984</v>
      </c>
      <c r="C4343" s="81" t="s">
        <v>23</v>
      </c>
      <c r="D4343" s="82">
        <v>303.19</v>
      </c>
    </row>
    <row r="4344" spans="1:4" ht="15" x14ac:dyDescent="0.25">
      <c r="A4344" s="81">
        <v>92657</v>
      </c>
      <c r="B4344" s="81" t="s">
        <v>1985</v>
      </c>
      <c r="C4344" s="81" t="s">
        <v>23</v>
      </c>
      <c r="D4344" s="82">
        <v>33.81</v>
      </c>
    </row>
    <row r="4345" spans="1:4" ht="15" x14ac:dyDescent="0.25">
      <c r="A4345" s="81">
        <v>92658</v>
      </c>
      <c r="B4345" s="81" t="s">
        <v>1986</v>
      </c>
      <c r="C4345" s="81" t="s">
        <v>23</v>
      </c>
      <c r="D4345" s="82">
        <v>35.869999999999997</v>
      </c>
    </row>
    <row r="4346" spans="1:4" ht="15" x14ac:dyDescent="0.25">
      <c r="A4346" s="81">
        <v>92659</v>
      </c>
      <c r="B4346" s="81" t="s">
        <v>1987</v>
      </c>
      <c r="C4346" s="81" t="s">
        <v>23</v>
      </c>
      <c r="D4346" s="82">
        <v>41.16</v>
      </c>
    </row>
    <row r="4347" spans="1:4" ht="15" x14ac:dyDescent="0.25">
      <c r="A4347" s="81">
        <v>92660</v>
      </c>
      <c r="B4347" s="81" t="s">
        <v>1988</v>
      </c>
      <c r="C4347" s="81" t="s">
        <v>23</v>
      </c>
      <c r="D4347" s="82">
        <v>43.09</v>
      </c>
    </row>
    <row r="4348" spans="1:4" ht="15" x14ac:dyDescent="0.25">
      <c r="A4348" s="81">
        <v>92661</v>
      </c>
      <c r="B4348" s="81" t="s">
        <v>1989</v>
      </c>
      <c r="C4348" s="81" t="s">
        <v>23</v>
      </c>
      <c r="D4348" s="82">
        <v>48.76</v>
      </c>
    </row>
    <row r="4349" spans="1:4" ht="15" x14ac:dyDescent="0.25">
      <c r="A4349" s="81">
        <v>92662</v>
      </c>
      <c r="B4349" s="81" t="s">
        <v>1990</v>
      </c>
      <c r="C4349" s="81" t="s">
        <v>23</v>
      </c>
      <c r="D4349" s="82">
        <v>49.13</v>
      </c>
    </row>
    <row r="4350" spans="1:4" ht="15" x14ac:dyDescent="0.25">
      <c r="A4350" s="81">
        <v>92663</v>
      </c>
      <c r="B4350" s="81" t="s">
        <v>1991</v>
      </c>
      <c r="C4350" s="81" t="s">
        <v>23</v>
      </c>
      <c r="D4350" s="82">
        <v>64.59</v>
      </c>
    </row>
    <row r="4351" spans="1:4" ht="15" x14ac:dyDescent="0.25">
      <c r="A4351" s="81">
        <v>92664</v>
      </c>
      <c r="B4351" s="81" t="s">
        <v>1992</v>
      </c>
      <c r="C4351" s="81" t="s">
        <v>23</v>
      </c>
      <c r="D4351" s="82">
        <v>64.56</v>
      </c>
    </row>
    <row r="4352" spans="1:4" ht="15" x14ac:dyDescent="0.25">
      <c r="A4352" s="81">
        <v>92665</v>
      </c>
      <c r="B4352" s="81" t="s">
        <v>1993</v>
      </c>
      <c r="C4352" s="81" t="s">
        <v>23</v>
      </c>
      <c r="D4352" s="82">
        <v>87.98</v>
      </c>
    </row>
    <row r="4353" spans="1:4" ht="15" x14ac:dyDescent="0.25">
      <c r="A4353" s="81">
        <v>92666</v>
      </c>
      <c r="B4353" s="81" t="s">
        <v>1994</v>
      </c>
      <c r="C4353" s="81" t="s">
        <v>23</v>
      </c>
      <c r="D4353" s="82">
        <v>99.45</v>
      </c>
    </row>
    <row r="4354" spans="1:4" ht="15" x14ac:dyDescent="0.25">
      <c r="A4354" s="81">
        <v>92667</v>
      </c>
      <c r="B4354" s="81" t="s">
        <v>1995</v>
      </c>
      <c r="C4354" s="81" t="s">
        <v>23</v>
      </c>
      <c r="D4354" s="82">
        <v>128.25</v>
      </c>
    </row>
    <row r="4355" spans="1:4" ht="15" x14ac:dyDescent="0.25">
      <c r="A4355" s="81">
        <v>92668</v>
      </c>
      <c r="B4355" s="81" t="s">
        <v>1996</v>
      </c>
      <c r="C4355" s="81" t="s">
        <v>23</v>
      </c>
      <c r="D4355" s="82">
        <v>138.46</v>
      </c>
    </row>
    <row r="4356" spans="1:4" ht="15" x14ac:dyDescent="0.25">
      <c r="A4356" s="81">
        <v>92669</v>
      </c>
      <c r="B4356" s="81" t="s">
        <v>1997</v>
      </c>
      <c r="C4356" s="81" t="s">
        <v>23</v>
      </c>
      <c r="D4356" s="82">
        <v>51.35</v>
      </c>
    </row>
    <row r="4357" spans="1:4" ht="15" x14ac:dyDescent="0.25">
      <c r="A4357" s="81">
        <v>92670</v>
      </c>
      <c r="B4357" s="81" t="s">
        <v>1998</v>
      </c>
      <c r="C4357" s="81" t="s">
        <v>23</v>
      </c>
      <c r="D4357" s="82">
        <v>48.61</v>
      </c>
    </row>
    <row r="4358" spans="1:4" ht="15" x14ac:dyDescent="0.25">
      <c r="A4358" s="81">
        <v>92671</v>
      </c>
      <c r="B4358" s="81" t="s">
        <v>1999</v>
      </c>
      <c r="C4358" s="81" t="s">
        <v>23</v>
      </c>
      <c r="D4358" s="82">
        <v>65.8</v>
      </c>
    </row>
    <row r="4359" spans="1:4" ht="15" x14ac:dyDescent="0.25">
      <c r="A4359" s="81">
        <v>92672</v>
      </c>
      <c r="B4359" s="81" t="s">
        <v>2000</v>
      </c>
      <c r="C4359" s="81" t="s">
        <v>23</v>
      </c>
      <c r="D4359" s="82">
        <v>60.35</v>
      </c>
    </row>
    <row r="4360" spans="1:4" ht="15" x14ac:dyDescent="0.25">
      <c r="A4360" s="81">
        <v>92673</v>
      </c>
      <c r="B4360" s="81" t="s">
        <v>2001</v>
      </c>
      <c r="C4360" s="81" t="s">
        <v>23</v>
      </c>
      <c r="D4360" s="82">
        <v>75.16</v>
      </c>
    </row>
    <row r="4361" spans="1:4" ht="15" x14ac:dyDescent="0.25">
      <c r="A4361" s="81">
        <v>92674</v>
      </c>
      <c r="B4361" s="81" t="s">
        <v>2002</v>
      </c>
      <c r="C4361" s="81" t="s">
        <v>23</v>
      </c>
      <c r="D4361" s="82">
        <v>71.400000000000006</v>
      </c>
    </row>
    <row r="4362" spans="1:4" ht="15" x14ac:dyDescent="0.25">
      <c r="A4362" s="81">
        <v>92675</v>
      </c>
      <c r="B4362" s="81" t="s">
        <v>2003</v>
      </c>
      <c r="C4362" s="81" t="s">
        <v>23</v>
      </c>
      <c r="D4362" s="82">
        <v>96.04</v>
      </c>
    </row>
    <row r="4363" spans="1:4" ht="15" x14ac:dyDescent="0.25">
      <c r="A4363" s="81">
        <v>92676</v>
      </c>
      <c r="B4363" s="81" t="s">
        <v>2004</v>
      </c>
      <c r="C4363" s="81" t="s">
        <v>23</v>
      </c>
      <c r="D4363" s="82">
        <v>93.49</v>
      </c>
    </row>
    <row r="4364" spans="1:4" ht="15" x14ac:dyDescent="0.25">
      <c r="A4364" s="81">
        <v>92677</v>
      </c>
      <c r="B4364" s="81" t="s">
        <v>2005</v>
      </c>
      <c r="C4364" s="81" t="s">
        <v>23</v>
      </c>
      <c r="D4364" s="82">
        <v>154.26</v>
      </c>
    </row>
    <row r="4365" spans="1:4" ht="15" x14ac:dyDescent="0.25">
      <c r="A4365" s="81">
        <v>92678</v>
      </c>
      <c r="B4365" s="81" t="s">
        <v>2006</v>
      </c>
      <c r="C4365" s="81" t="s">
        <v>23</v>
      </c>
      <c r="D4365" s="82">
        <v>143.03</v>
      </c>
    </row>
    <row r="4366" spans="1:4" ht="15" x14ac:dyDescent="0.25">
      <c r="A4366" s="81">
        <v>92679</v>
      </c>
      <c r="B4366" s="81" t="s">
        <v>2007</v>
      </c>
      <c r="C4366" s="81" t="s">
        <v>23</v>
      </c>
      <c r="D4366" s="82">
        <v>210.15</v>
      </c>
    </row>
    <row r="4367" spans="1:4" ht="15" x14ac:dyDescent="0.25">
      <c r="A4367" s="81">
        <v>92680</v>
      </c>
      <c r="B4367" s="81" t="s">
        <v>2008</v>
      </c>
      <c r="C4367" s="81" t="s">
        <v>23</v>
      </c>
      <c r="D4367" s="82">
        <v>188.51</v>
      </c>
    </row>
    <row r="4368" spans="1:4" ht="15" x14ac:dyDescent="0.25">
      <c r="A4368" s="81">
        <v>92681</v>
      </c>
      <c r="B4368" s="81" t="s">
        <v>2009</v>
      </c>
      <c r="C4368" s="81" t="s">
        <v>23</v>
      </c>
      <c r="D4368" s="82">
        <v>65.790000000000006</v>
      </c>
    </row>
    <row r="4369" spans="1:4" ht="15" x14ac:dyDescent="0.25">
      <c r="A4369" s="81">
        <v>92682</v>
      </c>
      <c r="B4369" s="81" t="s">
        <v>2010</v>
      </c>
      <c r="C4369" s="81" t="s">
        <v>23</v>
      </c>
      <c r="D4369" s="82">
        <v>81.02</v>
      </c>
    </row>
    <row r="4370" spans="1:4" ht="15" x14ac:dyDescent="0.25">
      <c r="A4370" s="81">
        <v>92683</v>
      </c>
      <c r="B4370" s="81" t="s">
        <v>2011</v>
      </c>
      <c r="C4370" s="81" t="s">
        <v>23</v>
      </c>
      <c r="D4370" s="82">
        <v>93.69</v>
      </c>
    </row>
    <row r="4371" spans="1:4" ht="15" x14ac:dyDescent="0.25">
      <c r="A4371" s="81">
        <v>92684</v>
      </c>
      <c r="B4371" s="81" t="s">
        <v>2012</v>
      </c>
      <c r="C4371" s="81" t="s">
        <v>23</v>
      </c>
      <c r="D4371" s="82">
        <v>124.53</v>
      </c>
    </row>
    <row r="4372" spans="1:4" ht="15" x14ac:dyDescent="0.25">
      <c r="A4372" s="81">
        <v>92685</v>
      </c>
      <c r="B4372" s="81" t="s">
        <v>2013</v>
      </c>
      <c r="C4372" s="81" t="s">
        <v>23</v>
      </c>
      <c r="D4372" s="82">
        <v>196.27</v>
      </c>
    </row>
    <row r="4373" spans="1:4" ht="15" x14ac:dyDescent="0.25">
      <c r="A4373" s="81">
        <v>92686</v>
      </c>
      <c r="B4373" s="81" t="s">
        <v>2014</v>
      </c>
      <c r="C4373" s="81" t="s">
        <v>23</v>
      </c>
      <c r="D4373" s="82">
        <v>249.18</v>
      </c>
    </row>
    <row r="4374" spans="1:4" ht="15" x14ac:dyDescent="0.25">
      <c r="A4374" s="81">
        <v>92692</v>
      </c>
      <c r="B4374" s="81" t="s">
        <v>2015</v>
      </c>
      <c r="C4374" s="81" t="s">
        <v>23</v>
      </c>
      <c r="D4374" s="82">
        <v>18.34</v>
      </c>
    </row>
    <row r="4375" spans="1:4" ht="15" x14ac:dyDescent="0.25">
      <c r="A4375" s="81">
        <v>92693</v>
      </c>
      <c r="B4375" s="81" t="s">
        <v>2016</v>
      </c>
      <c r="C4375" s="81" t="s">
        <v>23</v>
      </c>
      <c r="D4375" s="82">
        <v>18.8</v>
      </c>
    </row>
    <row r="4376" spans="1:4" ht="15" x14ac:dyDescent="0.25">
      <c r="A4376" s="81">
        <v>92694</v>
      </c>
      <c r="B4376" s="81" t="s">
        <v>2017</v>
      </c>
      <c r="C4376" s="81" t="s">
        <v>23</v>
      </c>
      <c r="D4376" s="82">
        <v>29.36</v>
      </c>
    </row>
    <row r="4377" spans="1:4" ht="15" x14ac:dyDescent="0.25">
      <c r="A4377" s="81">
        <v>92695</v>
      </c>
      <c r="B4377" s="81" t="s">
        <v>2018</v>
      </c>
      <c r="C4377" s="81" t="s">
        <v>23</v>
      </c>
      <c r="D4377" s="82">
        <v>29.82</v>
      </c>
    </row>
    <row r="4378" spans="1:4" ht="15" x14ac:dyDescent="0.25">
      <c r="A4378" s="81">
        <v>92696</v>
      </c>
      <c r="B4378" s="81" t="s">
        <v>2019</v>
      </c>
      <c r="C4378" s="81" t="s">
        <v>23</v>
      </c>
      <c r="D4378" s="82">
        <v>46.25</v>
      </c>
    </row>
    <row r="4379" spans="1:4" ht="15" x14ac:dyDescent="0.25">
      <c r="A4379" s="81">
        <v>92697</v>
      </c>
      <c r="B4379" s="81" t="s">
        <v>2020</v>
      </c>
      <c r="C4379" s="81" t="s">
        <v>23</v>
      </c>
      <c r="D4379" s="82">
        <v>48.31</v>
      </c>
    </row>
    <row r="4380" spans="1:4" ht="15" x14ac:dyDescent="0.25">
      <c r="A4380" s="81">
        <v>92698</v>
      </c>
      <c r="B4380" s="81" t="s">
        <v>2021</v>
      </c>
      <c r="C4380" s="81" t="s">
        <v>23</v>
      </c>
      <c r="D4380" s="82">
        <v>27.18</v>
      </c>
    </row>
    <row r="4381" spans="1:4" ht="15" x14ac:dyDescent="0.25">
      <c r="A4381" s="81">
        <v>92699</v>
      </c>
      <c r="B4381" s="81" t="s">
        <v>2022</v>
      </c>
      <c r="C4381" s="81" t="s">
        <v>23</v>
      </c>
      <c r="D4381" s="82">
        <v>25.69</v>
      </c>
    </row>
    <row r="4382" spans="1:4" ht="15" x14ac:dyDescent="0.25">
      <c r="A4382" s="81">
        <v>92700</v>
      </c>
      <c r="B4382" s="81" t="s">
        <v>2023</v>
      </c>
      <c r="C4382" s="81" t="s">
        <v>23</v>
      </c>
      <c r="D4382" s="82">
        <v>44.59</v>
      </c>
    </row>
    <row r="4383" spans="1:4" ht="15" x14ac:dyDescent="0.25">
      <c r="A4383" s="81">
        <v>92701</v>
      </c>
      <c r="B4383" s="81" t="s">
        <v>2024</v>
      </c>
      <c r="C4383" s="81" t="s">
        <v>23</v>
      </c>
      <c r="D4383" s="82">
        <v>42.37</v>
      </c>
    </row>
    <row r="4384" spans="1:4" ht="15" x14ac:dyDescent="0.25">
      <c r="A4384" s="81">
        <v>92702</v>
      </c>
      <c r="B4384" s="81" t="s">
        <v>2025</v>
      </c>
      <c r="C4384" s="81" t="s">
        <v>23</v>
      </c>
      <c r="D4384" s="82">
        <v>70.12</v>
      </c>
    </row>
    <row r="4385" spans="1:4" ht="15" x14ac:dyDescent="0.25">
      <c r="A4385" s="81">
        <v>92703</v>
      </c>
      <c r="B4385" s="81" t="s">
        <v>2026</v>
      </c>
      <c r="C4385" s="81" t="s">
        <v>23</v>
      </c>
      <c r="D4385" s="82">
        <v>67.38</v>
      </c>
    </row>
    <row r="4386" spans="1:4" ht="15" x14ac:dyDescent="0.25">
      <c r="A4386" s="81">
        <v>92704</v>
      </c>
      <c r="B4386" s="81" t="s">
        <v>2027</v>
      </c>
      <c r="C4386" s="81" t="s">
        <v>23</v>
      </c>
      <c r="D4386" s="82">
        <v>34.53</v>
      </c>
    </row>
    <row r="4387" spans="1:4" ht="15" x14ac:dyDescent="0.25">
      <c r="A4387" s="81">
        <v>92705</v>
      </c>
      <c r="B4387" s="81" t="s">
        <v>2028</v>
      </c>
      <c r="C4387" s="81" t="s">
        <v>23</v>
      </c>
      <c r="D4387" s="82">
        <v>56.04</v>
      </c>
    </row>
    <row r="4388" spans="1:4" ht="15" x14ac:dyDescent="0.25">
      <c r="A4388" s="81">
        <v>92706</v>
      </c>
      <c r="B4388" s="81" t="s">
        <v>2029</v>
      </c>
      <c r="C4388" s="81" t="s">
        <v>23</v>
      </c>
      <c r="D4388" s="82">
        <v>90.81</v>
      </c>
    </row>
    <row r="4389" spans="1:4" ht="15" x14ac:dyDescent="0.25">
      <c r="A4389" s="81">
        <v>92889</v>
      </c>
      <c r="B4389" s="81" t="s">
        <v>2030</v>
      </c>
      <c r="C4389" s="81" t="s">
        <v>23</v>
      </c>
      <c r="D4389" s="82">
        <v>158.49</v>
      </c>
    </row>
    <row r="4390" spans="1:4" ht="15" x14ac:dyDescent="0.25">
      <c r="A4390" s="81">
        <v>92890</v>
      </c>
      <c r="B4390" s="81" t="s">
        <v>2031</v>
      </c>
      <c r="C4390" s="81" t="s">
        <v>23</v>
      </c>
      <c r="D4390" s="82">
        <v>236.93</v>
      </c>
    </row>
    <row r="4391" spans="1:4" ht="15" x14ac:dyDescent="0.25">
      <c r="A4391" s="81">
        <v>92891</v>
      </c>
      <c r="B4391" s="81" t="s">
        <v>2032</v>
      </c>
      <c r="C4391" s="81" t="s">
        <v>23</v>
      </c>
      <c r="D4391" s="82">
        <v>344.2</v>
      </c>
    </row>
    <row r="4392" spans="1:4" ht="15" x14ac:dyDescent="0.25">
      <c r="A4392" s="81">
        <v>92892</v>
      </c>
      <c r="B4392" s="81" t="s">
        <v>2033</v>
      </c>
      <c r="C4392" s="81" t="s">
        <v>23</v>
      </c>
      <c r="D4392" s="82">
        <v>71.03</v>
      </c>
    </row>
    <row r="4393" spans="1:4" ht="15" x14ac:dyDescent="0.25">
      <c r="A4393" s="81">
        <v>92893</v>
      </c>
      <c r="B4393" s="81" t="s">
        <v>2034</v>
      </c>
      <c r="C4393" s="81" t="s">
        <v>23</v>
      </c>
      <c r="D4393" s="82">
        <v>99.07</v>
      </c>
    </row>
    <row r="4394" spans="1:4" ht="15" x14ac:dyDescent="0.25">
      <c r="A4394" s="81">
        <v>92894</v>
      </c>
      <c r="B4394" s="81" t="s">
        <v>2035</v>
      </c>
      <c r="C4394" s="81" t="s">
        <v>23</v>
      </c>
      <c r="D4394" s="82">
        <v>117.69</v>
      </c>
    </row>
    <row r="4395" spans="1:4" ht="15" x14ac:dyDescent="0.25">
      <c r="A4395" s="81">
        <v>92895</v>
      </c>
      <c r="B4395" s="81" t="s">
        <v>2036</v>
      </c>
      <c r="C4395" s="81" t="s">
        <v>23</v>
      </c>
      <c r="D4395" s="82">
        <v>158.41999999999999</v>
      </c>
    </row>
    <row r="4396" spans="1:4" ht="15" x14ac:dyDescent="0.25">
      <c r="A4396" s="81">
        <v>92896</v>
      </c>
      <c r="B4396" s="81" t="s">
        <v>2037</v>
      </c>
      <c r="C4396" s="81" t="s">
        <v>23</v>
      </c>
      <c r="D4396" s="82">
        <v>239.27</v>
      </c>
    </row>
    <row r="4397" spans="1:4" ht="15" x14ac:dyDescent="0.25">
      <c r="A4397" s="81">
        <v>92897</v>
      </c>
      <c r="B4397" s="81" t="s">
        <v>2038</v>
      </c>
      <c r="C4397" s="81" t="s">
        <v>23</v>
      </c>
      <c r="D4397" s="82">
        <v>349.01</v>
      </c>
    </row>
    <row r="4398" spans="1:4" ht="15" x14ac:dyDescent="0.25">
      <c r="A4398" s="81">
        <v>92898</v>
      </c>
      <c r="B4398" s="81" t="s">
        <v>2039</v>
      </c>
      <c r="C4398" s="81" t="s">
        <v>23</v>
      </c>
      <c r="D4398" s="82">
        <v>58.04</v>
      </c>
    </row>
    <row r="4399" spans="1:4" ht="15" x14ac:dyDescent="0.25">
      <c r="A4399" s="81">
        <v>92899</v>
      </c>
      <c r="B4399" s="81" t="s">
        <v>2040</v>
      </c>
      <c r="C4399" s="81" t="s">
        <v>23</v>
      </c>
      <c r="D4399" s="82">
        <v>84.3</v>
      </c>
    </row>
    <row r="4400" spans="1:4" ht="15" x14ac:dyDescent="0.25">
      <c r="A4400" s="81">
        <v>92900</v>
      </c>
      <c r="B4400" s="81" t="s">
        <v>2041</v>
      </c>
      <c r="C4400" s="81" t="s">
        <v>23</v>
      </c>
      <c r="D4400" s="82">
        <v>100.85</v>
      </c>
    </row>
    <row r="4401" spans="1:4" ht="15" x14ac:dyDescent="0.25">
      <c r="A4401" s="81">
        <v>92901</v>
      </c>
      <c r="B4401" s="81" t="s">
        <v>2042</v>
      </c>
      <c r="C4401" s="81" t="s">
        <v>23</v>
      </c>
      <c r="D4401" s="82">
        <v>139.05000000000001</v>
      </c>
    </row>
    <row r="4402" spans="1:4" ht="15" x14ac:dyDescent="0.25">
      <c r="A4402" s="81">
        <v>92902</v>
      </c>
      <c r="B4402" s="81" t="s">
        <v>2043</v>
      </c>
      <c r="C4402" s="81" t="s">
        <v>23</v>
      </c>
      <c r="D4402" s="82">
        <v>216.04</v>
      </c>
    </row>
    <row r="4403" spans="1:4" ht="15" x14ac:dyDescent="0.25">
      <c r="A4403" s="81">
        <v>92903</v>
      </c>
      <c r="B4403" s="81" t="s">
        <v>2044</v>
      </c>
      <c r="C4403" s="81" t="s">
        <v>23</v>
      </c>
      <c r="D4403" s="82">
        <v>322</v>
      </c>
    </row>
    <row r="4404" spans="1:4" ht="15" x14ac:dyDescent="0.25">
      <c r="A4404" s="81">
        <v>92904</v>
      </c>
      <c r="B4404" s="81" t="s">
        <v>2045</v>
      </c>
      <c r="C4404" s="81" t="s">
        <v>23</v>
      </c>
      <c r="D4404" s="82">
        <v>39.15</v>
      </c>
    </row>
    <row r="4405" spans="1:4" ht="15" x14ac:dyDescent="0.25">
      <c r="A4405" s="81">
        <v>92905</v>
      </c>
      <c r="B4405" s="81" t="s">
        <v>2046</v>
      </c>
      <c r="C4405" s="81" t="s">
        <v>23</v>
      </c>
      <c r="D4405" s="82">
        <v>56.52</v>
      </c>
    </row>
    <row r="4406" spans="1:4" ht="15" x14ac:dyDescent="0.25">
      <c r="A4406" s="81">
        <v>92906</v>
      </c>
      <c r="B4406" s="81" t="s">
        <v>2047</v>
      </c>
      <c r="C4406" s="81" t="s">
        <v>23</v>
      </c>
      <c r="D4406" s="82">
        <v>70.48</v>
      </c>
    </row>
    <row r="4407" spans="1:4" ht="15" x14ac:dyDescent="0.25">
      <c r="A4407" s="81">
        <v>92907</v>
      </c>
      <c r="B4407" s="81" t="s">
        <v>2048</v>
      </c>
      <c r="C4407" s="81" t="s">
        <v>23</v>
      </c>
      <c r="D4407" s="82">
        <v>88.33</v>
      </c>
    </row>
    <row r="4408" spans="1:4" ht="15" x14ac:dyDescent="0.25">
      <c r="A4408" s="81">
        <v>92908</v>
      </c>
      <c r="B4408" s="81" t="s">
        <v>2049</v>
      </c>
      <c r="C4408" s="81" t="s">
        <v>23</v>
      </c>
      <c r="D4408" s="82">
        <v>88.33</v>
      </c>
    </row>
    <row r="4409" spans="1:4" ht="15" x14ac:dyDescent="0.25">
      <c r="A4409" s="81">
        <v>92909</v>
      </c>
      <c r="B4409" s="81" t="s">
        <v>2050</v>
      </c>
      <c r="C4409" s="81" t="s">
        <v>23</v>
      </c>
      <c r="D4409" s="82">
        <v>88.33</v>
      </c>
    </row>
    <row r="4410" spans="1:4" ht="15" x14ac:dyDescent="0.25">
      <c r="A4410" s="81">
        <v>92910</v>
      </c>
      <c r="B4410" s="81" t="s">
        <v>2051</v>
      </c>
      <c r="C4410" s="81" t="s">
        <v>23</v>
      </c>
      <c r="D4410" s="82">
        <v>125.19</v>
      </c>
    </row>
    <row r="4411" spans="1:4" ht="15" x14ac:dyDescent="0.25">
      <c r="A4411" s="81">
        <v>92911</v>
      </c>
      <c r="B4411" s="81" t="s">
        <v>2052</v>
      </c>
      <c r="C4411" s="81" t="s">
        <v>23</v>
      </c>
      <c r="D4411" s="82">
        <v>125.19</v>
      </c>
    </row>
    <row r="4412" spans="1:4" ht="15" x14ac:dyDescent="0.25">
      <c r="A4412" s="81">
        <v>92912</v>
      </c>
      <c r="B4412" s="81" t="s">
        <v>2053</v>
      </c>
      <c r="C4412" s="81" t="s">
        <v>23</v>
      </c>
      <c r="D4412" s="82">
        <v>165.18</v>
      </c>
    </row>
    <row r="4413" spans="1:4" ht="15" x14ac:dyDescent="0.25">
      <c r="A4413" s="81">
        <v>92913</v>
      </c>
      <c r="B4413" s="81" t="s">
        <v>2054</v>
      </c>
      <c r="C4413" s="81" t="s">
        <v>23</v>
      </c>
      <c r="D4413" s="82">
        <v>169.12</v>
      </c>
    </row>
    <row r="4414" spans="1:4" ht="15" x14ac:dyDescent="0.25">
      <c r="A4414" s="81">
        <v>92914</v>
      </c>
      <c r="B4414" s="81" t="s">
        <v>2055</v>
      </c>
      <c r="C4414" s="81" t="s">
        <v>23</v>
      </c>
      <c r="D4414" s="82">
        <v>169.12</v>
      </c>
    </row>
    <row r="4415" spans="1:4" ht="15" x14ac:dyDescent="0.25">
      <c r="A4415" s="81">
        <v>92918</v>
      </c>
      <c r="B4415" s="81" t="s">
        <v>2056</v>
      </c>
      <c r="C4415" s="81" t="s">
        <v>23</v>
      </c>
      <c r="D4415" s="82">
        <v>48.69</v>
      </c>
    </row>
    <row r="4416" spans="1:4" ht="15" x14ac:dyDescent="0.25">
      <c r="A4416" s="81">
        <v>92920</v>
      </c>
      <c r="B4416" s="81" t="s">
        <v>2057</v>
      </c>
      <c r="C4416" s="81" t="s">
        <v>23</v>
      </c>
      <c r="D4416" s="82">
        <v>48.98</v>
      </c>
    </row>
    <row r="4417" spans="1:4" ht="15" x14ac:dyDescent="0.25">
      <c r="A4417" s="81">
        <v>92925</v>
      </c>
      <c r="B4417" s="81" t="s">
        <v>2058</v>
      </c>
      <c r="C4417" s="81" t="s">
        <v>23</v>
      </c>
      <c r="D4417" s="82">
        <v>59.39</v>
      </c>
    </row>
    <row r="4418" spans="1:4" ht="15" x14ac:dyDescent="0.25">
      <c r="A4418" s="81">
        <v>92926</v>
      </c>
      <c r="B4418" s="81" t="s">
        <v>2059</v>
      </c>
      <c r="C4418" s="81" t="s">
        <v>23</v>
      </c>
      <c r="D4418" s="82">
        <v>59.38</v>
      </c>
    </row>
    <row r="4419" spans="1:4" ht="15" x14ac:dyDescent="0.25">
      <c r="A4419" s="81">
        <v>92927</v>
      </c>
      <c r="B4419" s="81" t="s">
        <v>2060</v>
      </c>
      <c r="C4419" s="81" t="s">
        <v>23</v>
      </c>
      <c r="D4419" s="82">
        <v>59.38</v>
      </c>
    </row>
    <row r="4420" spans="1:4" ht="15" x14ac:dyDescent="0.25">
      <c r="A4420" s="81">
        <v>92928</v>
      </c>
      <c r="B4420" s="81" t="s">
        <v>2061</v>
      </c>
      <c r="C4420" s="81" t="s">
        <v>23</v>
      </c>
      <c r="D4420" s="82">
        <v>67.569999999999993</v>
      </c>
    </row>
    <row r="4421" spans="1:4" ht="15" x14ac:dyDescent="0.25">
      <c r="A4421" s="81">
        <v>92929</v>
      </c>
      <c r="B4421" s="81" t="s">
        <v>2062</v>
      </c>
      <c r="C4421" s="81" t="s">
        <v>23</v>
      </c>
      <c r="D4421" s="82">
        <v>67.569999999999993</v>
      </c>
    </row>
    <row r="4422" spans="1:4" ht="15" x14ac:dyDescent="0.25">
      <c r="A4422" s="81">
        <v>92930</v>
      </c>
      <c r="B4422" s="81" t="s">
        <v>2063</v>
      </c>
      <c r="C4422" s="81" t="s">
        <v>23</v>
      </c>
      <c r="D4422" s="82">
        <v>67.569999999999993</v>
      </c>
    </row>
    <row r="4423" spans="1:4" ht="15" x14ac:dyDescent="0.25">
      <c r="A4423" s="81">
        <v>92931</v>
      </c>
      <c r="B4423" s="81" t="s">
        <v>2064</v>
      </c>
      <c r="C4423" s="81" t="s">
        <v>23</v>
      </c>
      <c r="D4423" s="82">
        <v>88.26</v>
      </c>
    </row>
    <row r="4424" spans="1:4" ht="15" x14ac:dyDescent="0.25">
      <c r="A4424" s="81">
        <v>92932</v>
      </c>
      <c r="B4424" s="81" t="s">
        <v>2065</v>
      </c>
      <c r="C4424" s="81" t="s">
        <v>23</v>
      </c>
      <c r="D4424" s="82">
        <v>88.26</v>
      </c>
    </row>
    <row r="4425" spans="1:4" ht="15" x14ac:dyDescent="0.25">
      <c r="A4425" s="81">
        <v>92933</v>
      </c>
      <c r="B4425" s="81" t="s">
        <v>2066</v>
      </c>
      <c r="C4425" s="81" t="s">
        <v>23</v>
      </c>
      <c r="D4425" s="82">
        <v>88.26</v>
      </c>
    </row>
    <row r="4426" spans="1:4" ht="15" x14ac:dyDescent="0.25">
      <c r="A4426" s="81">
        <v>92934</v>
      </c>
      <c r="B4426" s="81" t="s">
        <v>2067</v>
      </c>
      <c r="C4426" s="81" t="s">
        <v>23</v>
      </c>
      <c r="D4426" s="82">
        <v>127.53</v>
      </c>
    </row>
    <row r="4427" spans="1:4" ht="15" x14ac:dyDescent="0.25">
      <c r="A4427" s="81">
        <v>92935</v>
      </c>
      <c r="B4427" s="81" t="s">
        <v>2068</v>
      </c>
      <c r="C4427" s="81" t="s">
        <v>23</v>
      </c>
      <c r="D4427" s="82">
        <v>127.53</v>
      </c>
    </row>
    <row r="4428" spans="1:4" ht="15" x14ac:dyDescent="0.25">
      <c r="A4428" s="81">
        <v>92936</v>
      </c>
      <c r="B4428" s="81" t="s">
        <v>2069</v>
      </c>
      <c r="C4428" s="81" t="s">
        <v>23</v>
      </c>
      <c r="D4428" s="82">
        <v>173.93</v>
      </c>
    </row>
    <row r="4429" spans="1:4" ht="15" x14ac:dyDescent="0.25">
      <c r="A4429" s="81">
        <v>92937</v>
      </c>
      <c r="B4429" s="81" t="s">
        <v>2070</v>
      </c>
      <c r="C4429" s="81" t="s">
        <v>23</v>
      </c>
      <c r="D4429" s="82">
        <v>173.93</v>
      </c>
    </row>
    <row r="4430" spans="1:4" ht="15" x14ac:dyDescent="0.25">
      <c r="A4430" s="81">
        <v>92938</v>
      </c>
      <c r="B4430" s="81" t="s">
        <v>2071</v>
      </c>
      <c r="C4430" s="81" t="s">
        <v>23</v>
      </c>
      <c r="D4430" s="82">
        <v>35.700000000000003</v>
      </c>
    </row>
    <row r="4431" spans="1:4" ht="15" x14ac:dyDescent="0.25">
      <c r="A4431" s="81">
        <v>92939</v>
      </c>
      <c r="B4431" s="81" t="s">
        <v>2072</v>
      </c>
      <c r="C4431" s="81" t="s">
        <v>23</v>
      </c>
      <c r="D4431" s="82">
        <v>35.99</v>
      </c>
    </row>
    <row r="4432" spans="1:4" ht="15" x14ac:dyDescent="0.25">
      <c r="A4432" s="81">
        <v>92940</v>
      </c>
      <c r="B4432" s="81" t="s">
        <v>2073</v>
      </c>
      <c r="C4432" s="81" t="s">
        <v>23</v>
      </c>
      <c r="D4432" s="82">
        <v>44.62</v>
      </c>
    </row>
    <row r="4433" spans="1:4" ht="15" x14ac:dyDescent="0.25">
      <c r="A4433" s="81">
        <v>92941</v>
      </c>
      <c r="B4433" s="81" t="s">
        <v>2074</v>
      </c>
      <c r="C4433" s="81" t="s">
        <v>23</v>
      </c>
      <c r="D4433" s="82">
        <v>44.61</v>
      </c>
    </row>
    <row r="4434" spans="1:4" ht="15" x14ac:dyDescent="0.25">
      <c r="A4434" s="81">
        <v>92942</v>
      </c>
      <c r="B4434" s="81" t="s">
        <v>2075</v>
      </c>
      <c r="C4434" s="81" t="s">
        <v>23</v>
      </c>
      <c r="D4434" s="82">
        <v>44.61</v>
      </c>
    </row>
    <row r="4435" spans="1:4" ht="15" x14ac:dyDescent="0.25">
      <c r="A4435" s="81">
        <v>92943</v>
      </c>
      <c r="B4435" s="81" t="s">
        <v>2076</v>
      </c>
      <c r="C4435" s="81" t="s">
        <v>23</v>
      </c>
      <c r="D4435" s="82">
        <v>50.73</v>
      </c>
    </row>
    <row r="4436" spans="1:4" ht="15" x14ac:dyDescent="0.25">
      <c r="A4436" s="81">
        <v>92944</v>
      </c>
      <c r="B4436" s="81" t="s">
        <v>2077</v>
      </c>
      <c r="C4436" s="81" t="s">
        <v>23</v>
      </c>
      <c r="D4436" s="82">
        <v>50.73</v>
      </c>
    </row>
    <row r="4437" spans="1:4" ht="15" x14ac:dyDescent="0.25">
      <c r="A4437" s="81">
        <v>92945</v>
      </c>
      <c r="B4437" s="81" t="s">
        <v>2078</v>
      </c>
      <c r="C4437" s="81" t="s">
        <v>23</v>
      </c>
      <c r="D4437" s="82">
        <v>50.73</v>
      </c>
    </row>
    <row r="4438" spans="1:4" ht="15" x14ac:dyDescent="0.25">
      <c r="A4438" s="81">
        <v>92946</v>
      </c>
      <c r="B4438" s="81" t="s">
        <v>2079</v>
      </c>
      <c r="C4438" s="81" t="s">
        <v>23</v>
      </c>
      <c r="D4438" s="82">
        <v>68.89</v>
      </c>
    </row>
    <row r="4439" spans="1:4" ht="15" x14ac:dyDescent="0.25">
      <c r="A4439" s="81">
        <v>92947</v>
      </c>
      <c r="B4439" s="81" t="s">
        <v>2080</v>
      </c>
      <c r="C4439" s="81" t="s">
        <v>23</v>
      </c>
      <c r="D4439" s="82">
        <v>68.89</v>
      </c>
    </row>
    <row r="4440" spans="1:4" ht="15" x14ac:dyDescent="0.25">
      <c r="A4440" s="81">
        <v>92948</v>
      </c>
      <c r="B4440" s="81" t="s">
        <v>2081</v>
      </c>
      <c r="C4440" s="81" t="s">
        <v>23</v>
      </c>
      <c r="D4440" s="82">
        <v>68.89</v>
      </c>
    </row>
    <row r="4441" spans="1:4" ht="15" x14ac:dyDescent="0.25">
      <c r="A4441" s="81">
        <v>92949</v>
      </c>
      <c r="B4441" s="81" t="s">
        <v>2082</v>
      </c>
      <c r="C4441" s="81" t="s">
        <v>23</v>
      </c>
      <c r="D4441" s="82">
        <v>104.3</v>
      </c>
    </row>
    <row r="4442" spans="1:4" ht="15" x14ac:dyDescent="0.25">
      <c r="A4442" s="81">
        <v>92950</v>
      </c>
      <c r="B4442" s="81" t="s">
        <v>2083</v>
      </c>
      <c r="C4442" s="81" t="s">
        <v>23</v>
      </c>
      <c r="D4442" s="82">
        <v>104.3</v>
      </c>
    </row>
    <row r="4443" spans="1:4" ht="15" x14ac:dyDescent="0.25">
      <c r="A4443" s="81">
        <v>92951</v>
      </c>
      <c r="B4443" s="81" t="s">
        <v>2084</v>
      </c>
      <c r="C4443" s="81" t="s">
        <v>23</v>
      </c>
      <c r="D4443" s="82">
        <v>146.91999999999999</v>
      </c>
    </row>
    <row r="4444" spans="1:4" ht="15" x14ac:dyDescent="0.25">
      <c r="A4444" s="81">
        <v>92952</v>
      </c>
      <c r="B4444" s="81" t="s">
        <v>2085</v>
      </c>
      <c r="C4444" s="81" t="s">
        <v>23</v>
      </c>
      <c r="D4444" s="82">
        <v>146.91999999999999</v>
      </c>
    </row>
    <row r="4445" spans="1:4" ht="15" x14ac:dyDescent="0.25">
      <c r="A4445" s="81">
        <v>92953</v>
      </c>
      <c r="B4445" s="81" t="s">
        <v>2086</v>
      </c>
      <c r="C4445" s="81" t="s">
        <v>23</v>
      </c>
      <c r="D4445" s="82">
        <v>31.31</v>
      </c>
    </row>
    <row r="4446" spans="1:4" ht="15" x14ac:dyDescent="0.25">
      <c r="A4446" s="81">
        <v>93050</v>
      </c>
      <c r="B4446" s="81" t="s">
        <v>12757</v>
      </c>
      <c r="C4446" s="81" t="s">
        <v>23</v>
      </c>
      <c r="D4446" s="82">
        <v>12.51</v>
      </c>
    </row>
    <row r="4447" spans="1:4" ht="15" x14ac:dyDescent="0.25">
      <c r="A4447" s="81">
        <v>93052</v>
      </c>
      <c r="B4447" s="81" t="s">
        <v>12758</v>
      </c>
      <c r="C4447" s="81" t="s">
        <v>23</v>
      </c>
      <c r="D4447" s="82">
        <v>525.07000000000005</v>
      </c>
    </row>
    <row r="4448" spans="1:4" ht="15" x14ac:dyDescent="0.25">
      <c r="A4448" s="81">
        <v>93054</v>
      </c>
      <c r="B4448" s="81" t="s">
        <v>12759</v>
      </c>
      <c r="C4448" s="81" t="s">
        <v>23</v>
      </c>
      <c r="D4448" s="82">
        <v>24.21</v>
      </c>
    </row>
    <row r="4449" spans="1:4" ht="15" x14ac:dyDescent="0.25">
      <c r="A4449" s="81">
        <v>93055</v>
      </c>
      <c r="B4449" s="81" t="s">
        <v>12760</v>
      </c>
      <c r="C4449" s="81" t="s">
        <v>23</v>
      </c>
      <c r="D4449" s="82">
        <v>46.46</v>
      </c>
    </row>
    <row r="4450" spans="1:4" ht="15" x14ac:dyDescent="0.25">
      <c r="A4450" s="81">
        <v>93056</v>
      </c>
      <c r="B4450" s="81" t="s">
        <v>12761</v>
      </c>
      <c r="C4450" s="81" t="s">
        <v>23</v>
      </c>
      <c r="D4450" s="82">
        <v>18.48</v>
      </c>
    </row>
    <row r="4451" spans="1:4" ht="15" x14ac:dyDescent="0.25">
      <c r="A4451" s="81">
        <v>93057</v>
      </c>
      <c r="B4451" s="81" t="s">
        <v>12762</v>
      </c>
      <c r="C4451" s="81" t="s">
        <v>23</v>
      </c>
      <c r="D4451" s="82">
        <v>15.43</v>
      </c>
    </row>
    <row r="4452" spans="1:4" ht="15" x14ac:dyDescent="0.25">
      <c r="A4452" s="81">
        <v>93058</v>
      </c>
      <c r="B4452" s="81" t="s">
        <v>12763</v>
      </c>
      <c r="C4452" s="81" t="s">
        <v>23</v>
      </c>
      <c r="D4452" s="82">
        <v>577.87</v>
      </c>
    </row>
    <row r="4453" spans="1:4" ht="15" x14ac:dyDescent="0.25">
      <c r="A4453" s="81">
        <v>93059</v>
      </c>
      <c r="B4453" s="81" t="s">
        <v>12764</v>
      </c>
      <c r="C4453" s="81" t="s">
        <v>23</v>
      </c>
      <c r="D4453" s="82">
        <v>30.92</v>
      </c>
    </row>
    <row r="4454" spans="1:4" ht="15" x14ac:dyDescent="0.25">
      <c r="A4454" s="81">
        <v>93060</v>
      </c>
      <c r="B4454" s="81" t="s">
        <v>12765</v>
      </c>
      <c r="C4454" s="81" t="s">
        <v>23</v>
      </c>
      <c r="D4454" s="82">
        <v>80.89</v>
      </c>
    </row>
    <row r="4455" spans="1:4" ht="15" x14ac:dyDescent="0.25">
      <c r="A4455" s="81">
        <v>93061</v>
      </c>
      <c r="B4455" s="81" t="s">
        <v>12766</v>
      </c>
      <c r="C4455" s="81" t="s">
        <v>23</v>
      </c>
      <c r="D4455" s="82">
        <v>34.06</v>
      </c>
    </row>
    <row r="4456" spans="1:4" ht="15" x14ac:dyDescent="0.25">
      <c r="A4456" s="81">
        <v>93062</v>
      </c>
      <c r="B4456" s="81" t="s">
        <v>12767</v>
      </c>
      <c r="C4456" s="81" t="s">
        <v>23</v>
      </c>
      <c r="D4456" s="82">
        <v>28.83</v>
      </c>
    </row>
    <row r="4457" spans="1:4" ht="15" x14ac:dyDescent="0.25">
      <c r="A4457" s="81">
        <v>93063</v>
      </c>
      <c r="B4457" s="81" t="s">
        <v>12768</v>
      </c>
      <c r="C4457" s="81" t="s">
        <v>23</v>
      </c>
      <c r="D4457" s="82">
        <v>662.36</v>
      </c>
    </row>
    <row r="4458" spans="1:4" ht="15" x14ac:dyDescent="0.25">
      <c r="A4458" s="81">
        <v>93064</v>
      </c>
      <c r="B4458" s="81" t="s">
        <v>12769</v>
      </c>
      <c r="C4458" s="81" t="s">
        <v>23</v>
      </c>
      <c r="D4458" s="82">
        <v>51.69</v>
      </c>
    </row>
    <row r="4459" spans="1:4" ht="15" x14ac:dyDescent="0.25">
      <c r="A4459" s="81">
        <v>93065</v>
      </c>
      <c r="B4459" s="81" t="s">
        <v>12770</v>
      </c>
      <c r="C4459" s="81" t="s">
        <v>23</v>
      </c>
      <c r="D4459" s="82">
        <v>46.45</v>
      </c>
    </row>
    <row r="4460" spans="1:4" ht="15" x14ac:dyDescent="0.25">
      <c r="A4460" s="81">
        <v>93066</v>
      </c>
      <c r="B4460" s="81" t="s">
        <v>12771</v>
      </c>
      <c r="C4460" s="81" t="s">
        <v>23</v>
      </c>
      <c r="D4460" s="82">
        <v>831.15</v>
      </c>
    </row>
    <row r="4461" spans="1:4" ht="15" x14ac:dyDescent="0.25">
      <c r="A4461" s="81">
        <v>93067</v>
      </c>
      <c r="B4461" s="81" t="s">
        <v>12772</v>
      </c>
      <c r="C4461" s="81" t="s">
        <v>23</v>
      </c>
      <c r="D4461" s="82">
        <v>76.42</v>
      </c>
    </row>
    <row r="4462" spans="1:4" ht="15" x14ac:dyDescent="0.25">
      <c r="A4462" s="81">
        <v>93068</v>
      </c>
      <c r="B4462" s="81" t="s">
        <v>12773</v>
      </c>
      <c r="C4462" s="81" t="s">
        <v>23</v>
      </c>
      <c r="D4462" s="82">
        <v>65.099999999999994</v>
      </c>
    </row>
    <row r="4463" spans="1:4" ht="15" x14ac:dyDescent="0.25">
      <c r="A4463" s="81">
        <v>93069</v>
      </c>
      <c r="B4463" s="81" t="s">
        <v>12774</v>
      </c>
      <c r="C4463" s="81" t="s">
        <v>23</v>
      </c>
      <c r="D4463" s="83">
        <v>1151.8800000000001</v>
      </c>
    </row>
    <row r="4464" spans="1:4" ht="15" x14ac:dyDescent="0.25">
      <c r="A4464" s="81">
        <v>93070</v>
      </c>
      <c r="B4464" s="81" t="s">
        <v>12775</v>
      </c>
      <c r="C4464" s="81" t="s">
        <v>23</v>
      </c>
      <c r="D4464" s="82">
        <v>189.11</v>
      </c>
    </row>
    <row r="4465" spans="1:4" ht="15" x14ac:dyDescent="0.25">
      <c r="A4465" s="81">
        <v>93071</v>
      </c>
      <c r="B4465" s="81" t="s">
        <v>12776</v>
      </c>
      <c r="C4465" s="81" t="s">
        <v>23</v>
      </c>
      <c r="D4465" s="82">
        <v>173.81</v>
      </c>
    </row>
    <row r="4466" spans="1:4" ht="15" x14ac:dyDescent="0.25">
      <c r="A4466" s="81">
        <v>93072</v>
      </c>
      <c r="B4466" s="81" t="s">
        <v>12777</v>
      </c>
      <c r="C4466" s="81" t="s">
        <v>23</v>
      </c>
      <c r="D4466" s="83">
        <v>1519.92</v>
      </c>
    </row>
    <row r="4467" spans="1:4" ht="15" x14ac:dyDescent="0.25">
      <c r="A4467" s="81">
        <v>93074</v>
      </c>
      <c r="B4467" s="81" t="s">
        <v>12778</v>
      </c>
      <c r="C4467" s="81" t="s">
        <v>23</v>
      </c>
      <c r="D4467" s="82">
        <v>16.399999999999999</v>
      </c>
    </row>
    <row r="4468" spans="1:4" ht="15" x14ac:dyDescent="0.25">
      <c r="A4468" s="81">
        <v>93075</v>
      </c>
      <c r="B4468" s="81" t="s">
        <v>12779</v>
      </c>
      <c r="C4468" s="81" t="s">
        <v>23</v>
      </c>
      <c r="D4468" s="82">
        <v>21.96</v>
      </c>
    </row>
    <row r="4469" spans="1:4" ht="15" x14ac:dyDescent="0.25">
      <c r="A4469" s="81">
        <v>93076</v>
      </c>
      <c r="B4469" s="81" t="s">
        <v>12780</v>
      </c>
      <c r="C4469" s="81" t="s">
        <v>23</v>
      </c>
      <c r="D4469" s="82">
        <v>24.88</v>
      </c>
    </row>
    <row r="4470" spans="1:4" ht="15" x14ac:dyDescent="0.25">
      <c r="A4470" s="81">
        <v>93077</v>
      </c>
      <c r="B4470" s="81" t="s">
        <v>12781</v>
      </c>
      <c r="C4470" s="81" t="s">
        <v>23</v>
      </c>
      <c r="D4470" s="82">
        <v>30.43</v>
      </c>
    </row>
    <row r="4471" spans="1:4" ht="15" x14ac:dyDescent="0.25">
      <c r="A4471" s="81">
        <v>93078</v>
      </c>
      <c r="B4471" s="81" t="s">
        <v>12782</v>
      </c>
      <c r="C4471" s="81" t="s">
        <v>23</v>
      </c>
      <c r="D4471" s="82">
        <v>34.31</v>
      </c>
    </row>
    <row r="4472" spans="1:4" ht="15" x14ac:dyDescent="0.25">
      <c r="A4472" s="81">
        <v>93079</v>
      </c>
      <c r="B4472" s="81" t="s">
        <v>12783</v>
      </c>
      <c r="C4472" s="81" t="s">
        <v>23</v>
      </c>
      <c r="D4472" s="82">
        <v>33.659999999999997</v>
      </c>
    </row>
    <row r="4473" spans="1:4" ht="15" x14ac:dyDescent="0.25">
      <c r="A4473" s="81">
        <v>93080</v>
      </c>
      <c r="B4473" s="81" t="s">
        <v>12784</v>
      </c>
      <c r="C4473" s="81" t="s">
        <v>23</v>
      </c>
      <c r="D4473" s="82">
        <v>10.73</v>
      </c>
    </row>
    <row r="4474" spans="1:4" ht="15" x14ac:dyDescent="0.25">
      <c r="A4474" s="81">
        <v>93081</v>
      </c>
      <c r="B4474" s="81" t="s">
        <v>12785</v>
      </c>
      <c r="C4474" s="81" t="s">
        <v>23</v>
      </c>
      <c r="D4474" s="82">
        <v>20.350000000000001</v>
      </c>
    </row>
    <row r="4475" spans="1:4" ht="15" x14ac:dyDescent="0.25">
      <c r="A4475" s="81">
        <v>93082</v>
      </c>
      <c r="B4475" s="81" t="s">
        <v>12786</v>
      </c>
      <c r="C4475" s="81" t="s">
        <v>23</v>
      </c>
      <c r="D4475" s="82">
        <v>26.17</v>
      </c>
    </row>
    <row r="4476" spans="1:4" ht="15" x14ac:dyDescent="0.25">
      <c r="A4476" s="81">
        <v>93083</v>
      </c>
      <c r="B4476" s="81" t="s">
        <v>12787</v>
      </c>
      <c r="C4476" s="81" t="s">
        <v>23</v>
      </c>
      <c r="D4476" s="82">
        <v>455.62</v>
      </c>
    </row>
    <row r="4477" spans="1:4" ht="15" x14ac:dyDescent="0.25">
      <c r="A4477" s="81">
        <v>93084</v>
      </c>
      <c r="B4477" s="81" t="s">
        <v>12788</v>
      </c>
      <c r="C4477" s="81" t="s">
        <v>23</v>
      </c>
      <c r="D4477" s="82">
        <v>16.37</v>
      </c>
    </row>
    <row r="4478" spans="1:4" ht="15" x14ac:dyDescent="0.25">
      <c r="A4478" s="81">
        <v>93085</v>
      </c>
      <c r="B4478" s="81" t="s">
        <v>12789</v>
      </c>
      <c r="C4478" s="81" t="s">
        <v>23</v>
      </c>
      <c r="D4478" s="82">
        <v>18.32</v>
      </c>
    </row>
    <row r="4479" spans="1:4" ht="15" x14ac:dyDescent="0.25">
      <c r="A4479" s="81">
        <v>93086</v>
      </c>
      <c r="B4479" s="81" t="s">
        <v>12790</v>
      </c>
      <c r="C4479" s="81" t="s">
        <v>23</v>
      </c>
      <c r="D4479" s="82">
        <v>528.92999999999995</v>
      </c>
    </row>
    <row r="4480" spans="1:4" ht="15" x14ac:dyDescent="0.25">
      <c r="A4480" s="81">
        <v>93087</v>
      </c>
      <c r="B4480" s="81" t="s">
        <v>12791</v>
      </c>
      <c r="C4480" s="81" t="s">
        <v>23</v>
      </c>
      <c r="D4480" s="82">
        <v>21.4</v>
      </c>
    </row>
    <row r="4481" spans="1:4" ht="15" x14ac:dyDescent="0.25">
      <c r="A4481" s="81">
        <v>93088</v>
      </c>
      <c r="B4481" s="81" t="s">
        <v>12792</v>
      </c>
      <c r="C4481" s="81" t="s">
        <v>23</v>
      </c>
      <c r="D4481" s="82">
        <v>26.45</v>
      </c>
    </row>
    <row r="4482" spans="1:4" ht="15" x14ac:dyDescent="0.25">
      <c r="A4482" s="81">
        <v>93089</v>
      </c>
      <c r="B4482" s="81" t="s">
        <v>12793</v>
      </c>
      <c r="C4482" s="81" t="s">
        <v>23</v>
      </c>
      <c r="D4482" s="82">
        <v>50.32</v>
      </c>
    </row>
    <row r="4483" spans="1:4" ht="15" x14ac:dyDescent="0.25">
      <c r="A4483" s="81">
        <v>93090</v>
      </c>
      <c r="B4483" s="81" t="s">
        <v>12794</v>
      </c>
      <c r="C4483" s="81" t="s">
        <v>23</v>
      </c>
      <c r="D4483" s="82">
        <v>22.05</v>
      </c>
    </row>
    <row r="4484" spans="1:4" ht="15" x14ac:dyDescent="0.25">
      <c r="A4484" s="81">
        <v>93091</v>
      </c>
      <c r="B4484" s="81" t="s">
        <v>12795</v>
      </c>
      <c r="C4484" s="81" t="s">
        <v>23</v>
      </c>
      <c r="D4484" s="82">
        <v>19.16</v>
      </c>
    </row>
    <row r="4485" spans="1:4" ht="15" x14ac:dyDescent="0.25">
      <c r="A4485" s="81">
        <v>93092</v>
      </c>
      <c r="B4485" s="81" t="s">
        <v>12796</v>
      </c>
      <c r="C4485" s="81" t="s">
        <v>23</v>
      </c>
      <c r="D4485" s="82">
        <v>581.44000000000005</v>
      </c>
    </row>
    <row r="4486" spans="1:4" ht="15" x14ac:dyDescent="0.25">
      <c r="A4486" s="81">
        <v>93093</v>
      </c>
      <c r="B4486" s="81" t="s">
        <v>12797</v>
      </c>
      <c r="C4486" s="81" t="s">
        <v>23</v>
      </c>
      <c r="D4486" s="82">
        <v>32.700000000000003</v>
      </c>
    </row>
    <row r="4487" spans="1:4" ht="15" x14ac:dyDescent="0.25">
      <c r="A4487" s="81">
        <v>93094</v>
      </c>
      <c r="B4487" s="81" t="s">
        <v>12798</v>
      </c>
      <c r="C4487" s="81" t="s">
        <v>23</v>
      </c>
      <c r="D4487" s="82">
        <v>84.46</v>
      </c>
    </row>
    <row r="4488" spans="1:4" ht="15" x14ac:dyDescent="0.25">
      <c r="A4488" s="81">
        <v>93097</v>
      </c>
      <c r="B4488" s="81" t="s">
        <v>12799</v>
      </c>
      <c r="C4488" s="81" t="s">
        <v>23</v>
      </c>
      <c r="D4488" s="82">
        <v>16.760000000000002</v>
      </c>
    </row>
    <row r="4489" spans="1:4" ht="15" x14ac:dyDescent="0.25">
      <c r="A4489" s="81">
        <v>93098</v>
      </c>
      <c r="B4489" s="81" t="s">
        <v>12800</v>
      </c>
      <c r="C4489" s="81" t="s">
        <v>23</v>
      </c>
      <c r="D4489" s="82">
        <v>22.14</v>
      </c>
    </row>
    <row r="4490" spans="1:4" ht="15" x14ac:dyDescent="0.25">
      <c r="A4490" s="81">
        <v>93099</v>
      </c>
      <c r="B4490" s="81" t="s">
        <v>12801</v>
      </c>
      <c r="C4490" s="81" t="s">
        <v>23</v>
      </c>
      <c r="D4490" s="82">
        <v>29.17</v>
      </c>
    </row>
    <row r="4491" spans="1:4" ht="15" x14ac:dyDescent="0.25">
      <c r="A4491" s="81">
        <v>93100</v>
      </c>
      <c r="B4491" s="81" t="s">
        <v>12802</v>
      </c>
      <c r="C4491" s="81" t="s">
        <v>23</v>
      </c>
      <c r="D4491" s="82">
        <v>32.56</v>
      </c>
    </row>
    <row r="4492" spans="1:4" ht="15" x14ac:dyDescent="0.25">
      <c r="A4492" s="81">
        <v>93101</v>
      </c>
      <c r="B4492" s="81" t="s">
        <v>12803</v>
      </c>
      <c r="C4492" s="81" t="s">
        <v>23</v>
      </c>
      <c r="D4492" s="82">
        <v>36.46</v>
      </c>
    </row>
    <row r="4493" spans="1:4" ht="15" x14ac:dyDescent="0.25">
      <c r="A4493" s="81">
        <v>93102</v>
      </c>
      <c r="B4493" s="81" t="s">
        <v>12804</v>
      </c>
      <c r="C4493" s="81" t="s">
        <v>23</v>
      </c>
      <c r="D4493" s="82">
        <v>41.3</v>
      </c>
    </row>
    <row r="4494" spans="1:4" ht="15" x14ac:dyDescent="0.25">
      <c r="A4494" s="81">
        <v>93103</v>
      </c>
      <c r="B4494" s="81" t="s">
        <v>12805</v>
      </c>
      <c r="C4494" s="81" t="s">
        <v>23</v>
      </c>
      <c r="D4494" s="82">
        <v>10.98</v>
      </c>
    </row>
    <row r="4495" spans="1:4" ht="15" x14ac:dyDescent="0.25">
      <c r="A4495" s="81">
        <v>93104</v>
      </c>
      <c r="B4495" s="81" t="s">
        <v>12806</v>
      </c>
      <c r="C4495" s="81" t="s">
        <v>23</v>
      </c>
      <c r="D4495" s="82">
        <v>20.47</v>
      </c>
    </row>
    <row r="4496" spans="1:4" ht="15" x14ac:dyDescent="0.25">
      <c r="A4496" s="81">
        <v>93105</v>
      </c>
      <c r="B4496" s="81" t="s">
        <v>12807</v>
      </c>
      <c r="C4496" s="81" t="s">
        <v>23</v>
      </c>
      <c r="D4496" s="82">
        <v>26.42</v>
      </c>
    </row>
    <row r="4497" spans="1:4" ht="15" x14ac:dyDescent="0.25">
      <c r="A4497" s="81">
        <v>93106</v>
      </c>
      <c r="B4497" s="81" t="s">
        <v>12808</v>
      </c>
      <c r="C4497" s="81" t="s">
        <v>23</v>
      </c>
      <c r="D4497" s="82">
        <v>455.87</v>
      </c>
    </row>
    <row r="4498" spans="1:4" ht="15" x14ac:dyDescent="0.25">
      <c r="A4498" s="81">
        <v>93107</v>
      </c>
      <c r="B4498" s="81" t="s">
        <v>12809</v>
      </c>
      <c r="C4498" s="81" t="s">
        <v>23</v>
      </c>
      <c r="D4498" s="82">
        <v>19.260000000000002</v>
      </c>
    </row>
    <row r="4499" spans="1:4" ht="15" x14ac:dyDescent="0.25">
      <c r="A4499" s="81">
        <v>93108</v>
      </c>
      <c r="B4499" s="81" t="s">
        <v>12810</v>
      </c>
      <c r="C4499" s="81" t="s">
        <v>23</v>
      </c>
      <c r="D4499" s="82">
        <v>16.190000000000001</v>
      </c>
    </row>
    <row r="4500" spans="1:4" ht="15" x14ac:dyDescent="0.25">
      <c r="A4500" s="81">
        <v>93109</v>
      </c>
      <c r="B4500" s="81" t="s">
        <v>12811</v>
      </c>
      <c r="C4500" s="81" t="s">
        <v>23</v>
      </c>
      <c r="D4500" s="82">
        <v>531.82000000000005</v>
      </c>
    </row>
    <row r="4501" spans="1:4" ht="15" x14ac:dyDescent="0.25">
      <c r="A4501" s="81">
        <v>93110</v>
      </c>
      <c r="B4501" s="81" t="s">
        <v>12812</v>
      </c>
      <c r="C4501" s="81" t="s">
        <v>23</v>
      </c>
      <c r="D4501" s="82">
        <v>22.84</v>
      </c>
    </row>
    <row r="4502" spans="1:4" ht="15" x14ac:dyDescent="0.25">
      <c r="A4502" s="81">
        <v>93111</v>
      </c>
      <c r="B4502" s="81" t="s">
        <v>12813</v>
      </c>
      <c r="C4502" s="81" t="s">
        <v>23</v>
      </c>
      <c r="D4502" s="82">
        <v>27.58</v>
      </c>
    </row>
    <row r="4503" spans="1:4" ht="15" x14ac:dyDescent="0.25">
      <c r="A4503" s="81">
        <v>93112</v>
      </c>
      <c r="B4503" s="81" t="s">
        <v>12814</v>
      </c>
      <c r="C4503" s="81" t="s">
        <v>23</v>
      </c>
      <c r="D4503" s="82">
        <v>53.21</v>
      </c>
    </row>
    <row r="4504" spans="1:4" ht="15" x14ac:dyDescent="0.25">
      <c r="A4504" s="81">
        <v>93113</v>
      </c>
      <c r="B4504" s="81" t="s">
        <v>12815</v>
      </c>
      <c r="C4504" s="81" t="s">
        <v>23</v>
      </c>
      <c r="D4504" s="82">
        <v>27.17</v>
      </c>
    </row>
    <row r="4505" spans="1:4" ht="15" x14ac:dyDescent="0.25">
      <c r="A4505" s="81">
        <v>93114</v>
      </c>
      <c r="B4505" s="81" t="s">
        <v>12816</v>
      </c>
      <c r="C4505" s="81" t="s">
        <v>23</v>
      </c>
      <c r="D4505" s="82">
        <v>35.270000000000003</v>
      </c>
    </row>
    <row r="4506" spans="1:4" ht="15" x14ac:dyDescent="0.25">
      <c r="A4506" s="81">
        <v>93115</v>
      </c>
      <c r="B4506" s="81" t="s">
        <v>12817</v>
      </c>
      <c r="C4506" s="81" t="s">
        <v>23</v>
      </c>
      <c r="D4506" s="82">
        <v>89.58</v>
      </c>
    </row>
    <row r="4507" spans="1:4" ht="15" x14ac:dyDescent="0.25">
      <c r="A4507" s="81">
        <v>93116</v>
      </c>
      <c r="B4507" s="81" t="s">
        <v>12818</v>
      </c>
      <c r="C4507" s="81" t="s">
        <v>23</v>
      </c>
      <c r="D4507" s="82">
        <v>586.55999999999995</v>
      </c>
    </row>
    <row r="4508" spans="1:4" ht="15" x14ac:dyDescent="0.25">
      <c r="A4508" s="81">
        <v>93117</v>
      </c>
      <c r="B4508" s="81" t="s">
        <v>12819</v>
      </c>
      <c r="C4508" s="81" t="s">
        <v>23</v>
      </c>
      <c r="D4508" s="82">
        <v>61.19</v>
      </c>
    </row>
    <row r="4509" spans="1:4" ht="15" x14ac:dyDescent="0.25">
      <c r="A4509" s="81">
        <v>93118</v>
      </c>
      <c r="B4509" s="81" t="s">
        <v>12820</v>
      </c>
      <c r="C4509" s="81" t="s">
        <v>23</v>
      </c>
      <c r="D4509" s="82">
        <v>90.36</v>
      </c>
    </row>
    <row r="4510" spans="1:4" ht="15" x14ac:dyDescent="0.25">
      <c r="A4510" s="81">
        <v>93119</v>
      </c>
      <c r="B4510" s="81" t="s">
        <v>12821</v>
      </c>
      <c r="C4510" s="81" t="s">
        <v>23</v>
      </c>
      <c r="D4510" s="82">
        <v>19.100000000000001</v>
      </c>
    </row>
    <row r="4511" spans="1:4" ht="15" x14ac:dyDescent="0.25">
      <c r="A4511" s="81">
        <v>93120</v>
      </c>
      <c r="B4511" s="81" t="s">
        <v>12822</v>
      </c>
      <c r="C4511" s="81" t="s">
        <v>23</v>
      </c>
      <c r="D4511" s="82">
        <v>27.54</v>
      </c>
    </row>
    <row r="4512" spans="1:4" ht="15" x14ac:dyDescent="0.25">
      <c r="A4512" s="81">
        <v>93121</v>
      </c>
      <c r="B4512" s="81" t="s">
        <v>12823</v>
      </c>
      <c r="C4512" s="81" t="s">
        <v>23</v>
      </c>
      <c r="D4512" s="82">
        <v>31.43</v>
      </c>
    </row>
    <row r="4513" spans="1:4" ht="15" x14ac:dyDescent="0.25">
      <c r="A4513" s="81">
        <v>93122</v>
      </c>
      <c r="B4513" s="81" t="s">
        <v>12824</v>
      </c>
      <c r="C4513" s="81" t="s">
        <v>23</v>
      </c>
      <c r="D4513" s="82">
        <v>28.32</v>
      </c>
    </row>
    <row r="4514" spans="1:4" ht="15" x14ac:dyDescent="0.25">
      <c r="A4514" s="81">
        <v>93123</v>
      </c>
      <c r="B4514" s="81" t="s">
        <v>12825</v>
      </c>
      <c r="C4514" s="81" t="s">
        <v>23</v>
      </c>
      <c r="D4514" s="82">
        <v>61</v>
      </c>
    </row>
    <row r="4515" spans="1:4" ht="15" x14ac:dyDescent="0.25">
      <c r="A4515" s="81">
        <v>93124</v>
      </c>
      <c r="B4515" s="81" t="s">
        <v>12826</v>
      </c>
      <c r="C4515" s="81" t="s">
        <v>23</v>
      </c>
      <c r="D4515" s="82">
        <v>94.76</v>
      </c>
    </row>
    <row r="4516" spans="1:4" ht="15" x14ac:dyDescent="0.25">
      <c r="A4516" s="81">
        <v>93125</v>
      </c>
      <c r="B4516" s="81" t="s">
        <v>12827</v>
      </c>
      <c r="C4516" s="81" t="s">
        <v>23</v>
      </c>
      <c r="D4516" s="82">
        <v>138.75</v>
      </c>
    </row>
    <row r="4517" spans="1:4" ht="15" x14ac:dyDescent="0.25">
      <c r="A4517" s="81">
        <v>93126</v>
      </c>
      <c r="B4517" s="81" t="s">
        <v>12828</v>
      </c>
      <c r="C4517" s="81" t="s">
        <v>23</v>
      </c>
      <c r="D4517" s="82">
        <v>302.22000000000003</v>
      </c>
    </row>
    <row r="4518" spans="1:4" ht="15" x14ac:dyDescent="0.25">
      <c r="A4518" s="81">
        <v>93133</v>
      </c>
      <c r="B4518" s="81" t="s">
        <v>12829</v>
      </c>
      <c r="C4518" s="81" t="s">
        <v>23</v>
      </c>
      <c r="D4518" s="82">
        <v>23.16</v>
      </c>
    </row>
    <row r="4519" spans="1:4" ht="15" x14ac:dyDescent="0.25">
      <c r="A4519" s="81">
        <v>94465</v>
      </c>
      <c r="B4519" s="81" t="s">
        <v>14847</v>
      </c>
      <c r="C4519" s="81" t="s">
        <v>23</v>
      </c>
      <c r="D4519" s="82">
        <v>61.18</v>
      </c>
    </row>
    <row r="4520" spans="1:4" ht="15" x14ac:dyDescent="0.25">
      <c r="A4520" s="81">
        <v>94466</v>
      </c>
      <c r="B4520" s="81" t="s">
        <v>14848</v>
      </c>
      <c r="C4520" s="81" t="s">
        <v>23</v>
      </c>
      <c r="D4520" s="82">
        <v>61.21</v>
      </c>
    </row>
    <row r="4521" spans="1:4" ht="15" x14ac:dyDescent="0.25">
      <c r="A4521" s="81">
        <v>94467</v>
      </c>
      <c r="B4521" s="81" t="s">
        <v>14849</v>
      </c>
      <c r="C4521" s="81" t="s">
        <v>23</v>
      </c>
      <c r="D4521" s="82">
        <v>97.25</v>
      </c>
    </row>
    <row r="4522" spans="1:4" ht="15" x14ac:dyDescent="0.25">
      <c r="A4522" s="81">
        <v>94468</v>
      </c>
      <c r="B4522" s="81" t="s">
        <v>14850</v>
      </c>
      <c r="C4522" s="81" t="s">
        <v>23</v>
      </c>
      <c r="D4522" s="82">
        <v>85.78</v>
      </c>
    </row>
    <row r="4523" spans="1:4" ht="15" x14ac:dyDescent="0.25">
      <c r="A4523" s="81">
        <v>94469</v>
      </c>
      <c r="B4523" s="81" t="s">
        <v>14851</v>
      </c>
      <c r="C4523" s="81" t="s">
        <v>23</v>
      </c>
      <c r="D4523" s="82">
        <v>138.27000000000001</v>
      </c>
    </row>
    <row r="4524" spans="1:4" ht="15" x14ac:dyDescent="0.25">
      <c r="A4524" s="81">
        <v>94470</v>
      </c>
      <c r="B4524" s="81" t="s">
        <v>14852</v>
      </c>
      <c r="C4524" s="81" t="s">
        <v>23</v>
      </c>
      <c r="D4524" s="82">
        <v>128.06</v>
      </c>
    </row>
    <row r="4525" spans="1:4" ht="15" x14ac:dyDescent="0.25">
      <c r="A4525" s="81">
        <v>94471</v>
      </c>
      <c r="B4525" s="81" t="s">
        <v>14853</v>
      </c>
      <c r="C4525" s="81" t="s">
        <v>23</v>
      </c>
      <c r="D4525" s="82">
        <v>88.43</v>
      </c>
    </row>
    <row r="4526" spans="1:4" ht="15" x14ac:dyDescent="0.25">
      <c r="A4526" s="81">
        <v>94472</v>
      </c>
      <c r="B4526" s="81" t="s">
        <v>14854</v>
      </c>
      <c r="C4526" s="81" t="s">
        <v>23</v>
      </c>
      <c r="D4526" s="82">
        <v>90.98</v>
      </c>
    </row>
    <row r="4527" spans="1:4" ht="15" x14ac:dyDescent="0.25">
      <c r="A4527" s="81">
        <v>94473</v>
      </c>
      <c r="B4527" s="81" t="s">
        <v>14855</v>
      </c>
      <c r="C4527" s="81" t="s">
        <v>23</v>
      </c>
      <c r="D4527" s="82">
        <v>139.66</v>
      </c>
    </row>
    <row r="4528" spans="1:4" ht="15" x14ac:dyDescent="0.25">
      <c r="A4528" s="81">
        <v>94474</v>
      </c>
      <c r="B4528" s="81" t="s">
        <v>14856</v>
      </c>
      <c r="C4528" s="81" t="s">
        <v>23</v>
      </c>
      <c r="D4528" s="82">
        <v>150.88999999999999</v>
      </c>
    </row>
    <row r="4529" spans="1:4" ht="15" x14ac:dyDescent="0.25">
      <c r="A4529" s="81">
        <v>94475</v>
      </c>
      <c r="B4529" s="81" t="s">
        <v>14857</v>
      </c>
      <c r="C4529" s="81" t="s">
        <v>23</v>
      </c>
      <c r="D4529" s="82">
        <v>188.18</v>
      </c>
    </row>
    <row r="4530" spans="1:4" ht="15" x14ac:dyDescent="0.25">
      <c r="A4530" s="81">
        <v>94476</v>
      </c>
      <c r="B4530" s="81" t="s">
        <v>14858</v>
      </c>
      <c r="C4530" s="81" t="s">
        <v>23</v>
      </c>
      <c r="D4530" s="82">
        <v>209.82</v>
      </c>
    </row>
    <row r="4531" spans="1:4" ht="15" x14ac:dyDescent="0.25">
      <c r="A4531" s="81">
        <v>94477</v>
      </c>
      <c r="B4531" s="81" t="s">
        <v>14859</v>
      </c>
      <c r="C4531" s="81" t="s">
        <v>23</v>
      </c>
      <c r="D4531" s="82">
        <v>117.78</v>
      </c>
    </row>
    <row r="4532" spans="1:4" ht="15" x14ac:dyDescent="0.25">
      <c r="A4532" s="81">
        <v>94478</v>
      </c>
      <c r="B4532" s="81" t="s">
        <v>14860</v>
      </c>
      <c r="C4532" s="81" t="s">
        <v>23</v>
      </c>
      <c r="D4532" s="82">
        <v>191.8</v>
      </c>
    </row>
    <row r="4533" spans="1:4" ht="15" x14ac:dyDescent="0.25">
      <c r="A4533" s="81">
        <v>94479</v>
      </c>
      <c r="B4533" s="81" t="s">
        <v>14861</v>
      </c>
      <c r="C4533" s="81" t="s">
        <v>23</v>
      </c>
      <c r="D4533" s="82">
        <v>248.72</v>
      </c>
    </row>
    <row r="4534" spans="1:4" ht="15" x14ac:dyDescent="0.25">
      <c r="A4534" s="81">
        <v>94606</v>
      </c>
      <c r="B4534" s="81" t="s">
        <v>14862</v>
      </c>
      <c r="C4534" s="81" t="s">
        <v>23</v>
      </c>
      <c r="D4534" s="82">
        <v>86.54</v>
      </c>
    </row>
    <row r="4535" spans="1:4" ht="15" x14ac:dyDescent="0.25">
      <c r="A4535" s="81">
        <v>94608</v>
      </c>
      <c r="B4535" s="81" t="s">
        <v>14863</v>
      </c>
      <c r="C4535" s="81" t="s">
        <v>23</v>
      </c>
      <c r="D4535" s="82">
        <v>205.54</v>
      </c>
    </row>
    <row r="4536" spans="1:4" ht="15" x14ac:dyDescent="0.25">
      <c r="A4536" s="81">
        <v>94610</v>
      </c>
      <c r="B4536" s="81" t="s">
        <v>14864</v>
      </c>
      <c r="C4536" s="81" t="s">
        <v>23</v>
      </c>
      <c r="D4536" s="82">
        <v>297.29000000000002</v>
      </c>
    </row>
    <row r="4537" spans="1:4" ht="15" x14ac:dyDescent="0.25">
      <c r="A4537" s="81">
        <v>94612</v>
      </c>
      <c r="B4537" s="81" t="s">
        <v>14865</v>
      </c>
      <c r="C4537" s="81" t="s">
        <v>23</v>
      </c>
      <c r="D4537" s="82">
        <v>419.69</v>
      </c>
    </row>
    <row r="4538" spans="1:4" ht="15" x14ac:dyDescent="0.25">
      <c r="A4538" s="81">
        <v>94614</v>
      </c>
      <c r="B4538" s="81" t="s">
        <v>14866</v>
      </c>
      <c r="C4538" s="81" t="s">
        <v>23</v>
      </c>
      <c r="D4538" s="82">
        <v>146.02000000000001</v>
      </c>
    </row>
    <row r="4539" spans="1:4" ht="15" x14ac:dyDescent="0.25">
      <c r="A4539" s="81">
        <v>94615</v>
      </c>
      <c r="B4539" s="81" t="s">
        <v>14867</v>
      </c>
      <c r="C4539" s="81" t="s">
        <v>23</v>
      </c>
      <c r="D4539" s="82">
        <v>164.23</v>
      </c>
    </row>
    <row r="4540" spans="1:4" ht="15" x14ac:dyDescent="0.25">
      <c r="A4540" s="81">
        <v>94616</v>
      </c>
      <c r="B4540" s="81" t="s">
        <v>14868</v>
      </c>
      <c r="C4540" s="81" t="s">
        <v>23</v>
      </c>
      <c r="D4540" s="82">
        <v>388.95</v>
      </c>
    </row>
    <row r="4541" spans="1:4" ht="15" x14ac:dyDescent="0.25">
      <c r="A4541" s="81">
        <v>94617</v>
      </c>
      <c r="B4541" s="81" t="s">
        <v>14869</v>
      </c>
      <c r="C4541" s="81" t="s">
        <v>23</v>
      </c>
      <c r="D4541" s="82">
        <v>325.64</v>
      </c>
    </row>
    <row r="4542" spans="1:4" ht="15" x14ac:dyDescent="0.25">
      <c r="A4542" s="81">
        <v>94618</v>
      </c>
      <c r="B4542" s="81" t="s">
        <v>14870</v>
      </c>
      <c r="C4542" s="81" t="s">
        <v>23</v>
      </c>
      <c r="D4542" s="82">
        <v>378.93</v>
      </c>
    </row>
    <row r="4543" spans="1:4" ht="15" x14ac:dyDescent="0.25">
      <c r="A4543" s="81">
        <v>94620</v>
      </c>
      <c r="B4543" s="81" t="s">
        <v>14871</v>
      </c>
      <c r="C4543" s="81" t="s">
        <v>23</v>
      </c>
      <c r="D4543" s="82">
        <v>859.06</v>
      </c>
    </row>
    <row r="4544" spans="1:4" ht="15" x14ac:dyDescent="0.25">
      <c r="A4544" s="81">
        <v>94622</v>
      </c>
      <c r="B4544" s="81" t="s">
        <v>14872</v>
      </c>
      <c r="C4544" s="81" t="s">
        <v>23</v>
      </c>
      <c r="D4544" s="82">
        <v>211.56</v>
      </c>
    </row>
    <row r="4545" spans="1:4" ht="15" x14ac:dyDescent="0.25">
      <c r="A4545" s="81">
        <v>94623</v>
      </c>
      <c r="B4545" s="81" t="s">
        <v>14873</v>
      </c>
      <c r="C4545" s="81" t="s">
        <v>23</v>
      </c>
      <c r="D4545" s="82">
        <v>482.88</v>
      </c>
    </row>
    <row r="4546" spans="1:4" ht="15" x14ac:dyDescent="0.25">
      <c r="A4546" s="81">
        <v>94624</v>
      </c>
      <c r="B4546" s="81" t="s">
        <v>14874</v>
      </c>
      <c r="C4546" s="81" t="s">
        <v>23</v>
      </c>
      <c r="D4546" s="82">
        <v>719.89</v>
      </c>
    </row>
    <row r="4547" spans="1:4" ht="15" x14ac:dyDescent="0.25">
      <c r="A4547" s="81">
        <v>94625</v>
      </c>
      <c r="B4547" s="81" t="s">
        <v>14875</v>
      </c>
      <c r="C4547" s="81" t="s">
        <v>23</v>
      </c>
      <c r="D4547" s="83">
        <v>1490.77</v>
      </c>
    </row>
    <row r="4548" spans="1:4" ht="15" x14ac:dyDescent="0.25">
      <c r="A4548" s="81">
        <v>94656</v>
      </c>
      <c r="B4548" s="81" t="s">
        <v>14876</v>
      </c>
      <c r="C4548" s="81" t="s">
        <v>23</v>
      </c>
      <c r="D4548" s="82">
        <v>3.96</v>
      </c>
    </row>
    <row r="4549" spans="1:4" ht="15" x14ac:dyDescent="0.25">
      <c r="A4549" s="81">
        <v>94657</v>
      </c>
      <c r="B4549" s="81" t="s">
        <v>14877</v>
      </c>
      <c r="C4549" s="81" t="s">
        <v>23</v>
      </c>
      <c r="D4549" s="82">
        <v>4.34</v>
      </c>
    </row>
    <row r="4550" spans="1:4" ht="15" x14ac:dyDescent="0.25">
      <c r="A4550" s="81">
        <v>94658</v>
      </c>
      <c r="B4550" s="81" t="s">
        <v>14878</v>
      </c>
      <c r="C4550" s="81" t="s">
        <v>23</v>
      </c>
      <c r="D4550" s="82">
        <v>5.82</v>
      </c>
    </row>
    <row r="4551" spans="1:4" ht="15" x14ac:dyDescent="0.25">
      <c r="A4551" s="81">
        <v>94659</v>
      </c>
      <c r="B4551" s="81" t="s">
        <v>14879</v>
      </c>
      <c r="C4551" s="81" t="s">
        <v>23</v>
      </c>
      <c r="D4551" s="82">
        <v>6.6</v>
      </c>
    </row>
    <row r="4552" spans="1:4" ht="15" x14ac:dyDescent="0.25">
      <c r="A4552" s="81">
        <v>94660</v>
      </c>
      <c r="B4552" s="81" t="s">
        <v>14880</v>
      </c>
      <c r="C4552" s="81" t="s">
        <v>23</v>
      </c>
      <c r="D4552" s="82">
        <v>9.01</v>
      </c>
    </row>
    <row r="4553" spans="1:4" ht="15" x14ac:dyDescent="0.25">
      <c r="A4553" s="81">
        <v>94661</v>
      </c>
      <c r="B4553" s="81" t="s">
        <v>14881</v>
      </c>
      <c r="C4553" s="81" t="s">
        <v>23</v>
      </c>
      <c r="D4553" s="82">
        <v>10.27</v>
      </c>
    </row>
    <row r="4554" spans="1:4" ht="15" x14ac:dyDescent="0.25">
      <c r="A4554" s="81">
        <v>94662</v>
      </c>
      <c r="B4554" s="81" t="s">
        <v>14882</v>
      </c>
      <c r="C4554" s="81" t="s">
        <v>23</v>
      </c>
      <c r="D4554" s="82">
        <v>11.96</v>
      </c>
    </row>
    <row r="4555" spans="1:4" ht="15" x14ac:dyDescent="0.25">
      <c r="A4555" s="81">
        <v>94663</v>
      </c>
      <c r="B4555" s="81" t="s">
        <v>14883</v>
      </c>
      <c r="C4555" s="81" t="s">
        <v>23</v>
      </c>
      <c r="D4555" s="82">
        <v>12.98</v>
      </c>
    </row>
    <row r="4556" spans="1:4" ht="15" x14ac:dyDescent="0.25">
      <c r="A4556" s="81">
        <v>94664</v>
      </c>
      <c r="B4556" s="81" t="s">
        <v>14884</v>
      </c>
      <c r="C4556" s="81" t="s">
        <v>23</v>
      </c>
      <c r="D4556" s="82">
        <v>21.03</v>
      </c>
    </row>
    <row r="4557" spans="1:4" ht="15" x14ac:dyDescent="0.25">
      <c r="A4557" s="81">
        <v>94665</v>
      </c>
      <c r="B4557" s="81" t="s">
        <v>14885</v>
      </c>
      <c r="C4557" s="81" t="s">
        <v>23</v>
      </c>
      <c r="D4557" s="82">
        <v>24.62</v>
      </c>
    </row>
    <row r="4558" spans="1:4" ht="15" x14ac:dyDescent="0.25">
      <c r="A4558" s="81">
        <v>94666</v>
      </c>
      <c r="B4558" s="81" t="s">
        <v>14886</v>
      </c>
      <c r="C4558" s="81" t="s">
        <v>23</v>
      </c>
      <c r="D4558" s="82">
        <v>33.880000000000003</v>
      </c>
    </row>
    <row r="4559" spans="1:4" ht="15" x14ac:dyDescent="0.25">
      <c r="A4559" s="81">
        <v>94667</v>
      </c>
      <c r="B4559" s="81" t="s">
        <v>14887</v>
      </c>
      <c r="C4559" s="81" t="s">
        <v>23</v>
      </c>
      <c r="D4559" s="82">
        <v>36.21</v>
      </c>
    </row>
    <row r="4560" spans="1:4" ht="15" x14ac:dyDescent="0.25">
      <c r="A4560" s="81">
        <v>94668</v>
      </c>
      <c r="B4560" s="81" t="s">
        <v>14888</v>
      </c>
      <c r="C4560" s="81" t="s">
        <v>23</v>
      </c>
      <c r="D4560" s="82">
        <v>44.79</v>
      </c>
    </row>
    <row r="4561" spans="1:4" ht="15" x14ac:dyDescent="0.25">
      <c r="A4561" s="81">
        <v>94669</v>
      </c>
      <c r="B4561" s="81" t="s">
        <v>14889</v>
      </c>
      <c r="C4561" s="81" t="s">
        <v>23</v>
      </c>
      <c r="D4561" s="82">
        <v>63.99</v>
      </c>
    </row>
    <row r="4562" spans="1:4" ht="15" x14ac:dyDescent="0.25">
      <c r="A4562" s="81">
        <v>94670</v>
      </c>
      <c r="B4562" s="81" t="s">
        <v>14890</v>
      </c>
      <c r="C4562" s="81" t="s">
        <v>23</v>
      </c>
      <c r="D4562" s="82">
        <v>71.489999999999995</v>
      </c>
    </row>
    <row r="4563" spans="1:4" ht="15" x14ac:dyDescent="0.25">
      <c r="A4563" s="81">
        <v>94671</v>
      </c>
      <c r="B4563" s="81" t="s">
        <v>14891</v>
      </c>
      <c r="C4563" s="81" t="s">
        <v>23</v>
      </c>
      <c r="D4563" s="82">
        <v>105.26</v>
      </c>
    </row>
    <row r="4564" spans="1:4" ht="15" x14ac:dyDescent="0.25">
      <c r="A4564" s="81">
        <v>94672</v>
      </c>
      <c r="B4564" s="81" t="s">
        <v>14892</v>
      </c>
      <c r="C4564" s="81" t="s">
        <v>23</v>
      </c>
      <c r="D4564" s="82">
        <v>6.75</v>
      </c>
    </row>
    <row r="4565" spans="1:4" ht="15" x14ac:dyDescent="0.25">
      <c r="A4565" s="81">
        <v>94673</v>
      </c>
      <c r="B4565" s="81" t="s">
        <v>14893</v>
      </c>
      <c r="C4565" s="81" t="s">
        <v>23</v>
      </c>
      <c r="D4565" s="82">
        <v>7.73</v>
      </c>
    </row>
    <row r="4566" spans="1:4" ht="15" x14ac:dyDescent="0.25">
      <c r="A4566" s="81">
        <v>94674</v>
      </c>
      <c r="B4566" s="81" t="s">
        <v>14894</v>
      </c>
      <c r="C4566" s="81" t="s">
        <v>23</v>
      </c>
      <c r="D4566" s="82">
        <v>8.73</v>
      </c>
    </row>
    <row r="4567" spans="1:4" ht="15" x14ac:dyDescent="0.25">
      <c r="A4567" s="81">
        <v>94675</v>
      </c>
      <c r="B4567" s="81" t="s">
        <v>14895</v>
      </c>
      <c r="C4567" s="81" t="s">
        <v>23</v>
      </c>
      <c r="D4567" s="82">
        <v>12.6</v>
      </c>
    </row>
    <row r="4568" spans="1:4" ht="15" x14ac:dyDescent="0.25">
      <c r="A4568" s="81">
        <v>94676</v>
      </c>
      <c r="B4568" s="81" t="s">
        <v>14896</v>
      </c>
      <c r="C4568" s="81" t="s">
        <v>23</v>
      </c>
      <c r="D4568" s="82">
        <v>14.15</v>
      </c>
    </row>
    <row r="4569" spans="1:4" ht="15" x14ac:dyDescent="0.25">
      <c r="A4569" s="81">
        <v>94677</v>
      </c>
      <c r="B4569" s="81" t="s">
        <v>14897</v>
      </c>
      <c r="C4569" s="81" t="s">
        <v>23</v>
      </c>
      <c r="D4569" s="82">
        <v>20.03</v>
      </c>
    </row>
    <row r="4570" spans="1:4" ht="15" x14ac:dyDescent="0.25">
      <c r="A4570" s="81">
        <v>94678</v>
      </c>
      <c r="B4570" s="81" t="s">
        <v>14898</v>
      </c>
      <c r="C4570" s="81" t="s">
        <v>23</v>
      </c>
      <c r="D4570" s="82">
        <v>16.8</v>
      </c>
    </row>
    <row r="4571" spans="1:4" ht="15" x14ac:dyDescent="0.25">
      <c r="A4571" s="81">
        <v>94679</v>
      </c>
      <c r="B4571" s="81" t="s">
        <v>14899</v>
      </c>
      <c r="C4571" s="81" t="s">
        <v>23</v>
      </c>
      <c r="D4571" s="82">
        <v>24.53</v>
      </c>
    </row>
    <row r="4572" spans="1:4" ht="15" x14ac:dyDescent="0.25">
      <c r="A4572" s="81">
        <v>94680</v>
      </c>
      <c r="B4572" s="81" t="s">
        <v>14900</v>
      </c>
      <c r="C4572" s="81" t="s">
        <v>23</v>
      </c>
      <c r="D4572" s="82">
        <v>43.93</v>
      </c>
    </row>
    <row r="4573" spans="1:4" ht="15" x14ac:dyDescent="0.25">
      <c r="A4573" s="81">
        <v>94681</v>
      </c>
      <c r="B4573" s="81" t="s">
        <v>14901</v>
      </c>
      <c r="C4573" s="81" t="s">
        <v>23</v>
      </c>
      <c r="D4573" s="82">
        <v>48.87</v>
      </c>
    </row>
    <row r="4574" spans="1:4" ht="15" x14ac:dyDescent="0.25">
      <c r="A4574" s="81">
        <v>94682</v>
      </c>
      <c r="B4574" s="81" t="s">
        <v>14902</v>
      </c>
      <c r="C4574" s="81" t="s">
        <v>23</v>
      </c>
      <c r="D4574" s="82">
        <v>105.82</v>
      </c>
    </row>
    <row r="4575" spans="1:4" ht="15" x14ac:dyDescent="0.25">
      <c r="A4575" s="81">
        <v>94683</v>
      </c>
      <c r="B4575" s="81" t="s">
        <v>14903</v>
      </c>
      <c r="C4575" s="81" t="s">
        <v>23</v>
      </c>
      <c r="D4575" s="82">
        <v>74.099999999999994</v>
      </c>
    </row>
    <row r="4576" spans="1:4" ht="15" x14ac:dyDescent="0.25">
      <c r="A4576" s="81">
        <v>94684</v>
      </c>
      <c r="B4576" s="81" t="s">
        <v>14904</v>
      </c>
      <c r="C4576" s="81" t="s">
        <v>23</v>
      </c>
      <c r="D4576" s="82">
        <v>127.89</v>
      </c>
    </row>
    <row r="4577" spans="1:4" ht="15" x14ac:dyDescent="0.25">
      <c r="A4577" s="81">
        <v>94685</v>
      </c>
      <c r="B4577" s="81" t="s">
        <v>14905</v>
      </c>
      <c r="C4577" s="81" t="s">
        <v>23</v>
      </c>
      <c r="D4577" s="82">
        <v>94.27</v>
      </c>
    </row>
    <row r="4578" spans="1:4" ht="15" x14ac:dyDescent="0.25">
      <c r="A4578" s="81">
        <v>94686</v>
      </c>
      <c r="B4578" s="81" t="s">
        <v>14906</v>
      </c>
      <c r="C4578" s="81" t="s">
        <v>23</v>
      </c>
      <c r="D4578" s="82">
        <v>245.3</v>
      </c>
    </row>
    <row r="4579" spans="1:4" ht="15" x14ac:dyDescent="0.25">
      <c r="A4579" s="81">
        <v>94687</v>
      </c>
      <c r="B4579" s="81" t="s">
        <v>14907</v>
      </c>
      <c r="C4579" s="81" t="s">
        <v>23</v>
      </c>
      <c r="D4579" s="82">
        <v>222.98</v>
      </c>
    </row>
    <row r="4580" spans="1:4" ht="15" x14ac:dyDescent="0.25">
      <c r="A4580" s="81">
        <v>94688</v>
      </c>
      <c r="B4580" s="81" t="s">
        <v>14908</v>
      </c>
      <c r="C4580" s="81" t="s">
        <v>23</v>
      </c>
      <c r="D4580" s="82">
        <v>7.79</v>
      </c>
    </row>
    <row r="4581" spans="1:4" ht="15" x14ac:dyDescent="0.25">
      <c r="A4581" s="81">
        <v>94689</v>
      </c>
      <c r="B4581" s="81" t="s">
        <v>14909</v>
      </c>
      <c r="C4581" s="81" t="s">
        <v>23</v>
      </c>
      <c r="D4581" s="82">
        <v>10.28</v>
      </c>
    </row>
    <row r="4582" spans="1:4" ht="15" x14ac:dyDescent="0.25">
      <c r="A4582" s="81">
        <v>94690</v>
      </c>
      <c r="B4582" s="81" t="s">
        <v>14910</v>
      </c>
      <c r="C4582" s="81" t="s">
        <v>23</v>
      </c>
      <c r="D4582" s="82">
        <v>12.37</v>
      </c>
    </row>
    <row r="4583" spans="1:4" ht="15" x14ac:dyDescent="0.25">
      <c r="A4583" s="81">
        <v>94691</v>
      </c>
      <c r="B4583" s="81" t="s">
        <v>14911</v>
      </c>
      <c r="C4583" s="81" t="s">
        <v>23</v>
      </c>
      <c r="D4583" s="82">
        <v>14.4</v>
      </c>
    </row>
    <row r="4584" spans="1:4" ht="15" x14ac:dyDescent="0.25">
      <c r="A4584" s="81">
        <v>94692</v>
      </c>
      <c r="B4584" s="81" t="s">
        <v>14912</v>
      </c>
      <c r="C4584" s="81" t="s">
        <v>23</v>
      </c>
      <c r="D4584" s="82">
        <v>20.420000000000002</v>
      </c>
    </row>
    <row r="4585" spans="1:4" ht="15" x14ac:dyDescent="0.25">
      <c r="A4585" s="81">
        <v>94693</v>
      </c>
      <c r="B4585" s="81" t="s">
        <v>14913</v>
      </c>
      <c r="C4585" s="81" t="s">
        <v>23</v>
      </c>
      <c r="D4585" s="82">
        <v>18.89</v>
      </c>
    </row>
    <row r="4586" spans="1:4" ht="15" x14ac:dyDescent="0.25">
      <c r="A4586" s="81">
        <v>94694</v>
      </c>
      <c r="B4586" s="81" t="s">
        <v>14914</v>
      </c>
      <c r="C4586" s="81" t="s">
        <v>23</v>
      </c>
      <c r="D4586" s="82">
        <v>25.64</v>
      </c>
    </row>
    <row r="4587" spans="1:4" ht="15" x14ac:dyDescent="0.25">
      <c r="A4587" s="81">
        <v>94695</v>
      </c>
      <c r="B4587" s="81" t="s">
        <v>14915</v>
      </c>
      <c r="C4587" s="81" t="s">
        <v>23</v>
      </c>
      <c r="D4587" s="82">
        <v>32.159999999999997</v>
      </c>
    </row>
    <row r="4588" spans="1:4" ht="15" x14ac:dyDescent="0.25">
      <c r="A4588" s="81">
        <v>94696</v>
      </c>
      <c r="B4588" s="81" t="s">
        <v>14916</v>
      </c>
      <c r="C4588" s="81" t="s">
        <v>23</v>
      </c>
      <c r="D4588" s="82">
        <v>51.76</v>
      </c>
    </row>
    <row r="4589" spans="1:4" ht="15" x14ac:dyDescent="0.25">
      <c r="A4589" s="81">
        <v>94697</v>
      </c>
      <c r="B4589" s="81" t="s">
        <v>14917</v>
      </c>
      <c r="C4589" s="81" t="s">
        <v>23</v>
      </c>
      <c r="D4589" s="82">
        <v>87.72</v>
      </c>
    </row>
    <row r="4590" spans="1:4" ht="15" x14ac:dyDescent="0.25">
      <c r="A4590" s="81">
        <v>94698</v>
      </c>
      <c r="B4590" s="81" t="s">
        <v>14918</v>
      </c>
      <c r="C4590" s="81" t="s">
        <v>23</v>
      </c>
      <c r="D4590" s="82">
        <v>68.09</v>
      </c>
    </row>
    <row r="4591" spans="1:4" ht="15" x14ac:dyDescent="0.25">
      <c r="A4591" s="81">
        <v>94699</v>
      </c>
      <c r="B4591" s="81" t="s">
        <v>14919</v>
      </c>
      <c r="C4591" s="81" t="s">
        <v>23</v>
      </c>
      <c r="D4591" s="82">
        <v>115.81</v>
      </c>
    </row>
    <row r="4592" spans="1:4" ht="15" x14ac:dyDescent="0.25">
      <c r="A4592" s="81">
        <v>94700</v>
      </c>
      <c r="B4592" s="81" t="s">
        <v>14920</v>
      </c>
      <c r="C4592" s="81" t="s">
        <v>23</v>
      </c>
      <c r="D4592" s="82">
        <v>129.08000000000001</v>
      </c>
    </row>
    <row r="4593" spans="1:4" ht="15" x14ac:dyDescent="0.25">
      <c r="A4593" s="81">
        <v>94701</v>
      </c>
      <c r="B4593" s="81" t="s">
        <v>14921</v>
      </c>
      <c r="C4593" s="81" t="s">
        <v>23</v>
      </c>
      <c r="D4593" s="82">
        <v>224.55</v>
      </c>
    </row>
    <row r="4594" spans="1:4" ht="15" x14ac:dyDescent="0.25">
      <c r="A4594" s="81">
        <v>94702</v>
      </c>
      <c r="B4594" s="81" t="s">
        <v>14922</v>
      </c>
      <c r="C4594" s="81" t="s">
        <v>23</v>
      </c>
      <c r="D4594" s="82">
        <v>186.46</v>
      </c>
    </row>
    <row r="4595" spans="1:4" ht="15" x14ac:dyDescent="0.25">
      <c r="A4595" s="81">
        <v>94703</v>
      </c>
      <c r="B4595" s="81" t="s">
        <v>14923</v>
      </c>
      <c r="C4595" s="81" t="s">
        <v>23</v>
      </c>
      <c r="D4595" s="82">
        <v>21.47</v>
      </c>
    </row>
    <row r="4596" spans="1:4" ht="15" x14ac:dyDescent="0.25">
      <c r="A4596" s="81">
        <v>94704</v>
      </c>
      <c r="B4596" s="81" t="s">
        <v>14924</v>
      </c>
      <c r="C4596" s="81" t="s">
        <v>23</v>
      </c>
      <c r="D4596" s="82">
        <v>27.85</v>
      </c>
    </row>
    <row r="4597" spans="1:4" ht="15" x14ac:dyDescent="0.25">
      <c r="A4597" s="81">
        <v>94705</v>
      </c>
      <c r="B4597" s="81" t="s">
        <v>14925</v>
      </c>
      <c r="C4597" s="81" t="s">
        <v>23</v>
      </c>
      <c r="D4597" s="82">
        <v>37.18</v>
      </c>
    </row>
    <row r="4598" spans="1:4" ht="15" x14ac:dyDescent="0.25">
      <c r="A4598" s="81">
        <v>94706</v>
      </c>
      <c r="B4598" s="81" t="s">
        <v>14926</v>
      </c>
      <c r="C4598" s="81" t="s">
        <v>23</v>
      </c>
      <c r="D4598" s="82">
        <v>36.479999999999997</v>
      </c>
    </row>
    <row r="4599" spans="1:4" ht="15" x14ac:dyDescent="0.25">
      <c r="A4599" s="81">
        <v>94707</v>
      </c>
      <c r="B4599" s="81" t="s">
        <v>14927</v>
      </c>
      <c r="C4599" s="81" t="s">
        <v>23</v>
      </c>
      <c r="D4599" s="82">
        <v>56.07</v>
      </c>
    </row>
    <row r="4600" spans="1:4" ht="15" x14ac:dyDescent="0.25">
      <c r="A4600" s="81">
        <v>94713</v>
      </c>
      <c r="B4600" s="81" t="s">
        <v>14928</v>
      </c>
      <c r="C4600" s="81" t="s">
        <v>23</v>
      </c>
      <c r="D4600" s="82">
        <v>226.26</v>
      </c>
    </row>
    <row r="4601" spans="1:4" ht="15" x14ac:dyDescent="0.25">
      <c r="A4601" s="81">
        <v>94714</v>
      </c>
      <c r="B4601" s="81" t="s">
        <v>14929</v>
      </c>
      <c r="C4601" s="81" t="s">
        <v>23</v>
      </c>
      <c r="D4601" s="82">
        <v>315.64999999999998</v>
      </c>
    </row>
    <row r="4602" spans="1:4" ht="15" x14ac:dyDescent="0.25">
      <c r="A4602" s="81">
        <v>94715</v>
      </c>
      <c r="B4602" s="81" t="s">
        <v>14930</v>
      </c>
      <c r="C4602" s="81" t="s">
        <v>23</v>
      </c>
      <c r="D4602" s="82">
        <v>281.52</v>
      </c>
    </row>
    <row r="4603" spans="1:4" ht="15" x14ac:dyDescent="0.25">
      <c r="A4603" s="81">
        <v>94724</v>
      </c>
      <c r="B4603" s="81" t="s">
        <v>14931</v>
      </c>
      <c r="C4603" s="81" t="s">
        <v>23</v>
      </c>
      <c r="D4603" s="82">
        <v>26.77</v>
      </c>
    </row>
    <row r="4604" spans="1:4" ht="15" x14ac:dyDescent="0.25">
      <c r="A4604" s="81">
        <v>94725</v>
      </c>
      <c r="B4604" s="81" t="s">
        <v>14932</v>
      </c>
      <c r="C4604" s="81" t="s">
        <v>23</v>
      </c>
      <c r="D4604" s="82">
        <v>7.17</v>
      </c>
    </row>
    <row r="4605" spans="1:4" ht="15" x14ac:dyDescent="0.25">
      <c r="A4605" s="81">
        <v>94726</v>
      </c>
      <c r="B4605" s="81" t="s">
        <v>14933</v>
      </c>
      <c r="C4605" s="81" t="s">
        <v>23</v>
      </c>
      <c r="D4605" s="82">
        <v>34.46</v>
      </c>
    </row>
    <row r="4606" spans="1:4" ht="15" x14ac:dyDescent="0.25">
      <c r="A4606" s="81">
        <v>94727</v>
      </c>
      <c r="B4606" s="81" t="s">
        <v>14934</v>
      </c>
      <c r="C4606" s="81" t="s">
        <v>23</v>
      </c>
      <c r="D4606" s="82">
        <v>11.61</v>
      </c>
    </row>
    <row r="4607" spans="1:4" ht="15" x14ac:dyDescent="0.25">
      <c r="A4607" s="81">
        <v>94728</v>
      </c>
      <c r="B4607" s="81" t="s">
        <v>14935</v>
      </c>
      <c r="C4607" s="81" t="s">
        <v>23</v>
      </c>
      <c r="D4607" s="82">
        <v>53.72</v>
      </c>
    </row>
    <row r="4608" spans="1:4" ht="15" x14ac:dyDescent="0.25">
      <c r="A4608" s="81">
        <v>94729</v>
      </c>
      <c r="B4608" s="81" t="s">
        <v>14936</v>
      </c>
      <c r="C4608" s="81" t="s">
        <v>23</v>
      </c>
      <c r="D4608" s="82">
        <v>20.14</v>
      </c>
    </row>
    <row r="4609" spans="1:4" ht="15" x14ac:dyDescent="0.25">
      <c r="A4609" s="81">
        <v>94730</v>
      </c>
      <c r="B4609" s="81" t="s">
        <v>14937</v>
      </c>
      <c r="C4609" s="81" t="s">
        <v>23</v>
      </c>
      <c r="D4609" s="82">
        <v>65.95</v>
      </c>
    </row>
    <row r="4610" spans="1:4" ht="15" x14ac:dyDescent="0.25">
      <c r="A4610" s="81">
        <v>94731</v>
      </c>
      <c r="B4610" s="81" t="s">
        <v>14938</v>
      </c>
      <c r="C4610" s="81" t="s">
        <v>23</v>
      </c>
      <c r="D4610" s="82">
        <v>26.77</v>
      </c>
    </row>
    <row r="4611" spans="1:4" ht="15" x14ac:dyDescent="0.25">
      <c r="A4611" s="81">
        <v>94732</v>
      </c>
      <c r="B4611" s="81" t="s">
        <v>14939</v>
      </c>
      <c r="C4611" s="81" t="s">
        <v>23</v>
      </c>
      <c r="D4611" s="82">
        <v>105.81</v>
      </c>
    </row>
    <row r="4612" spans="1:4" ht="15" x14ac:dyDescent="0.25">
      <c r="A4612" s="81">
        <v>94733</v>
      </c>
      <c r="B4612" s="81" t="s">
        <v>14940</v>
      </c>
      <c r="C4612" s="81" t="s">
        <v>23</v>
      </c>
      <c r="D4612" s="82">
        <v>47.16</v>
      </c>
    </row>
    <row r="4613" spans="1:4" ht="15" x14ac:dyDescent="0.25">
      <c r="A4613" s="81">
        <v>94734</v>
      </c>
      <c r="B4613" s="81" t="s">
        <v>14941</v>
      </c>
      <c r="C4613" s="81" t="s">
        <v>23</v>
      </c>
      <c r="D4613" s="82">
        <v>384.45</v>
      </c>
    </row>
    <row r="4614" spans="1:4" ht="15" x14ac:dyDescent="0.25">
      <c r="A4614" s="81">
        <v>94736</v>
      </c>
      <c r="B4614" s="81" t="s">
        <v>14942</v>
      </c>
      <c r="C4614" s="81" t="s">
        <v>23</v>
      </c>
      <c r="D4614" s="82">
        <v>558.76</v>
      </c>
    </row>
    <row r="4615" spans="1:4" ht="15" x14ac:dyDescent="0.25">
      <c r="A4615" s="81">
        <v>94737</v>
      </c>
      <c r="B4615" s="81" t="s">
        <v>14943</v>
      </c>
      <c r="C4615" s="81" t="s">
        <v>23</v>
      </c>
      <c r="D4615" s="82">
        <v>195.28</v>
      </c>
    </row>
    <row r="4616" spans="1:4" ht="15" x14ac:dyDescent="0.25">
      <c r="A4616" s="81">
        <v>94738</v>
      </c>
      <c r="B4616" s="81" t="s">
        <v>14944</v>
      </c>
      <c r="C4616" s="81" t="s">
        <v>23</v>
      </c>
      <c r="D4616" s="83">
        <v>1679.26</v>
      </c>
    </row>
    <row r="4617" spans="1:4" ht="15" x14ac:dyDescent="0.25">
      <c r="A4617" s="81">
        <v>94739</v>
      </c>
      <c r="B4617" s="81" t="s">
        <v>14945</v>
      </c>
      <c r="C4617" s="81" t="s">
        <v>23</v>
      </c>
      <c r="D4617" s="82">
        <v>240.36</v>
      </c>
    </row>
    <row r="4618" spans="1:4" ht="15" x14ac:dyDescent="0.25">
      <c r="A4618" s="81">
        <v>94740</v>
      </c>
      <c r="B4618" s="81" t="s">
        <v>14946</v>
      </c>
      <c r="C4618" s="81" t="s">
        <v>23</v>
      </c>
      <c r="D4618" s="82">
        <v>10.36</v>
      </c>
    </row>
    <row r="4619" spans="1:4" ht="15" x14ac:dyDescent="0.25">
      <c r="A4619" s="81">
        <v>94741</v>
      </c>
      <c r="B4619" s="81" t="s">
        <v>14947</v>
      </c>
      <c r="C4619" s="81" t="s">
        <v>23</v>
      </c>
      <c r="D4619" s="82">
        <v>13.36</v>
      </c>
    </row>
    <row r="4620" spans="1:4" ht="15" x14ac:dyDescent="0.25">
      <c r="A4620" s="81">
        <v>94742</v>
      </c>
      <c r="B4620" s="81" t="s">
        <v>14948</v>
      </c>
      <c r="C4620" s="81" t="s">
        <v>23</v>
      </c>
      <c r="D4620" s="82">
        <v>17.14</v>
      </c>
    </row>
    <row r="4621" spans="1:4" ht="15" x14ac:dyDescent="0.25">
      <c r="A4621" s="81">
        <v>94743</v>
      </c>
      <c r="B4621" s="81" t="s">
        <v>14949</v>
      </c>
      <c r="C4621" s="81" t="s">
        <v>23</v>
      </c>
      <c r="D4621" s="82">
        <v>21.66</v>
      </c>
    </row>
    <row r="4622" spans="1:4" ht="15" x14ac:dyDescent="0.25">
      <c r="A4622" s="81">
        <v>94744</v>
      </c>
      <c r="B4622" s="81" t="s">
        <v>14950</v>
      </c>
      <c r="C4622" s="81" t="s">
        <v>23</v>
      </c>
      <c r="D4622" s="82">
        <v>27.03</v>
      </c>
    </row>
    <row r="4623" spans="1:4" ht="15" x14ac:dyDescent="0.25">
      <c r="A4623" s="81">
        <v>94746</v>
      </c>
      <c r="B4623" s="81" t="s">
        <v>14951</v>
      </c>
      <c r="C4623" s="81" t="s">
        <v>23</v>
      </c>
      <c r="D4623" s="82">
        <v>38.81</v>
      </c>
    </row>
    <row r="4624" spans="1:4" ht="15" x14ac:dyDescent="0.25">
      <c r="A4624" s="81">
        <v>94748</v>
      </c>
      <c r="B4624" s="81" t="s">
        <v>14952</v>
      </c>
      <c r="C4624" s="81" t="s">
        <v>23</v>
      </c>
      <c r="D4624" s="82">
        <v>85.1</v>
      </c>
    </row>
    <row r="4625" spans="1:4" ht="15" x14ac:dyDescent="0.25">
      <c r="A4625" s="81">
        <v>94750</v>
      </c>
      <c r="B4625" s="81" t="s">
        <v>14953</v>
      </c>
      <c r="C4625" s="81" t="s">
        <v>23</v>
      </c>
      <c r="D4625" s="82">
        <v>172.2</v>
      </c>
    </row>
    <row r="4626" spans="1:4" ht="15" x14ac:dyDescent="0.25">
      <c r="A4626" s="81">
        <v>94752</v>
      </c>
      <c r="B4626" s="81" t="s">
        <v>14954</v>
      </c>
      <c r="C4626" s="81" t="s">
        <v>23</v>
      </c>
      <c r="D4626" s="82">
        <v>207.17</v>
      </c>
    </row>
    <row r="4627" spans="1:4" ht="15" x14ac:dyDescent="0.25">
      <c r="A4627" s="81">
        <v>94754</v>
      </c>
      <c r="B4627" s="81" t="s">
        <v>14955</v>
      </c>
      <c r="C4627" s="81" t="s">
        <v>23</v>
      </c>
      <c r="D4627" s="82">
        <v>297.06</v>
      </c>
    </row>
    <row r="4628" spans="1:4" ht="15" x14ac:dyDescent="0.25">
      <c r="A4628" s="81">
        <v>94756</v>
      </c>
      <c r="B4628" s="81" t="s">
        <v>14956</v>
      </c>
      <c r="C4628" s="81" t="s">
        <v>23</v>
      </c>
      <c r="D4628" s="82">
        <v>13.28</v>
      </c>
    </row>
    <row r="4629" spans="1:4" ht="15" x14ac:dyDescent="0.25">
      <c r="A4629" s="81">
        <v>94757</v>
      </c>
      <c r="B4629" s="81" t="s">
        <v>14957</v>
      </c>
      <c r="C4629" s="81" t="s">
        <v>23</v>
      </c>
      <c r="D4629" s="82">
        <v>20.78</v>
      </c>
    </row>
    <row r="4630" spans="1:4" ht="15" x14ac:dyDescent="0.25">
      <c r="A4630" s="81">
        <v>94758</v>
      </c>
      <c r="B4630" s="81" t="s">
        <v>14958</v>
      </c>
      <c r="C4630" s="81" t="s">
        <v>23</v>
      </c>
      <c r="D4630" s="82">
        <v>52.48</v>
      </c>
    </row>
    <row r="4631" spans="1:4" ht="15" x14ac:dyDescent="0.25">
      <c r="A4631" s="81">
        <v>94759</v>
      </c>
      <c r="B4631" s="81" t="s">
        <v>14959</v>
      </c>
      <c r="C4631" s="81" t="s">
        <v>23</v>
      </c>
      <c r="D4631" s="82">
        <v>66.92</v>
      </c>
    </row>
    <row r="4632" spans="1:4" ht="15" x14ac:dyDescent="0.25">
      <c r="A4632" s="81">
        <v>94760</v>
      </c>
      <c r="B4632" s="81" t="s">
        <v>14960</v>
      </c>
      <c r="C4632" s="81" t="s">
        <v>23</v>
      </c>
      <c r="D4632" s="82">
        <v>106.89</v>
      </c>
    </row>
    <row r="4633" spans="1:4" ht="15" x14ac:dyDescent="0.25">
      <c r="A4633" s="81">
        <v>94761</v>
      </c>
      <c r="B4633" s="81" t="s">
        <v>14961</v>
      </c>
      <c r="C4633" s="81" t="s">
        <v>23</v>
      </c>
      <c r="D4633" s="82">
        <v>231.41</v>
      </c>
    </row>
    <row r="4634" spans="1:4" ht="15" x14ac:dyDescent="0.25">
      <c r="A4634" s="81">
        <v>94762</v>
      </c>
      <c r="B4634" s="81" t="s">
        <v>14962</v>
      </c>
      <c r="C4634" s="81" t="s">
        <v>23</v>
      </c>
      <c r="D4634" s="82">
        <v>280.87</v>
      </c>
    </row>
    <row r="4635" spans="1:4" ht="15" x14ac:dyDescent="0.25">
      <c r="A4635" s="81">
        <v>94763</v>
      </c>
      <c r="B4635" s="81" t="s">
        <v>14963</v>
      </c>
      <c r="C4635" s="81" t="s">
        <v>23</v>
      </c>
      <c r="D4635" s="82">
        <v>369.92</v>
      </c>
    </row>
    <row r="4636" spans="1:4" ht="15" x14ac:dyDescent="0.25">
      <c r="A4636" s="81">
        <v>94764</v>
      </c>
      <c r="B4636" s="81" t="s">
        <v>14964</v>
      </c>
      <c r="C4636" s="81" t="s">
        <v>23</v>
      </c>
      <c r="D4636" s="82">
        <v>39.479999999999997</v>
      </c>
    </row>
    <row r="4637" spans="1:4" ht="15" x14ac:dyDescent="0.25">
      <c r="A4637" s="81">
        <v>94765</v>
      </c>
      <c r="B4637" s="81" t="s">
        <v>14965</v>
      </c>
      <c r="C4637" s="81" t="s">
        <v>23</v>
      </c>
      <c r="D4637" s="82">
        <v>43.29</v>
      </c>
    </row>
    <row r="4638" spans="1:4" ht="15" x14ac:dyDescent="0.25">
      <c r="A4638" s="81">
        <v>94766</v>
      </c>
      <c r="B4638" s="81" t="s">
        <v>14966</v>
      </c>
      <c r="C4638" s="81" t="s">
        <v>23</v>
      </c>
      <c r="D4638" s="82">
        <v>48.15</v>
      </c>
    </row>
    <row r="4639" spans="1:4" ht="15" x14ac:dyDescent="0.25">
      <c r="A4639" s="81">
        <v>94767</v>
      </c>
      <c r="B4639" s="81" t="s">
        <v>14967</v>
      </c>
      <c r="C4639" s="81" t="s">
        <v>23</v>
      </c>
      <c r="D4639" s="82">
        <v>70.569999999999993</v>
      </c>
    </row>
    <row r="4640" spans="1:4" ht="15" x14ac:dyDescent="0.25">
      <c r="A4640" s="81">
        <v>94768</v>
      </c>
      <c r="B4640" s="81" t="s">
        <v>14968</v>
      </c>
      <c r="C4640" s="81" t="s">
        <v>23</v>
      </c>
      <c r="D4640" s="82">
        <v>79.72</v>
      </c>
    </row>
    <row r="4641" spans="1:4" ht="15" x14ac:dyDescent="0.25">
      <c r="A4641" s="81">
        <v>94769</v>
      </c>
      <c r="B4641" s="81" t="s">
        <v>14969</v>
      </c>
      <c r="C4641" s="81" t="s">
        <v>23</v>
      </c>
      <c r="D4641" s="82">
        <v>105.88</v>
      </c>
    </row>
    <row r="4642" spans="1:4" ht="15" x14ac:dyDescent="0.25">
      <c r="A4642" s="81">
        <v>94783</v>
      </c>
      <c r="B4642" s="81" t="s">
        <v>14970</v>
      </c>
      <c r="C4642" s="81" t="s">
        <v>23</v>
      </c>
      <c r="D4642" s="82">
        <v>20.2</v>
      </c>
    </row>
    <row r="4643" spans="1:4" ht="15" x14ac:dyDescent="0.25">
      <c r="A4643" s="81">
        <v>94863</v>
      </c>
      <c r="B4643" s="81" t="s">
        <v>14971</v>
      </c>
      <c r="C4643" s="81" t="s">
        <v>23</v>
      </c>
      <c r="D4643" s="82">
        <v>163.88</v>
      </c>
    </row>
    <row r="4644" spans="1:4" ht="15" x14ac:dyDescent="0.25">
      <c r="A4644" s="81">
        <v>95237</v>
      </c>
      <c r="B4644" s="81" t="s">
        <v>12830</v>
      </c>
      <c r="C4644" s="81" t="s">
        <v>23</v>
      </c>
      <c r="D4644" s="82">
        <v>24.66</v>
      </c>
    </row>
    <row r="4645" spans="1:4" ht="15" x14ac:dyDescent="0.25">
      <c r="A4645" s="81">
        <v>95693</v>
      </c>
      <c r="B4645" s="81" t="s">
        <v>12831</v>
      </c>
      <c r="C4645" s="81" t="s">
        <v>23</v>
      </c>
      <c r="D4645" s="82">
        <v>57.42</v>
      </c>
    </row>
    <row r="4646" spans="1:4" ht="15" x14ac:dyDescent="0.25">
      <c r="A4646" s="81">
        <v>95694</v>
      </c>
      <c r="B4646" s="81" t="s">
        <v>12832</v>
      </c>
      <c r="C4646" s="81" t="s">
        <v>23</v>
      </c>
      <c r="D4646" s="82">
        <v>57.02</v>
      </c>
    </row>
    <row r="4647" spans="1:4" ht="15" x14ac:dyDescent="0.25">
      <c r="A4647" s="81">
        <v>95695</v>
      </c>
      <c r="B4647" s="81" t="s">
        <v>12833</v>
      </c>
      <c r="C4647" s="81" t="s">
        <v>23</v>
      </c>
      <c r="D4647" s="82">
        <v>66.930000000000007</v>
      </c>
    </row>
    <row r="4648" spans="1:4" ht="15" x14ac:dyDescent="0.25">
      <c r="A4648" s="81">
        <v>95696</v>
      </c>
      <c r="B4648" s="81" t="s">
        <v>2087</v>
      </c>
      <c r="C4648" s="81" t="s">
        <v>23</v>
      </c>
      <c r="D4648" s="82">
        <v>38.5</v>
      </c>
    </row>
    <row r="4649" spans="1:4" ht="15" x14ac:dyDescent="0.25">
      <c r="A4649" s="81">
        <v>96637</v>
      </c>
      <c r="B4649" s="81" t="s">
        <v>12834</v>
      </c>
      <c r="C4649" s="81" t="s">
        <v>23</v>
      </c>
      <c r="D4649" s="82">
        <v>20.22</v>
      </c>
    </row>
    <row r="4650" spans="1:4" ht="15" x14ac:dyDescent="0.25">
      <c r="A4650" s="81">
        <v>96638</v>
      </c>
      <c r="B4650" s="81" t="s">
        <v>12835</v>
      </c>
      <c r="C4650" s="81" t="s">
        <v>23</v>
      </c>
      <c r="D4650" s="82">
        <v>20.56</v>
      </c>
    </row>
    <row r="4651" spans="1:4" ht="15" x14ac:dyDescent="0.25">
      <c r="A4651" s="81">
        <v>96639</v>
      </c>
      <c r="B4651" s="81" t="s">
        <v>12836</v>
      </c>
      <c r="C4651" s="81" t="s">
        <v>23</v>
      </c>
      <c r="D4651" s="82">
        <v>13.89</v>
      </c>
    </row>
    <row r="4652" spans="1:4" ht="15" x14ac:dyDescent="0.25">
      <c r="A4652" s="81">
        <v>96640</v>
      </c>
      <c r="B4652" s="81" t="s">
        <v>12837</v>
      </c>
      <c r="C4652" s="81" t="s">
        <v>23</v>
      </c>
      <c r="D4652" s="82">
        <v>25.49</v>
      </c>
    </row>
    <row r="4653" spans="1:4" ht="15" x14ac:dyDescent="0.25">
      <c r="A4653" s="81">
        <v>96641</v>
      </c>
      <c r="B4653" s="81" t="s">
        <v>12838</v>
      </c>
      <c r="C4653" s="81" t="s">
        <v>23</v>
      </c>
      <c r="D4653" s="82">
        <v>18.010000000000002</v>
      </c>
    </row>
    <row r="4654" spans="1:4" ht="15" x14ac:dyDescent="0.25">
      <c r="A4654" s="81">
        <v>96642</v>
      </c>
      <c r="B4654" s="81" t="s">
        <v>12839</v>
      </c>
      <c r="C4654" s="81" t="s">
        <v>23</v>
      </c>
      <c r="D4654" s="82">
        <v>26.72</v>
      </c>
    </row>
    <row r="4655" spans="1:4" ht="15" x14ac:dyDescent="0.25">
      <c r="A4655" s="81">
        <v>96643</v>
      </c>
      <c r="B4655" s="81" t="s">
        <v>12840</v>
      </c>
      <c r="C4655" s="81" t="s">
        <v>23</v>
      </c>
      <c r="D4655" s="82">
        <v>45.43</v>
      </c>
    </row>
    <row r="4656" spans="1:4" ht="15" x14ac:dyDescent="0.25">
      <c r="A4656" s="81">
        <v>96650</v>
      </c>
      <c r="B4656" s="81" t="s">
        <v>12841</v>
      </c>
      <c r="C4656" s="81" t="s">
        <v>23</v>
      </c>
      <c r="D4656" s="82">
        <v>10.8</v>
      </c>
    </row>
    <row r="4657" spans="1:4" ht="15" x14ac:dyDescent="0.25">
      <c r="A4657" s="81">
        <v>96651</v>
      </c>
      <c r="B4657" s="81" t="s">
        <v>12842</v>
      </c>
      <c r="C4657" s="81" t="s">
        <v>23</v>
      </c>
      <c r="D4657" s="82">
        <v>11.14</v>
      </c>
    </row>
    <row r="4658" spans="1:4" ht="15" x14ac:dyDescent="0.25">
      <c r="A4658" s="81">
        <v>96652</v>
      </c>
      <c r="B4658" s="81" t="s">
        <v>12843</v>
      </c>
      <c r="C4658" s="81" t="s">
        <v>23</v>
      </c>
      <c r="D4658" s="82">
        <v>12.41</v>
      </c>
    </row>
    <row r="4659" spans="1:4" ht="15" x14ac:dyDescent="0.25">
      <c r="A4659" s="81">
        <v>96653</v>
      </c>
      <c r="B4659" s="81" t="s">
        <v>12844</v>
      </c>
      <c r="C4659" s="81" t="s">
        <v>23</v>
      </c>
      <c r="D4659" s="82">
        <v>15.31</v>
      </c>
    </row>
    <row r="4660" spans="1:4" ht="15" x14ac:dyDescent="0.25">
      <c r="A4660" s="81">
        <v>96654</v>
      </c>
      <c r="B4660" s="81" t="s">
        <v>12845</v>
      </c>
      <c r="C4660" s="81" t="s">
        <v>23</v>
      </c>
      <c r="D4660" s="82">
        <v>17.170000000000002</v>
      </c>
    </row>
    <row r="4661" spans="1:4" ht="15" x14ac:dyDescent="0.25">
      <c r="A4661" s="81">
        <v>96655</v>
      </c>
      <c r="B4661" s="81" t="s">
        <v>12846</v>
      </c>
      <c r="C4661" s="81" t="s">
        <v>23</v>
      </c>
      <c r="D4661" s="82">
        <v>21.9</v>
      </c>
    </row>
    <row r="4662" spans="1:4" ht="15" x14ac:dyDescent="0.25">
      <c r="A4662" s="81">
        <v>96656</v>
      </c>
      <c r="B4662" s="81" t="s">
        <v>12847</v>
      </c>
      <c r="C4662" s="81" t="s">
        <v>23</v>
      </c>
      <c r="D4662" s="82">
        <v>7.61</v>
      </c>
    </row>
    <row r="4663" spans="1:4" ht="15" x14ac:dyDescent="0.25">
      <c r="A4663" s="81">
        <v>96657</v>
      </c>
      <c r="B4663" s="81" t="s">
        <v>12848</v>
      </c>
      <c r="C4663" s="81" t="s">
        <v>23</v>
      </c>
      <c r="D4663" s="82">
        <v>22.68</v>
      </c>
    </row>
    <row r="4664" spans="1:4" ht="15" x14ac:dyDescent="0.25">
      <c r="A4664" s="81">
        <v>96658</v>
      </c>
      <c r="B4664" s="81" t="s">
        <v>12849</v>
      </c>
      <c r="C4664" s="81" t="s">
        <v>23</v>
      </c>
      <c r="D4664" s="82">
        <v>15.2</v>
      </c>
    </row>
    <row r="4665" spans="1:4" ht="15" x14ac:dyDescent="0.25">
      <c r="A4665" s="81">
        <v>96659</v>
      </c>
      <c r="B4665" s="81" t="s">
        <v>12850</v>
      </c>
      <c r="C4665" s="81" t="s">
        <v>23</v>
      </c>
      <c r="D4665" s="82">
        <v>9.42</v>
      </c>
    </row>
    <row r="4666" spans="1:4" ht="15" x14ac:dyDescent="0.25">
      <c r="A4666" s="81">
        <v>96660</v>
      </c>
      <c r="B4666" s="81" t="s">
        <v>14972</v>
      </c>
      <c r="C4666" s="81" t="s">
        <v>23</v>
      </c>
      <c r="D4666" s="82">
        <v>30.14</v>
      </c>
    </row>
    <row r="4667" spans="1:4" ht="15" x14ac:dyDescent="0.25">
      <c r="A4667" s="81">
        <v>96661</v>
      </c>
      <c r="B4667" s="81" t="s">
        <v>14973</v>
      </c>
      <c r="C4667" s="81" t="s">
        <v>23</v>
      </c>
      <c r="D4667" s="82">
        <v>29.87</v>
      </c>
    </row>
    <row r="4668" spans="1:4" ht="15" x14ac:dyDescent="0.25">
      <c r="A4668" s="81">
        <v>96662</v>
      </c>
      <c r="B4668" s="81" t="s">
        <v>12851</v>
      </c>
      <c r="C4668" s="81" t="s">
        <v>23</v>
      </c>
      <c r="D4668" s="82">
        <v>10.19</v>
      </c>
    </row>
    <row r="4669" spans="1:4" ht="15" x14ac:dyDescent="0.25">
      <c r="A4669" s="81">
        <v>96663</v>
      </c>
      <c r="B4669" s="81" t="s">
        <v>12852</v>
      </c>
      <c r="C4669" s="81" t="s">
        <v>23</v>
      </c>
      <c r="D4669" s="82">
        <v>16.07</v>
      </c>
    </row>
    <row r="4670" spans="1:4" ht="15" x14ac:dyDescent="0.25">
      <c r="A4670" s="81">
        <v>96664</v>
      </c>
      <c r="B4670" s="81" t="s">
        <v>12853</v>
      </c>
      <c r="C4670" s="81" t="s">
        <v>23</v>
      </c>
      <c r="D4670" s="82">
        <v>17.309999999999999</v>
      </c>
    </row>
    <row r="4671" spans="1:4" ht="15" x14ac:dyDescent="0.25">
      <c r="A4671" s="81">
        <v>96665</v>
      </c>
      <c r="B4671" s="81" t="s">
        <v>12854</v>
      </c>
      <c r="C4671" s="81" t="s">
        <v>23</v>
      </c>
      <c r="D4671" s="82">
        <v>14.16</v>
      </c>
    </row>
    <row r="4672" spans="1:4" ht="15" x14ac:dyDescent="0.25">
      <c r="A4672" s="81">
        <v>96666</v>
      </c>
      <c r="B4672" s="81" t="s">
        <v>12855</v>
      </c>
      <c r="C4672" s="81" t="s">
        <v>23</v>
      </c>
      <c r="D4672" s="82">
        <v>18.809999999999999</v>
      </c>
    </row>
    <row r="4673" spans="1:4" ht="15" x14ac:dyDescent="0.25">
      <c r="A4673" s="81">
        <v>96667</v>
      </c>
      <c r="B4673" s="81" t="s">
        <v>12856</v>
      </c>
      <c r="C4673" s="81" t="s">
        <v>23</v>
      </c>
      <c r="D4673" s="82">
        <v>25.09</v>
      </c>
    </row>
    <row r="4674" spans="1:4" ht="15" x14ac:dyDescent="0.25">
      <c r="A4674" s="81">
        <v>96684</v>
      </c>
      <c r="B4674" s="81" t="s">
        <v>12857</v>
      </c>
      <c r="C4674" s="81" t="s">
        <v>23</v>
      </c>
      <c r="D4674" s="82">
        <v>14.19</v>
      </c>
    </row>
    <row r="4675" spans="1:4" ht="15" x14ac:dyDescent="0.25">
      <c r="A4675" s="81">
        <v>96685</v>
      </c>
      <c r="B4675" s="81" t="s">
        <v>12858</v>
      </c>
      <c r="C4675" s="81" t="s">
        <v>23</v>
      </c>
      <c r="D4675" s="82">
        <v>14.53</v>
      </c>
    </row>
    <row r="4676" spans="1:4" ht="15" x14ac:dyDescent="0.25">
      <c r="A4676" s="81">
        <v>96686</v>
      </c>
      <c r="B4676" s="81" t="s">
        <v>12859</v>
      </c>
      <c r="C4676" s="81" t="s">
        <v>23</v>
      </c>
      <c r="D4676" s="82">
        <v>17.989999999999998</v>
      </c>
    </row>
    <row r="4677" spans="1:4" ht="15" x14ac:dyDescent="0.25">
      <c r="A4677" s="81">
        <v>96687</v>
      </c>
      <c r="B4677" s="81" t="s">
        <v>12860</v>
      </c>
      <c r="C4677" s="81" t="s">
        <v>23</v>
      </c>
      <c r="D4677" s="82">
        <v>20.89</v>
      </c>
    </row>
    <row r="4678" spans="1:4" ht="15" x14ac:dyDescent="0.25">
      <c r="A4678" s="81">
        <v>96688</v>
      </c>
      <c r="B4678" s="81" t="s">
        <v>12861</v>
      </c>
      <c r="C4678" s="81" t="s">
        <v>23</v>
      </c>
      <c r="D4678" s="82">
        <v>25.24</v>
      </c>
    </row>
    <row r="4679" spans="1:4" ht="15" x14ac:dyDescent="0.25">
      <c r="A4679" s="81">
        <v>96689</v>
      </c>
      <c r="B4679" s="81" t="s">
        <v>12862</v>
      </c>
      <c r="C4679" s="81" t="s">
        <v>23</v>
      </c>
      <c r="D4679" s="82">
        <v>29.97</v>
      </c>
    </row>
    <row r="4680" spans="1:4" ht="15" x14ac:dyDescent="0.25">
      <c r="A4680" s="81">
        <v>96690</v>
      </c>
      <c r="B4680" s="81" t="s">
        <v>12863</v>
      </c>
      <c r="C4680" s="81" t="s">
        <v>23</v>
      </c>
      <c r="D4680" s="82">
        <v>34.020000000000003</v>
      </c>
    </row>
    <row r="4681" spans="1:4" ht="15" x14ac:dyDescent="0.25">
      <c r="A4681" s="81">
        <v>96691</v>
      </c>
      <c r="B4681" s="81" t="s">
        <v>12864</v>
      </c>
      <c r="C4681" s="81" t="s">
        <v>23</v>
      </c>
      <c r="D4681" s="82">
        <v>41.51</v>
      </c>
    </row>
    <row r="4682" spans="1:4" ht="15" x14ac:dyDescent="0.25">
      <c r="A4682" s="81">
        <v>96692</v>
      </c>
      <c r="B4682" s="81" t="s">
        <v>12865</v>
      </c>
      <c r="C4682" s="81" t="s">
        <v>23</v>
      </c>
      <c r="D4682" s="82">
        <v>46.8</v>
      </c>
    </row>
    <row r="4683" spans="1:4" ht="15" x14ac:dyDescent="0.25">
      <c r="A4683" s="81">
        <v>96693</v>
      </c>
      <c r="B4683" s="81" t="s">
        <v>12866</v>
      </c>
      <c r="C4683" s="81" t="s">
        <v>23</v>
      </c>
      <c r="D4683" s="82">
        <v>60.16</v>
      </c>
    </row>
    <row r="4684" spans="1:4" ht="15" x14ac:dyDescent="0.25">
      <c r="A4684" s="81">
        <v>96694</v>
      </c>
      <c r="B4684" s="81" t="s">
        <v>12867</v>
      </c>
      <c r="C4684" s="81" t="s">
        <v>23</v>
      </c>
      <c r="D4684" s="82">
        <v>90.45</v>
      </c>
    </row>
    <row r="4685" spans="1:4" ht="15" x14ac:dyDescent="0.25">
      <c r="A4685" s="81">
        <v>96695</v>
      </c>
      <c r="B4685" s="81" t="s">
        <v>12868</v>
      </c>
      <c r="C4685" s="81" t="s">
        <v>23</v>
      </c>
      <c r="D4685" s="82">
        <v>98.6</v>
      </c>
    </row>
    <row r="4686" spans="1:4" ht="15" x14ac:dyDescent="0.25">
      <c r="A4686" s="81">
        <v>96696</v>
      </c>
      <c r="B4686" s="81" t="s">
        <v>12869</v>
      </c>
      <c r="C4686" s="81" t="s">
        <v>23</v>
      </c>
      <c r="D4686" s="82">
        <v>112.23</v>
      </c>
    </row>
    <row r="4687" spans="1:4" ht="15" x14ac:dyDescent="0.25">
      <c r="A4687" s="81">
        <v>96697</v>
      </c>
      <c r="B4687" s="81" t="s">
        <v>12870</v>
      </c>
      <c r="C4687" s="81" t="s">
        <v>23</v>
      </c>
      <c r="D4687" s="82">
        <v>309.8</v>
      </c>
    </row>
    <row r="4688" spans="1:4" ht="15" x14ac:dyDescent="0.25">
      <c r="A4688" s="81">
        <v>96698</v>
      </c>
      <c r="B4688" s="81" t="s">
        <v>12871</v>
      </c>
      <c r="C4688" s="81" t="s">
        <v>23</v>
      </c>
      <c r="D4688" s="82">
        <v>9.89</v>
      </c>
    </row>
    <row r="4689" spans="1:4" ht="15" x14ac:dyDescent="0.25">
      <c r="A4689" s="81">
        <v>96699</v>
      </c>
      <c r="B4689" s="81" t="s">
        <v>14974</v>
      </c>
      <c r="C4689" s="81" t="s">
        <v>23</v>
      </c>
      <c r="D4689" s="82">
        <v>24.96</v>
      </c>
    </row>
    <row r="4690" spans="1:4" ht="15" x14ac:dyDescent="0.25">
      <c r="A4690" s="81">
        <v>96700</v>
      </c>
      <c r="B4690" s="81" t="s">
        <v>14975</v>
      </c>
      <c r="C4690" s="81" t="s">
        <v>23</v>
      </c>
      <c r="D4690" s="82">
        <v>17.48</v>
      </c>
    </row>
    <row r="4691" spans="1:4" ht="15" x14ac:dyDescent="0.25">
      <c r="A4691" s="81">
        <v>96701</v>
      </c>
      <c r="B4691" s="81" t="s">
        <v>12872</v>
      </c>
      <c r="C4691" s="81" t="s">
        <v>23</v>
      </c>
      <c r="D4691" s="82">
        <v>13.15</v>
      </c>
    </row>
    <row r="4692" spans="1:4" ht="15" x14ac:dyDescent="0.25">
      <c r="A4692" s="81">
        <v>96702</v>
      </c>
      <c r="B4692" s="81" t="s">
        <v>12873</v>
      </c>
      <c r="C4692" s="81" t="s">
        <v>23</v>
      </c>
      <c r="D4692" s="82">
        <v>13.19</v>
      </c>
    </row>
    <row r="4693" spans="1:4" ht="15" x14ac:dyDescent="0.25">
      <c r="A4693" s="81">
        <v>96703</v>
      </c>
      <c r="B4693" s="81" t="s">
        <v>12874</v>
      </c>
      <c r="C4693" s="81" t="s">
        <v>23</v>
      </c>
      <c r="D4693" s="82">
        <v>21.44</v>
      </c>
    </row>
    <row r="4694" spans="1:4" ht="15" x14ac:dyDescent="0.25">
      <c r="A4694" s="81">
        <v>96704</v>
      </c>
      <c r="B4694" s="81" t="s">
        <v>12875</v>
      </c>
      <c r="C4694" s="81" t="s">
        <v>23</v>
      </c>
      <c r="D4694" s="82">
        <v>21.14</v>
      </c>
    </row>
    <row r="4695" spans="1:4" ht="15" x14ac:dyDescent="0.25">
      <c r="A4695" s="81">
        <v>96705</v>
      </c>
      <c r="B4695" s="81" t="s">
        <v>12876</v>
      </c>
      <c r="C4695" s="81" t="s">
        <v>23</v>
      </c>
      <c r="D4695" s="82">
        <v>26.02</v>
      </c>
    </row>
    <row r="4696" spans="1:4" ht="15" x14ac:dyDescent="0.25">
      <c r="A4696" s="81">
        <v>96706</v>
      </c>
      <c r="B4696" s="81" t="s">
        <v>12877</v>
      </c>
      <c r="C4696" s="81" t="s">
        <v>23</v>
      </c>
      <c r="D4696" s="82">
        <v>37.29</v>
      </c>
    </row>
    <row r="4697" spans="1:4" ht="15" x14ac:dyDescent="0.25">
      <c r="A4697" s="81">
        <v>96707</v>
      </c>
      <c r="B4697" s="81" t="s">
        <v>12878</v>
      </c>
      <c r="C4697" s="81" t="s">
        <v>23</v>
      </c>
      <c r="D4697" s="82">
        <v>57.27</v>
      </c>
    </row>
    <row r="4698" spans="1:4" ht="15" x14ac:dyDescent="0.25">
      <c r="A4698" s="81">
        <v>96708</v>
      </c>
      <c r="B4698" s="81" t="s">
        <v>12879</v>
      </c>
      <c r="C4698" s="81" t="s">
        <v>23</v>
      </c>
      <c r="D4698" s="82">
        <v>84.41</v>
      </c>
    </row>
    <row r="4699" spans="1:4" ht="15" x14ac:dyDescent="0.25">
      <c r="A4699" s="81">
        <v>96709</v>
      </c>
      <c r="B4699" s="81" t="s">
        <v>12880</v>
      </c>
      <c r="C4699" s="81" t="s">
        <v>23</v>
      </c>
      <c r="D4699" s="82">
        <v>107.14</v>
      </c>
    </row>
    <row r="4700" spans="1:4" ht="15" x14ac:dyDescent="0.25">
      <c r="A4700" s="81">
        <v>96710</v>
      </c>
      <c r="B4700" s="81" t="s">
        <v>12881</v>
      </c>
      <c r="C4700" s="81" t="s">
        <v>23</v>
      </c>
      <c r="D4700" s="82">
        <v>18.68</v>
      </c>
    </row>
    <row r="4701" spans="1:4" ht="15" x14ac:dyDescent="0.25">
      <c r="A4701" s="81">
        <v>96711</v>
      </c>
      <c r="B4701" s="81" t="s">
        <v>12882</v>
      </c>
      <c r="C4701" s="81" t="s">
        <v>23</v>
      </c>
      <c r="D4701" s="82">
        <v>26.25</v>
      </c>
    </row>
    <row r="4702" spans="1:4" ht="15" x14ac:dyDescent="0.25">
      <c r="A4702" s="81">
        <v>96712</v>
      </c>
      <c r="B4702" s="81" t="s">
        <v>12883</v>
      </c>
      <c r="C4702" s="81" t="s">
        <v>23</v>
      </c>
      <c r="D4702" s="82">
        <v>35.840000000000003</v>
      </c>
    </row>
    <row r="4703" spans="1:4" ht="15" x14ac:dyDescent="0.25">
      <c r="A4703" s="81">
        <v>96713</v>
      </c>
      <c r="B4703" s="81" t="s">
        <v>12884</v>
      </c>
      <c r="C4703" s="81" t="s">
        <v>23</v>
      </c>
      <c r="D4703" s="82">
        <v>52.32</v>
      </c>
    </row>
    <row r="4704" spans="1:4" ht="15" x14ac:dyDescent="0.25">
      <c r="A4704" s="81">
        <v>96714</v>
      </c>
      <c r="B4704" s="81" t="s">
        <v>12885</v>
      </c>
      <c r="C4704" s="81" t="s">
        <v>23</v>
      </c>
      <c r="D4704" s="82">
        <v>72.47</v>
      </c>
    </row>
    <row r="4705" spans="1:4" ht="15" x14ac:dyDescent="0.25">
      <c r="A4705" s="81">
        <v>96715</v>
      </c>
      <c r="B4705" s="81" t="s">
        <v>12886</v>
      </c>
      <c r="C4705" s="81" t="s">
        <v>23</v>
      </c>
      <c r="D4705" s="82">
        <v>121.52</v>
      </c>
    </row>
    <row r="4706" spans="1:4" ht="15" x14ac:dyDescent="0.25">
      <c r="A4706" s="81">
        <v>96716</v>
      </c>
      <c r="B4706" s="81" t="s">
        <v>12887</v>
      </c>
      <c r="C4706" s="81" t="s">
        <v>23</v>
      </c>
      <c r="D4706" s="82">
        <v>156.55000000000001</v>
      </c>
    </row>
    <row r="4707" spans="1:4" ht="15" x14ac:dyDescent="0.25">
      <c r="A4707" s="81">
        <v>96717</v>
      </c>
      <c r="B4707" s="81" t="s">
        <v>12888</v>
      </c>
      <c r="C4707" s="81" t="s">
        <v>23</v>
      </c>
      <c r="D4707" s="82">
        <v>288.42</v>
      </c>
    </row>
    <row r="4708" spans="1:4" ht="15" x14ac:dyDescent="0.25">
      <c r="A4708" s="81">
        <v>96736</v>
      </c>
      <c r="B4708" s="81" t="s">
        <v>14976</v>
      </c>
      <c r="C4708" s="81" t="s">
        <v>23</v>
      </c>
      <c r="D4708" s="82">
        <v>6.73</v>
      </c>
    </row>
    <row r="4709" spans="1:4" ht="15" x14ac:dyDescent="0.25">
      <c r="A4709" s="81">
        <v>96737</v>
      </c>
      <c r="B4709" s="81" t="s">
        <v>14977</v>
      </c>
      <c r="C4709" s="81" t="s">
        <v>23</v>
      </c>
      <c r="D4709" s="82">
        <v>7.01</v>
      </c>
    </row>
    <row r="4710" spans="1:4" ht="15" x14ac:dyDescent="0.25">
      <c r="A4710" s="81">
        <v>96738</v>
      </c>
      <c r="B4710" s="81" t="s">
        <v>14978</v>
      </c>
      <c r="C4710" s="81" t="s">
        <v>23</v>
      </c>
      <c r="D4710" s="82">
        <v>22.09</v>
      </c>
    </row>
    <row r="4711" spans="1:4" ht="15" x14ac:dyDescent="0.25">
      <c r="A4711" s="81">
        <v>96739</v>
      </c>
      <c r="B4711" s="81" t="s">
        <v>14979</v>
      </c>
      <c r="C4711" s="81" t="s">
        <v>23</v>
      </c>
      <c r="D4711" s="82">
        <v>9.32</v>
      </c>
    </row>
    <row r="4712" spans="1:4" ht="15" x14ac:dyDescent="0.25">
      <c r="A4712" s="81">
        <v>96740</v>
      </c>
      <c r="B4712" s="81" t="s">
        <v>14980</v>
      </c>
      <c r="C4712" s="81" t="s">
        <v>23</v>
      </c>
      <c r="D4712" s="82">
        <v>30.21</v>
      </c>
    </row>
    <row r="4713" spans="1:4" ht="15" x14ac:dyDescent="0.25">
      <c r="A4713" s="81">
        <v>96741</v>
      </c>
      <c r="B4713" s="81" t="s">
        <v>14981</v>
      </c>
      <c r="C4713" s="81" t="s">
        <v>23</v>
      </c>
      <c r="D4713" s="82">
        <v>16.78</v>
      </c>
    </row>
    <row r="4714" spans="1:4" ht="15" x14ac:dyDescent="0.25">
      <c r="A4714" s="81">
        <v>96742</v>
      </c>
      <c r="B4714" s="81" t="s">
        <v>14982</v>
      </c>
      <c r="C4714" s="81" t="s">
        <v>23</v>
      </c>
      <c r="D4714" s="82">
        <v>20.68</v>
      </c>
    </row>
    <row r="4715" spans="1:4" ht="15" x14ac:dyDescent="0.25">
      <c r="A4715" s="81">
        <v>96743</v>
      </c>
      <c r="B4715" s="81" t="s">
        <v>14983</v>
      </c>
      <c r="C4715" s="81" t="s">
        <v>23</v>
      </c>
      <c r="D4715" s="82">
        <v>31.68</v>
      </c>
    </row>
    <row r="4716" spans="1:4" ht="15" x14ac:dyDescent="0.25">
      <c r="A4716" s="81">
        <v>96744</v>
      </c>
      <c r="B4716" s="81" t="s">
        <v>14984</v>
      </c>
      <c r="C4716" s="81" t="s">
        <v>23</v>
      </c>
      <c r="D4716" s="82">
        <v>52</v>
      </c>
    </row>
    <row r="4717" spans="1:4" ht="15" x14ac:dyDescent="0.25">
      <c r="A4717" s="81">
        <v>96745</v>
      </c>
      <c r="B4717" s="81" t="s">
        <v>14985</v>
      </c>
      <c r="C4717" s="81" t="s">
        <v>23</v>
      </c>
      <c r="D4717" s="82">
        <v>80.44</v>
      </c>
    </row>
    <row r="4718" spans="1:4" ht="15" x14ac:dyDescent="0.25">
      <c r="A4718" s="81">
        <v>96746</v>
      </c>
      <c r="B4718" s="81" t="s">
        <v>14986</v>
      </c>
      <c r="C4718" s="81" t="s">
        <v>23</v>
      </c>
      <c r="D4718" s="82">
        <v>106.27</v>
      </c>
    </row>
    <row r="4719" spans="1:4" ht="15" x14ac:dyDescent="0.25">
      <c r="A4719" s="81">
        <v>96747</v>
      </c>
      <c r="B4719" s="81" t="s">
        <v>14987</v>
      </c>
      <c r="C4719" s="81" t="s">
        <v>23</v>
      </c>
      <c r="D4719" s="82">
        <v>8.6300000000000008</v>
      </c>
    </row>
    <row r="4720" spans="1:4" ht="15" x14ac:dyDescent="0.25">
      <c r="A4720" s="81">
        <v>96748</v>
      </c>
      <c r="B4720" s="81" t="s">
        <v>14988</v>
      </c>
      <c r="C4720" s="81" t="s">
        <v>23</v>
      </c>
      <c r="D4720" s="82">
        <v>9.89</v>
      </c>
    </row>
    <row r="4721" spans="1:4" ht="15" x14ac:dyDescent="0.25">
      <c r="A4721" s="81">
        <v>96749</v>
      </c>
      <c r="B4721" s="81" t="s">
        <v>14989</v>
      </c>
      <c r="C4721" s="81" t="s">
        <v>23</v>
      </c>
      <c r="D4721" s="82">
        <v>12.26</v>
      </c>
    </row>
    <row r="4722" spans="1:4" ht="15" x14ac:dyDescent="0.25">
      <c r="A4722" s="81">
        <v>96750</v>
      </c>
      <c r="B4722" s="81" t="s">
        <v>14990</v>
      </c>
      <c r="C4722" s="81" t="s">
        <v>23</v>
      </c>
      <c r="D4722" s="82">
        <v>18.25</v>
      </c>
    </row>
    <row r="4723" spans="1:4" ht="15" x14ac:dyDescent="0.25">
      <c r="A4723" s="81">
        <v>96751</v>
      </c>
      <c r="B4723" s="81" t="s">
        <v>14991</v>
      </c>
      <c r="C4723" s="81" t="s">
        <v>23</v>
      </c>
      <c r="D4723" s="82">
        <v>26.03</v>
      </c>
    </row>
    <row r="4724" spans="1:4" ht="15" x14ac:dyDescent="0.25">
      <c r="A4724" s="81">
        <v>96752</v>
      </c>
      <c r="B4724" s="81" t="s">
        <v>14992</v>
      </c>
      <c r="C4724" s="81" t="s">
        <v>23</v>
      </c>
      <c r="D4724" s="82">
        <v>38.380000000000003</v>
      </c>
    </row>
    <row r="4725" spans="1:4" ht="15" x14ac:dyDescent="0.25">
      <c r="A4725" s="81">
        <v>96753</v>
      </c>
      <c r="B4725" s="81" t="s">
        <v>14993</v>
      </c>
      <c r="C4725" s="81" t="s">
        <v>23</v>
      </c>
      <c r="D4725" s="82">
        <v>82.56</v>
      </c>
    </row>
    <row r="4726" spans="1:4" ht="15" x14ac:dyDescent="0.25">
      <c r="A4726" s="81">
        <v>96754</v>
      </c>
      <c r="B4726" s="81" t="s">
        <v>14994</v>
      </c>
      <c r="C4726" s="81" t="s">
        <v>23</v>
      </c>
      <c r="D4726" s="82">
        <v>106.26</v>
      </c>
    </row>
    <row r="4727" spans="1:4" ht="15" x14ac:dyDescent="0.25">
      <c r="A4727" s="81">
        <v>96755</v>
      </c>
      <c r="B4727" s="81" t="s">
        <v>14995</v>
      </c>
      <c r="C4727" s="81" t="s">
        <v>23</v>
      </c>
      <c r="D4727" s="82">
        <v>308.49</v>
      </c>
    </row>
    <row r="4728" spans="1:4" ht="15" x14ac:dyDescent="0.25">
      <c r="A4728" s="81">
        <v>96758</v>
      </c>
      <c r="B4728" s="81" t="s">
        <v>14996</v>
      </c>
      <c r="C4728" s="81" t="s">
        <v>23</v>
      </c>
      <c r="D4728" s="82">
        <v>18.61</v>
      </c>
    </row>
    <row r="4729" spans="1:4" ht="15" x14ac:dyDescent="0.25">
      <c r="A4729" s="81">
        <v>96759</v>
      </c>
      <c r="B4729" s="81" t="s">
        <v>14997</v>
      </c>
      <c r="C4729" s="81" t="s">
        <v>23</v>
      </c>
      <c r="D4729" s="82">
        <v>26.54</v>
      </c>
    </row>
    <row r="4730" spans="1:4" ht="15" x14ac:dyDescent="0.25">
      <c r="A4730" s="81">
        <v>96760</v>
      </c>
      <c r="B4730" s="81" t="s">
        <v>14998</v>
      </c>
      <c r="C4730" s="81" t="s">
        <v>23</v>
      </c>
      <c r="D4730" s="82">
        <v>41.66</v>
      </c>
    </row>
    <row r="4731" spans="1:4" ht="15" x14ac:dyDescent="0.25">
      <c r="A4731" s="81">
        <v>96761</v>
      </c>
      <c r="B4731" s="81" t="s">
        <v>14999</v>
      </c>
      <c r="C4731" s="81" t="s">
        <v>23</v>
      </c>
      <c r="D4731" s="82">
        <v>61.26</v>
      </c>
    </row>
    <row r="4732" spans="1:4" ht="15" x14ac:dyDescent="0.25">
      <c r="A4732" s="81">
        <v>96762</v>
      </c>
      <c r="B4732" s="81" t="s">
        <v>15000</v>
      </c>
      <c r="C4732" s="81" t="s">
        <v>23</v>
      </c>
      <c r="D4732" s="82">
        <v>111.01</v>
      </c>
    </row>
    <row r="4733" spans="1:4" ht="15" x14ac:dyDescent="0.25">
      <c r="A4733" s="81">
        <v>96763</v>
      </c>
      <c r="B4733" s="81" t="s">
        <v>15001</v>
      </c>
      <c r="C4733" s="81" t="s">
        <v>23</v>
      </c>
      <c r="D4733" s="82">
        <v>148.58000000000001</v>
      </c>
    </row>
    <row r="4734" spans="1:4" ht="15" x14ac:dyDescent="0.25">
      <c r="A4734" s="81">
        <v>96764</v>
      </c>
      <c r="B4734" s="81" t="s">
        <v>15002</v>
      </c>
      <c r="C4734" s="81" t="s">
        <v>23</v>
      </c>
      <c r="D4734" s="82">
        <v>286.69</v>
      </c>
    </row>
    <row r="4735" spans="1:4" ht="15" x14ac:dyDescent="0.25">
      <c r="A4735" s="81">
        <v>96802</v>
      </c>
      <c r="B4735" s="81" t="s">
        <v>15003</v>
      </c>
      <c r="C4735" s="81" t="s">
        <v>23</v>
      </c>
      <c r="D4735" s="82">
        <v>429.03</v>
      </c>
    </row>
    <row r="4736" spans="1:4" ht="15" x14ac:dyDescent="0.25">
      <c r="A4736" s="81">
        <v>96803</v>
      </c>
      <c r="B4736" s="81" t="s">
        <v>15004</v>
      </c>
      <c r="C4736" s="81" t="s">
        <v>23</v>
      </c>
      <c r="D4736" s="82">
        <v>81.87</v>
      </c>
    </row>
    <row r="4737" spans="1:4" ht="15" x14ac:dyDescent="0.25">
      <c r="A4737" s="81">
        <v>96804</v>
      </c>
      <c r="B4737" s="81" t="s">
        <v>15005</v>
      </c>
      <c r="C4737" s="81" t="s">
        <v>23</v>
      </c>
      <c r="D4737" s="82">
        <v>135.46</v>
      </c>
    </row>
    <row r="4738" spans="1:4" ht="15" x14ac:dyDescent="0.25">
      <c r="A4738" s="81">
        <v>96805</v>
      </c>
      <c r="B4738" s="81" t="s">
        <v>15006</v>
      </c>
      <c r="C4738" s="81" t="s">
        <v>23</v>
      </c>
      <c r="D4738" s="82">
        <v>226.51</v>
      </c>
    </row>
    <row r="4739" spans="1:4" ht="15" x14ac:dyDescent="0.25">
      <c r="A4739" s="81">
        <v>96806</v>
      </c>
      <c r="B4739" s="81" t="s">
        <v>15007</v>
      </c>
      <c r="C4739" s="81" t="s">
        <v>23</v>
      </c>
      <c r="D4739" s="82">
        <v>90.95</v>
      </c>
    </row>
    <row r="4740" spans="1:4" ht="15" x14ac:dyDescent="0.25">
      <c r="A4740" s="81">
        <v>96807</v>
      </c>
      <c r="B4740" s="81" t="s">
        <v>15008</v>
      </c>
      <c r="C4740" s="81" t="s">
        <v>23</v>
      </c>
      <c r="D4740" s="82">
        <v>148.5</v>
      </c>
    </row>
    <row r="4741" spans="1:4" ht="15" x14ac:dyDescent="0.25">
      <c r="A4741" s="81">
        <v>96808</v>
      </c>
      <c r="B4741" s="81" t="s">
        <v>15009</v>
      </c>
      <c r="C4741" s="81" t="s">
        <v>23</v>
      </c>
      <c r="D4741" s="82">
        <v>19.8</v>
      </c>
    </row>
    <row r="4742" spans="1:4" ht="15" x14ac:dyDescent="0.25">
      <c r="A4742" s="81">
        <v>96809</v>
      </c>
      <c r="B4742" s="81" t="s">
        <v>15010</v>
      </c>
      <c r="C4742" s="81" t="s">
        <v>23</v>
      </c>
      <c r="D4742" s="82">
        <v>21.58</v>
      </c>
    </row>
    <row r="4743" spans="1:4" ht="15" x14ac:dyDescent="0.25">
      <c r="A4743" s="81">
        <v>96810</v>
      </c>
      <c r="B4743" s="81" t="s">
        <v>15011</v>
      </c>
      <c r="C4743" s="81" t="s">
        <v>23</v>
      </c>
      <c r="D4743" s="82">
        <v>23.52</v>
      </c>
    </row>
    <row r="4744" spans="1:4" ht="15" x14ac:dyDescent="0.25">
      <c r="A4744" s="81">
        <v>96811</v>
      </c>
      <c r="B4744" s="81" t="s">
        <v>15012</v>
      </c>
      <c r="C4744" s="81" t="s">
        <v>23</v>
      </c>
      <c r="D4744" s="82">
        <v>24.82</v>
      </c>
    </row>
    <row r="4745" spans="1:4" ht="15" x14ac:dyDescent="0.25">
      <c r="A4745" s="81">
        <v>96812</v>
      </c>
      <c r="B4745" s="81" t="s">
        <v>15013</v>
      </c>
      <c r="C4745" s="81" t="s">
        <v>23</v>
      </c>
      <c r="D4745" s="82">
        <v>22.58</v>
      </c>
    </row>
    <row r="4746" spans="1:4" ht="15" x14ac:dyDescent="0.25">
      <c r="A4746" s="81">
        <v>96813</v>
      </c>
      <c r="B4746" s="81" t="s">
        <v>15014</v>
      </c>
      <c r="C4746" s="81" t="s">
        <v>23</v>
      </c>
      <c r="D4746" s="82">
        <v>25.65</v>
      </c>
    </row>
    <row r="4747" spans="1:4" ht="15" x14ac:dyDescent="0.25">
      <c r="A4747" s="81">
        <v>96814</v>
      </c>
      <c r="B4747" s="81" t="s">
        <v>15015</v>
      </c>
      <c r="C4747" s="81" t="s">
        <v>23</v>
      </c>
      <c r="D4747" s="82">
        <v>18.37</v>
      </c>
    </row>
    <row r="4748" spans="1:4" ht="15" x14ac:dyDescent="0.25">
      <c r="A4748" s="81">
        <v>96815</v>
      </c>
      <c r="B4748" s="81" t="s">
        <v>15016</v>
      </c>
      <c r="C4748" s="81" t="s">
        <v>23</v>
      </c>
      <c r="D4748" s="82">
        <v>37.450000000000003</v>
      </c>
    </row>
    <row r="4749" spans="1:4" ht="15" x14ac:dyDescent="0.25">
      <c r="A4749" s="81">
        <v>96816</v>
      </c>
      <c r="B4749" s="81" t="s">
        <v>15017</v>
      </c>
      <c r="C4749" s="81" t="s">
        <v>23</v>
      </c>
      <c r="D4749" s="82">
        <v>28.81</v>
      </c>
    </row>
    <row r="4750" spans="1:4" ht="15" x14ac:dyDescent="0.25">
      <c r="A4750" s="81">
        <v>96817</v>
      </c>
      <c r="B4750" s="81" t="s">
        <v>15018</v>
      </c>
      <c r="C4750" s="81" t="s">
        <v>23</v>
      </c>
      <c r="D4750" s="82">
        <v>37.72</v>
      </c>
    </row>
    <row r="4751" spans="1:4" ht="15" x14ac:dyDescent="0.25">
      <c r="A4751" s="81">
        <v>96818</v>
      </c>
      <c r="B4751" s="81" t="s">
        <v>15019</v>
      </c>
      <c r="C4751" s="81" t="s">
        <v>23</v>
      </c>
      <c r="D4751" s="82">
        <v>24.2</v>
      </c>
    </row>
    <row r="4752" spans="1:4" ht="15" x14ac:dyDescent="0.25">
      <c r="A4752" s="81">
        <v>96819</v>
      </c>
      <c r="B4752" s="81" t="s">
        <v>15020</v>
      </c>
      <c r="C4752" s="81" t="s">
        <v>23</v>
      </c>
      <c r="D4752" s="82">
        <v>25.95</v>
      </c>
    </row>
    <row r="4753" spans="1:4" ht="15" x14ac:dyDescent="0.25">
      <c r="A4753" s="81">
        <v>96820</v>
      </c>
      <c r="B4753" s="81" t="s">
        <v>15021</v>
      </c>
      <c r="C4753" s="81" t="s">
        <v>23</v>
      </c>
      <c r="D4753" s="82">
        <v>45.13</v>
      </c>
    </row>
    <row r="4754" spans="1:4" ht="15" x14ac:dyDescent="0.25">
      <c r="A4754" s="81">
        <v>96821</v>
      </c>
      <c r="B4754" s="81" t="s">
        <v>15022</v>
      </c>
      <c r="C4754" s="81" t="s">
        <v>23</v>
      </c>
      <c r="D4754" s="82">
        <v>41.88</v>
      </c>
    </row>
    <row r="4755" spans="1:4" ht="15" x14ac:dyDescent="0.25">
      <c r="A4755" s="81">
        <v>96822</v>
      </c>
      <c r="B4755" s="81" t="s">
        <v>15023</v>
      </c>
      <c r="C4755" s="81" t="s">
        <v>23</v>
      </c>
      <c r="D4755" s="82">
        <v>33.83</v>
      </c>
    </row>
    <row r="4756" spans="1:4" ht="15" x14ac:dyDescent="0.25">
      <c r="A4756" s="81">
        <v>96823</v>
      </c>
      <c r="B4756" s="81" t="s">
        <v>15024</v>
      </c>
      <c r="C4756" s="81" t="s">
        <v>23</v>
      </c>
      <c r="D4756" s="82">
        <v>12.79</v>
      </c>
    </row>
    <row r="4757" spans="1:4" ht="15" x14ac:dyDescent="0.25">
      <c r="A4757" s="81">
        <v>96824</v>
      </c>
      <c r="B4757" s="81" t="s">
        <v>15025</v>
      </c>
      <c r="C4757" s="81" t="s">
        <v>23</v>
      </c>
      <c r="D4757" s="82">
        <v>20.12</v>
      </c>
    </row>
    <row r="4758" spans="1:4" ht="15" x14ac:dyDescent="0.25">
      <c r="A4758" s="81">
        <v>96826</v>
      </c>
      <c r="B4758" s="81" t="s">
        <v>15026</v>
      </c>
      <c r="C4758" s="81" t="s">
        <v>23</v>
      </c>
      <c r="D4758" s="82">
        <v>14.86</v>
      </c>
    </row>
    <row r="4759" spans="1:4" ht="15" x14ac:dyDescent="0.25">
      <c r="A4759" s="81">
        <v>96827</v>
      </c>
      <c r="B4759" s="81" t="s">
        <v>15027</v>
      </c>
      <c r="C4759" s="81" t="s">
        <v>23</v>
      </c>
      <c r="D4759" s="82">
        <v>21.82</v>
      </c>
    </row>
    <row r="4760" spans="1:4" ht="15" x14ac:dyDescent="0.25">
      <c r="A4760" s="81">
        <v>96828</v>
      </c>
      <c r="B4760" s="81" t="s">
        <v>15028</v>
      </c>
      <c r="C4760" s="81" t="s">
        <v>23</v>
      </c>
      <c r="D4760" s="82">
        <v>26.67</v>
      </c>
    </row>
    <row r="4761" spans="1:4" ht="15" x14ac:dyDescent="0.25">
      <c r="A4761" s="81">
        <v>96829</v>
      </c>
      <c r="B4761" s="81" t="s">
        <v>15029</v>
      </c>
      <c r="C4761" s="81" t="s">
        <v>23</v>
      </c>
      <c r="D4761" s="82">
        <v>20.07</v>
      </c>
    </row>
    <row r="4762" spans="1:4" ht="15" x14ac:dyDescent="0.25">
      <c r="A4762" s="81">
        <v>96830</v>
      </c>
      <c r="B4762" s="81" t="s">
        <v>15030</v>
      </c>
      <c r="C4762" s="81" t="s">
        <v>23</v>
      </c>
      <c r="D4762" s="82">
        <v>22.81</v>
      </c>
    </row>
    <row r="4763" spans="1:4" ht="15" x14ac:dyDescent="0.25">
      <c r="A4763" s="81">
        <v>96832</v>
      </c>
      <c r="B4763" s="81" t="s">
        <v>15031</v>
      </c>
      <c r="C4763" s="81" t="s">
        <v>23</v>
      </c>
      <c r="D4763" s="82">
        <v>32.99</v>
      </c>
    </row>
    <row r="4764" spans="1:4" ht="15" x14ac:dyDescent="0.25">
      <c r="A4764" s="81">
        <v>96833</v>
      </c>
      <c r="B4764" s="81" t="s">
        <v>15032</v>
      </c>
      <c r="C4764" s="81" t="s">
        <v>23</v>
      </c>
      <c r="D4764" s="82">
        <v>25.34</v>
      </c>
    </row>
    <row r="4765" spans="1:4" ht="15" x14ac:dyDescent="0.25">
      <c r="A4765" s="81">
        <v>96834</v>
      </c>
      <c r="B4765" s="81" t="s">
        <v>15033</v>
      </c>
      <c r="C4765" s="81" t="s">
        <v>23</v>
      </c>
      <c r="D4765" s="82">
        <v>30.66</v>
      </c>
    </row>
    <row r="4766" spans="1:4" ht="15" x14ac:dyDescent="0.25">
      <c r="A4766" s="81">
        <v>96836</v>
      </c>
      <c r="B4766" s="81" t="s">
        <v>15034</v>
      </c>
      <c r="C4766" s="81" t="s">
        <v>23</v>
      </c>
      <c r="D4766" s="82">
        <v>36.07</v>
      </c>
    </row>
    <row r="4767" spans="1:4" ht="15" x14ac:dyDescent="0.25">
      <c r="A4767" s="81">
        <v>96837</v>
      </c>
      <c r="B4767" s="81" t="s">
        <v>15035</v>
      </c>
      <c r="C4767" s="81" t="s">
        <v>23</v>
      </c>
      <c r="D4767" s="82">
        <v>24.1</v>
      </c>
    </row>
    <row r="4768" spans="1:4" ht="15" x14ac:dyDescent="0.25">
      <c r="A4768" s="81">
        <v>96838</v>
      </c>
      <c r="B4768" s="81" t="s">
        <v>15036</v>
      </c>
      <c r="C4768" s="81" t="s">
        <v>23</v>
      </c>
      <c r="D4768" s="82">
        <v>29.37</v>
      </c>
    </row>
    <row r="4769" spans="1:4" ht="15" x14ac:dyDescent="0.25">
      <c r="A4769" s="81">
        <v>96839</v>
      </c>
      <c r="B4769" s="81" t="s">
        <v>15037</v>
      </c>
      <c r="C4769" s="81" t="s">
        <v>23</v>
      </c>
      <c r="D4769" s="82">
        <v>30.24</v>
      </c>
    </row>
    <row r="4770" spans="1:4" ht="15" x14ac:dyDescent="0.25">
      <c r="A4770" s="81">
        <v>96840</v>
      </c>
      <c r="B4770" s="81" t="s">
        <v>15038</v>
      </c>
      <c r="C4770" s="81" t="s">
        <v>23</v>
      </c>
      <c r="D4770" s="82">
        <v>29.02</v>
      </c>
    </row>
    <row r="4771" spans="1:4" ht="15" x14ac:dyDescent="0.25">
      <c r="A4771" s="81">
        <v>96841</v>
      </c>
      <c r="B4771" s="81" t="s">
        <v>15039</v>
      </c>
      <c r="C4771" s="81" t="s">
        <v>23</v>
      </c>
      <c r="D4771" s="82">
        <v>32.46</v>
      </c>
    </row>
    <row r="4772" spans="1:4" ht="15" x14ac:dyDescent="0.25">
      <c r="A4772" s="81">
        <v>96842</v>
      </c>
      <c r="B4772" s="81" t="s">
        <v>15040</v>
      </c>
      <c r="C4772" s="81" t="s">
        <v>23</v>
      </c>
      <c r="D4772" s="82">
        <v>37.020000000000003</v>
      </c>
    </row>
    <row r="4773" spans="1:4" ht="15" x14ac:dyDescent="0.25">
      <c r="A4773" s="81">
        <v>96843</v>
      </c>
      <c r="B4773" s="81" t="s">
        <v>15041</v>
      </c>
      <c r="C4773" s="81" t="s">
        <v>23</v>
      </c>
      <c r="D4773" s="82">
        <v>33.64</v>
      </c>
    </row>
    <row r="4774" spans="1:4" ht="15" x14ac:dyDescent="0.25">
      <c r="A4774" s="81">
        <v>96844</v>
      </c>
      <c r="B4774" s="81" t="s">
        <v>15042</v>
      </c>
      <c r="C4774" s="81" t="s">
        <v>23</v>
      </c>
      <c r="D4774" s="82">
        <v>38.54</v>
      </c>
    </row>
    <row r="4775" spans="1:4" ht="15" x14ac:dyDescent="0.25">
      <c r="A4775" s="81">
        <v>96845</v>
      </c>
      <c r="B4775" s="81" t="s">
        <v>15043</v>
      </c>
      <c r="C4775" s="81" t="s">
        <v>23</v>
      </c>
      <c r="D4775" s="82">
        <v>44.37</v>
      </c>
    </row>
    <row r="4776" spans="1:4" ht="15" x14ac:dyDescent="0.25">
      <c r="A4776" s="81">
        <v>96846</v>
      </c>
      <c r="B4776" s="81" t="s">
        <v>15044</v>
      </c>
      <c r="C4776" s="81" t="s">
        <v>23</v>
      </c>
      <c r="D4776" s="82">
        <v>42.75</v>
      </c>
    </row>
    <row r="4777" spans="1:4" ht="15" x14ac:dyDescent="0.25">
      <c r="A4777" s="81">
        <v>96847</v>
      </c>
      <c r="B4777" s="81" t="s">
        <v>15045</v>
      </c>
      <c r="C4777" s="81" t="s">
        <v>23</v>
      </c>
      <c r="D4777" s="82">
        <v>42.23</v>
      </c>
    </row>
    <row r="4778" spans="1:4" ht="15" x14ac:dyDescent="0.25">
      <c r="A4778" s="81">
        <v>96848</v>
      </c>
      <c r="B4778" s="81" t="s">
        <v>15046</v>
      </c>
      <c r="C4778" s="81" t="s">
        <v>23</v>
      </c>
      <c r="D4778" s="82">
        <v>58.49</v>
      </c>
    </row>
    <row r="4779" spans="1:4" ht="15" x14ac:dyDescent="0.25">
      <c r="A4779" s="81">
        <v>96849</v>
      </c>
      <c r="B4779" s="81" t="s">
        <v>15047</v>
      </c>
      <c r="C4779" s="81" t="s">
        <v>23</v>
      </c>
      <c r="D4779" s="82">
        <v>18.920000000000002</v>
      </c>
    </row>
    <row r="4780" spans="1:4" ht="15" x14ac:dyDescent="0.25">
      <c r="A4780" s="81">
        <v>96850</v>
      </c>
      <c r="B4780" s="81" t="s">
        <v>15048</v>
      </c>
      <c r="C4780" s="81" t="s">
        <v>23</v>
      </c>
      <c r="D4780" s="82">
        <v>27.22</v>
      </c>
    </row>
    <row r="4781" spans="1:4" ht="15" x14ac:dyDescent="0.25">
      <c r="A4781" s="81">
        <v>96852</v>
      </c>
      <c r="B4781" s="81" t="s">
        <v>15049</v>
      </c>
      <c r="C4781" s="81" t="s">
        <v>23</v>
      </c>
      <c r="D4781" s="82">
        <v>23.9</v>
      </c>
    </row>
    <row r="4782" spans="1:4" ht="15" x14ac:dyDescent="0.25">
      <c r="A4782" s="81">
        <v>96853</v>
      </c>
      <c r="B4782" s="81" t="s">
        <v>15050</v>
      </c>
      <c r="C4782" s="81" t="s">
        <v>23</v>
      </c>
      <c r="D4782" s="82">
        <v>29.19</v>
      </c>
    </row>
    <row r="4783" spans="1:4" ht="15" x14ac:dyDescent="0.25">
      <c r="A4783" s="81">
        <v>96854</v>
      </c>
      <c r="B4783" s="81" t="s">
        <v>15051</v>
      </c>
      <c r="C4783" s="81" t="s">
        <v>23</v>
      </c>
      <c r="D4783" s="82">
        <v>35.56</v>
      </c>
    </row>
    <row r="4784" spans="1:4" ht="15" x14ac:dyDescent="0.25">
      <c r="A4784" s="81">
        <v>96855</v>
      </c>
      <c r="B4784" s="81" t="s">
        <v>15052</v>
      </c>
      <c r="C4784" s="81" t="s">
        <v>23</v>
      </c>
      <c r="D4784" s="82">
        <v>36.590000000000003</v>
      </c>
    </row>
    <row r="4785" spans="1:4" ht="15" x14ac:dyDescent="0.25">
      <c r="A4785" s="81">
        <v>96856</v>
      </c>
      <c r="B4785" s="81" t="s">
        <v>15053</v>
      </c>
      <c r="C4785" s="81" t="s">
        <v>23</v>
      </c>
      <c r="D4785" s="82">
        <v>39.96</v>
      </c>
    </row>
    <row r="4786" spans="1:4" ht="15" x14ac:dyDescent="0.25">
      <c r="A4786" s="81">
        <v>96860</v>
      </c>
      <c r="B4786" s="81" t="s">
        <v>15054</v>
      </c>
      <c r="C4786" s="81" t="s">
        <v>23</v>
      </c>
      <c r="D4786" s="82">
        <v>34.17</v>
      </c>
    </row>
    <row r="4787" spans="1:4" ht="15" x14ac:dyDescent="0.25">
      <c r="A4787" s="81">
        <v>96861</v>
      </c>
      <c r="B4787" s="81" t="s">
        <v>15055</v>
      </c>
      <c r="C4787" s="81" t="s">
        <v>23</v>
      </c>
      <c r="D4787" s="82">
        <v>43.02</v>
      </c>
    </row>
    <row r="4788" spans="1:4" ht="15" x14ac:dyDescent="0.25">
      <c r="A4788" s="81">
        <v>96862</v>
      </c>
      <c r="B4788" s="81" t="s">
        <v>15056</v>
      </c>
      <c r="C4788" s="81" t="s">
        <v>23</v>
      </c>
      <c r="D4788" s="82">
        <v>41.84</v>
      </c>
    </row>
    <row r="4789" spans="1:4" ht="15" x14ac:dyDescent="0.25">
      <c r="A4789" s="81">
        <v>96863</v>
      </c>
      <c r="B4789" s="81" t="s">
        <v>15057</v>
      </c>
      <c r="C4789" s="81" t="s">
        <v>23</v>
      </c>
      <c r="D4789" s="82">
        <v>44.46</v>
      </c>
    </row>
    <row r="4790" spans="1:4" ht="15" x14ac:dyDescent="0.25">
      <c r="A4790" s="81">
        <v>96864</v>
      </c>
      <c r="B4790" s="81" t="s">
        <v>15058</v>
      </c>
      <c r="C4790" s="81" t="s">
        <v>23</v>
      </c>
      <c r="D4790" s="82">
        <v>58.1</v>
      </c>
    </row>
    <row r="4791" spans="1:4" ht="15" x14ac:dyDescent="0.25">
      <c r="A4791" s="81">
        <v>96865</v>
      </c>
      <c r="B4791" s="81" t="s">
        <v>15059</v>
      </c>
      <c r="C4791" s="81" t="s">
        <v>23</v>
      </c>
      <c r="D4791" s="82">
        <v>52.51</v>
      </c>
    </row>
    <row r="4792" spans="1:4" ht="15" x14ac:dyDescent="0.25">
      <c r="A4792" s="81">
        <v>96866</v>
      </c>
      <c r="B4792" s="81" t="s">
        <v>15060</v>
      </c>
      <c r="C4792" s="81" t="s">
        <v>23</v>
      </c>
      <c r="D4792" s="82">
        <v>75.19</v>
      </c>
    </row>
    <row r="4793" spans="1:4" ht="15" x14ac:dyDescent="0.25">
      <c r="A4793" s="81">
        <v>96868</v>
      </c>
      <c r="B4793" s="81" t="s">
        <v>15061</v>
      </c>
      <c r="C4793" s="81" t="s">
        <v>23</v>
      </c>
      <c r="D4793" s="82">
        <v>22.49</v>
      </c>
    </row>
    <row r="4794" spans="1:4" ht="15" x14ac:dyDescent="0.25">
      <c r="A4794" s="81">
        <v>96869</v>
      </c>
      <c r="B4794" s="81" t="s">
        <v>15062</v>
      </c>
      <c r="C4794" s="81" t="s">
        <v>23</v>
      </c>
      <c r="D4794" s="82">
        <v>33.53</v>
      </c>
    </row>
    <row r="4795" spans="1:4" ht="15" x14ac:dyDescent="0.25">
      <c r="A4795" s="81">
        <v>96870</v>
      </c>
      <c r="B4795" s="81" t="s">
        <v>15063</v>
      </c>
      <c r="C4795" s="81" t="s">
        <v>23</v>
      </c>
      <c r="D4795" s="82">
        <v>49.36</v>
      </c>
    </row>
    <row r="4796" spans="1:4" ht="15" x14ac:dyDescent="0.25">
      <c r="A4796" s="81">
        <v>96871</v>
      </c>
      <c r="B4796" s="81" t="s">
        <v>15064</v>
      </c>
      <c r="C4796" s="81" t="s">
        <v>23</v>
      </c>
      <c r="D4796" s="82">
        <v>56.76</v>
      </c>
    </row>
    <row r="4797" spans="1:4" ht="15" x14ac:dyDescent="0.25">
      <c r="A4797" s="81">
        <v>96872</v>
      </c>
      <c r="B4797" s="81" t="s">
        <v>15065</v>
      </c>
      <c r="C4797" s="81" t="s">
        <v>23</v>
      </c>
      <c r="D4797" s="82">
        <v>53.58</v>
      </c>
    </row>
    <row r="4798" spans="1:4" ht="15" x14ac:dyDescent="0.25">
      <c r="A4798" s="81">
        <v>96873</v>
      </c>
      <c r="B4798" s="81" t="s">
        <v>15066</v>
      </c>
      <c r="C4798" s="81" t="s">
        <v>23</v>
      </c>
      <c r="D4798" s="82">
        <v>70.260000000000005</v>
      </c>
    </row>
    <row r="4799" spans="1:4" ht="15" x14ac:dyDescent="0.25">
      <c r="A4799" s="81">
        <v>96874</v>
      </c>
      <c r="B4799" s="81" t="s">
        <v>15067</v>
      </c>
      <c r="C4799" s="81" t="s">
        <v>23</v>
      </c>
      <c r="D4799" s="82">
        <v>64.97</v>
      </c>
    </row>
    <row r="4800" spans="1:4" ht="15" x14ac:dyDescent="0.25">
      <c r="A4800" s="81">
        <v>96875</v>
      </c>
      <c r="B4800" s="81" t="s">
        <v>15068</v>
      </c>
      <c r="C4800" s="81" t="s">
        <v>23</v>
      </c>
      <c r="D4800" s="82">
        <v>83.95</v>
      </c>
    </row>
    <row r="4801" spans="1:4" ht="15" x14ac:dyDescent="0.25">
      <c r="A4801" s="81">
        <v>96876</v>
      </c>
      <c r="B4801" s="81" t="s">
        <v>15069</v>
      </c>
      <c r="C4801" s="81" t="s">
        <v>23</v>
      </c>
      <c r="D4801" s="82">
        <v>186.21</v>
      </c>
    </row>
    <row r="4802" spans="1:4" ht="15" x14ac:dyDescent="0.25">
      <c r="A4802" s="81">
        <v>96878</v>
      </c>
      <c r="B4802" s="81" t="s">
        <v>15070</v>
      </c>
      <c r="C4802" s="81" t="s">
        <v>23</v>
      </c>
      <c r="D4802" s="82">
        <v>208.71</v>
      </c>
    </row>
    <row r="4803" spans="1:4" ht="15" x14ac:dyDescent="0.25">
      <c r="A4803" s="81">
        <v>96879</v>
      </c>
      <c r="B4803" s="81" t="s">
        <v>15071</v>
      </c>
      <c r="C4803" s="81" t="s">
        <v>23</v>
      </c>
      <c r="D4803" s="82">
        <v>202.59</v>
      </c>
    </row>
    <row r="4804" spans="1:4" ht="15" x14ac:dyDescent="0.25">
      <c r="A4804" s="81">
        <v>96881</v>
      </c>
      <c r="B4804" s="81" t="s">
        <v>15072</v>
      </c>
      <c r="C4804" s="81" t="s">
        <v>23</v>
      </c>
      <c r="D4804" s="82">
        <v>239.62</v>
      </c>
    </row>
    <row r="4805" spans="1:4" ht="15" x14ac:dyDescent="0.25">
      <c r="A4805" s="81">
        <v>97430</v>
      </c>
      <c r="B4805" s="81" t="s">
        <v>2088</v>
      </c>
      <c r="C4805" s="81" t="s">
        <v>23</v>
      </c>
      <c r="D4805" s="82">
        <v>47.01</v>
      </c>
    </row>
    <row r="4806" spans="1:4" ht="15" x14ac:dyDescent="0.25">
      <c r="A4806" s="81">
        <v>97431</v>
      </c>
      <c r="B4806" s="81" t="s">
        <v>2089</v>
      </c>
      <c r="C4806" s="81" t="s">
        <v>23</v>
      </c>
      <c r="D4806" s="82">
        <v>52.75</v>
      </c>
    </row>
    <row r="4807" spans="1:4" ht="15" x14ac:dyDescent="0.25">
      <c r="A4807" s="81">
        <v>97432</v>
      </c>
      <c r="B4807" s="81" t="s">
        <v>2090</v>
      </c>
      <c r="C4807" s="81" t="s">
        <v>23</v>
      </c>
      <c r="D4807" s="82">
        <v>59.52</v>
      </c>
    </row>
    <row r="4808" spans="1:4" ht="15" x14ac:dyDescent="0.25">
      <c r="A4808" s="81">
        <v>97433</v>
      </c>
      <c r="B4808" s="81" t="s">
        <v>2091</v>
      </c>
      <c r="C4808" s="81" t="s">
        <v>23</v>
      </c>
      <c r="D4808" s="82">
        <v>101.23</v>
      </c>
    </row>
    <row r="4809" spans="1:4" ht="15" x14ac:dyDescent="0.25">
      <c r="A4809" s="81">
        <v>97434</v>
      </c>
      <c r="B4809" s="81" t="s">
        <v>2092</v>
      </c>
      <c r="C4809" s="81" t="s">
        <v>23</v>
      </c>
      <c r="D4809" s="82">
        <v>102.92</v>
      </c>
    </row>
    <row r="4810" spans="1:4" ht="15" x14ac:dyDescent="0.25">
      <c r="A4810" s="81">
        <v>97435</v>
      </c>
      <c r="B4810" s="81" t="s">
        <v>2093</v>
      </c>
      <c r="C4810" s="81" t="s">
        <v>23</v>
      </c>
      <c r="D4810" s="82">
        <v>118.23</v>
      </c>
    </row>
    <row r="4811" spans="1:4" ht="15" x14ac:dyDescent="0.25">
      <c r="A4811" s="81">
        <v>97436</v>
      </c>
      <c r="B4811" s="81" t="s">
        <v>2094</v>
      </c>
      <c r="C4811" s="81" t="s">
        <v>23</v>
      </c>
      <c r="D4811" s="82">
        <v>121.46</v>
      </c>
    </row>
    <row r="4812" spans="1:4" ht="15" x14ac:dyDescent="0.25">
      <c r="A4812" s="81">
        <v>97437</v>
      </c>
      <c r="B4812" s="81" t="s">
        <v>15073</v>
      </c>
      <c r="C4812" s="81" t="s">
        <v>23</v>
      </c>
      <c r="D4812" s="82">
        <v>135.11000000000001</v>
      </c>
    </row>
    <row r="4813" spans="1:4" ht="15" x14ac:dyDescent="0.25">
      <c r="A4813" s="81">
        <v>97438</v>
      </c>
      <c r="B4813" s="81" t="s">
        <v>2095</v>
      </c>
      <c r="C4813" s="81" t="s">
        <v>23</v>
      </c>
      <c r="D4813" s="82">
        <v>138.57</v>
      </c>
    </row>
    <row r="4814" spans="1:4" ht="15" x14ac:dyDescent="0.25">
      <c r="A4814" s="81">
        <v>97439</v>
      </c>
      <c r="B4814" s="81" t="s">
        <v>2096</v>
      </c>
      <c r="C4814" s="81" t="s">
        <v>23</v>
      </c>
      <c r="D4814" s="82">
        <v>151.12</v>
      </c>
    </row>
    <row r="4815" spans="1:4" ht="15" x14ac:dyDescent="0.25">
      <c r="A4815" s="81">
        <v>97440</v>
      </c>
      <c r="B4815" s="81" t="s">
        <v>2097</v>
      </c>
      <c r="C4815" s="81" t="s">
        <v>23</v>
      </c>
      <c r="D4815" s="82">
        <v>180.43</v>
      </c>
    </row>
    <row r="4816" spans="1:4" ht="15" x14ac:dyDescent="0.25">
      <c r="A4816" s="81">
        <v>97442</v>
      </c>
      <c r="B4816" s="81" t="s">
        <v>2098</v>
      </c>
      <c r="C4816" s="81" t="s">
        <v>23</v>
      </c>
      <c r="D4816" s="82">
        <v>199.81</v>
      </c>
    </row>
    <row r="4817" spans="1:4" ht="15" x14ac:dyDescent="0.25">
      <c r="A4817" s="81">
        <v>97443</v>
      </c>
      <c r="B4817" s="81" t="s">
        <v>2099</v>
      </c>
      <c r="C4817" s="81" t="s">
        <v>23</v>
      </c>
      <c r="D4817" s="82">
        <v>128.88999999999999</v>
      </c>
    </row>
    <row r="4818" spans="1:4" ht="15" x14ac:dyDescent="0.25">
      <c r="A4818" s="81">
        <v>97444</v>
      </c>
      <c r="B4818" s="81" t="s">
        <v>2100</v>
      </c>
      <c r="C4818" s="81" t="s">
        <v>23</v>
      </c>
      <c r="D4818" s="82">
        <v>149.28</v>
      </c>
    </row>
    <row r="4819" spans="1:4" ht="15" x14ac:dyDescent="0.25">
      <c r="A4819" s="81">
        <v>97446</v>
      </c>
      <c r="B4819" s="81" t="s">
        <v>2101</v>
      </c>
      <c r="C4819" s="81" t="s">
        <v>23</v>
      </c>
      <c r="D4819" s="82">
        <v>250.03</v>
      </c>
    </row>
    <row r="4820" spans="1:4" ht="15" x14ac:dyDescent="0.25">
      <c r="A4820" s="81">
        <v>97447</v>
      </c>
      <c r="B4820" s="81" t="s">
        <v>2102</v>
      </c>
      <c r="C4820" s="81" t="s">
        <v>23</v>
      </c>
      <c r="D4820" s="82">
        <v>250.03</v>
      </c>
    </row>
    <row r="4821" spans="1:4" ht="15" x14ac:dyDescent="0.25">
      <c r="A4821" s="81">
        <v>97449</v>
      </c>
      <c r="B4821" s="81" t="s">
        <v>2103</v>
      </c>
      <c r="C4821" s="81" t="s">
        <v>23</v>
      </c>
      <c r="D4821" s="82">
        <v>267.04000000000002</v>
      </c>
    </row>
    <row r="4822" spans="1:4" ht="15" x14ac:dyDescent="0.25">
      <c r="A4822" s="81">
        <v>97450</v>
      </c>
      <c r="B4822" s="81" t="s">
        <v>2104</v>
      </c>
      <c r="C4822" s="81" t="s">
        <v>23</v>
      </c>
      <c r="D4822" s="82">
        <v>322.56</v>
      </c>
    </row>
    <row r="4823" spans="1:4" ht="15" x14ac:dyDescent="0.25">
      <c r="A4823" s="81">
        <v>97452</v>
      </c>
      <c r="B4823" s="81" t="s">
        <v>2105</v>
      </c>
      <c r="C4823" s="81" t="s">
        <v>23</v>
      </c>
      <c r="D4823" s="82">
        <v>209.71</v>
      </c>
    </row>
    <row r="4824" spans="1:4" ht="15" x14ac:dyDescent="0.25">
      <c r="A4824" s="81">
        <v>97453</v>
      </c>
      <c r="B4824" s="81" t="s">
        <v>2106</v>
      </c>
      <c r="C4824" s="81" t="s">
        <v>23</v>
      </c>
      <c r="D4824" s="82">
        <v>221.35</v>
      </c>
    </row>
    <row r="4825" spans="1:4" ht="15" x14ac:dyDescent="0.25">
      <c r="A4825" s="81">
        <v>97454</v>
      </c>
      <c r="B4825" s="81" t="s">
        <v>2107</v>
      </c>
      <c r="C4825" s="81" t="s">
        <v>23</v>
      </c>
      <c r="D4825" s="82">
        <v>345.13</v>
      </c>
    </row>
    <row r="4826" spans="1:4" ht="15" x14ac:dyDescent="0.25">
      <c r="A4826" s="81">
        <v>97455</v>
      </c>
      <c r="B4826" s="81" t="s">
        <v>2108</v>
      </c>
      <c r="C4826" s="81" t="s">
        <v>23</v>
      </c>
      <c r="D4826" s="82">
        <v>363.74</v>
      </c>
    </row>
    <row r="4827" spans="1:4" ht="15" x14ac:dyDescent="0.25">
      <c r="A4827" s="81">
        <v>97456</v>
      </c>
      <c r="B4827" s="81" t="s">
        <v>2109</v>
      </c>
      <c r="C4827" s="81" t="s">
        <v>23</v>
      </c>
      <c r="D4827" s="82">
        <v>755.01</v>
      </c>
    </row>
    <row r="4828" spans="1:4" ht="15" x14ac:dyDescent="0.25">
      <c r="A4828" s="81">
        <v>97457</v>
      </c>
      <c r="B4828" s="81" t="s">
        <v>2110</v>
      </c>
      <c r="C4828" s="81" t="s">
        <v>23</v>
      </c>
      <c r="D4828" s="82">
        <v>671.52</v>
      </c>
    </row>
    <row r="4829" spans="1:4" ht="15" x14ac:dyDescent="0.25">
      <c r="A4829" s="81">
        <v>97458</v>
      </c>
      <c r="B4829" s="81" t="s">
        <v>2111</v>
      </c>
      <c r="C4829" s="81" t="s">
        <v>23</v>
      </c>
      <c r="D4829" s="82">
        <v>326.5</v>
      </c>
    </row>
    <row r="4830" spans="1:4" ht="15" x14ac:dyDescent="0.25">
      <c r="A4830" s="81">
        <v>97459</v>
      </c>
      <c r="B4830" s="81" t="s">
        <v>2112</v>
      </c>
      <c r="C4830" s="81" t="s">
        <v>23</v>
      </c>
      <c r="D4830" s="82">
        <v>543.95000000000005</v>
      </c>
    </row>
    <row r="4831" spans="1:4" ht="15" x14ac:dyDescent="0.25">
      <c r="A4831" s="81">
        <v>97460</v>
      </c>
      <c r="B4831" s="81" t="s">
        <v>2113</v>
      </c>
      <c r="C4831" s="81" t="s">
        <v>23</v>
      </c>
      <c r="D4831" s="82">
        <v>822.74</v>
      </c>
    </row>
    <row r="4832" spans="1:4" ht="15" x14ac:dyDescent="0.25">
      <c r="A4832" s="81">
        <v>97461</v>
      </c>
      <c r="B4832" s="81" t="s">
        <v>2114</v>
      </c>
      <c r="C4832" s="81" t="s">
        <v>23</v>
      </c>
      <c r="D4832" s="82">
        <v>40.43</v>
      </c>
    </row>
    <row r="4833" spans="1:4" ht="15" x14ac:dyDescent="0.25">
      <c r="A4833" s="81">
        <v>97462</v>
      </c>
      <c r="B4833" s="81" t="s">
        <v>2115</v>
      </c>
      <c r="C4833" s="81" t="s">
        <v>23</v>
      </c>
      <c r="D4833" s="82">
        <v>34.46</v>
      </c>
    </row>
    <row r="4834" spans="1:4" ht="15" x14ac:dyDescent="0.25">
      <c r="A4834" s="81">
        <v>97464</v>
      </c>
      <c r="B4834" s="81" t="s">
        <v>2116</v>
      </c>
      <c r="C4834" s="81" t="s">
        <v>23</v>
      </c>
      <c r="D4834" s="82">
        <v>57.57</v>
      </c>
    </row>
    <row r="4835" spans="1:4" ht="15" x14ac:dyDescent="0.25">
      <c r="A4835" s="81">
        <v>97465</v>
      </c>
      <c r="B4835" s="81" t="s">
        <v>2117</v>
      </c>
      <c r="C4835" s="81" t="s">
        <v>23</v>
      </c>
      <c r="D4835" s="82">
        <v>67.64</v>
      </c>
    </row>
    <row r="4836" spans="1:4" ht="15" x14ac:dyDescent="0.25">
      <c r="A4836" s="81">
        <v>97467</v>
      </c>
      <c r="B4836" s="81" t="s">
        <v>2118</v>
      </c>
      <c r="C4836" s="81" t="s">
        <v>23</v>
      </c>
      <c r="D4836" s="82">
        <v>72.94</v>
      </c>
    </row>
    <row r="4837" spans="1:4" ht="15" x14ac:dyDescent="0.25">
      <c r="A4837" s="81">
        <v>97468</v>
      </c>
      <c r="B4837" s="81" t="s">
        <v>2119</v>
      </c>
      <c r="C4837" s="81" t="s">
        <v>23</v>
      </c>
      <c r="D4837" s="82">
        <v>85.84</v>
      </c>
    </row>
    <row r="4838" spans="1:4" ht="15" x14ac:dyDescent="0.25">
      <c r="A4838" s="81">
        <v>97470</v>
      </c>
      <c r="B4838" s="81" t="s">
        <v>2120</v>
      </c>
      <c r="C4838" s="81" t="s">
        <v>23</v>
      </c>
      <c r="D4838" s="82">
        <v>106.22</v>
      </c>
    </row>
    <row r="4839" spans="1:4" ht="15" x14ac:dyDescent="0.25">
      <c r="A4839" s="81">
        <v>97471</v>
      </c>
      <c r="B4839" s="81" t="s">
        <v>2121</v>
      </c>
      <c r="C4839" s="81" t="s">
        <v>23</v>
      </c>
      <c r="D4839" s="82">
        <v>126.61</v>
      </c>
    </row>
    <row r="4840" spans="1:4" ht="15" x14ac:dyDescent="0.25">
      <c r="A4840" s="81">
        <v>97474</v>
      </c>
      <c r="B4840" s="81" t="s">
        <v>2122</v>
      </c>
      <c r="C4840" s="81" t="s">
        <v>23</v>
      </c>
      <c r="D4840" s="82">
        <v>190.01</v>
      </c>
    </row>
    <row r="4841" spans="1:4" ht="15" x14ac:dyDescent="0.25">
      <c r="A4841" s="81">
        <v>97475</v>
      </c>
      <c r="B4841" s="81" t="s">
        <v>2123</v>
      </c>
      <c r="C4841" s="81" t="s">
        <v>23</v>
      </c>
      <c r="D4841" s="82">
        <v>231.22</v>
      </c>
    </row>
    <row r="4842" spans="1:4" ht="15" x14ac:dyDescent="0.25">
      <c r="A4842" s="81">
        <v>97477</v>
      </c>
      <c r="B4842" s="81" t="s">
        <v>2124</v>
      </c>
      <c r="C4842" s="81" t="s">
        <v>23</v>
      </c>
      <c r="D4842" s="82">
        <v>252.09</v>
      </c>
    </row>
    <row r="4843" spans="1:4" ht="15" x14ac:dyDescent="0.25">
      <c r="A4843" s="81">
        <v>97478</v>
      </c>
      <c r="B4843" s="81" t="s">
        <v>2125</v>
      </c>
      <c r="C4843" s="81" t="s">
        <v>23</v>
      </c>
      <c r="D4843" s="82">
        <v>307.61</v>
      </c>
    </row>
    <row r="4844" spans="1:4" ht="15" x14ac:dyDescent="0.25">
      <c r="A4844" s="81">
        <v>97479</v>
      </c>
      <c r="B4844" s="81" t="s">
        <v>2126</v>
      </c>
      <c r="C4844" s="81" t="s">
        <v>23</v>
      </c>
      <c r="D4844" s="82">
        <v>64.58</v>
      </c>
    </row>
    <row r="4845" spans="1:4" ht="15" x14ac:dyDescent="0.25">
      <c r="A4845" s="81">
        <v>97480</v>
      </c>
      <c r="B4845" s="81" t="s">
        <v>2127</v>
      </c>
      <c r="C4845" s="81" t="s">
        <v>23</v>
      </c>
      <c r="D4845" s="82">
        <v>64.58</v>
      </c>
    </row>
    <row r="4846" spans="1:4" ht="15" x14ac:dyDescent="0.25">
      <c r="A4846" s="81">
        <v>97481</v>
      </c>
      <c r="B4846" s="81" t="s">
        <v>2128</v>
      </c>
      <c r="C4846" s="81" t="s">
        <v>23</v>
      </c>
      <c r="D4846" s="82">
        <v>92.54</v>
      </c>
    </row>
    <row r="4847" spans="1:4" ht="15" x14ac:dyDescent="0.25">
      <c r="A4847" s="81">
        <v>97482</v>
      </c>
      <c r="B4847" s="81" t="s">
        <v>2129</v>
      </c>
      <c r="C4847" s="81" t="s">
        <v>23</v>
      </c>
      <c r="D4847" s="82">
        <v>92.54</v>
      </c>
    </row>
    <row r="4848" spans="1:4" ht="15" x14ac:dyDescent="0.25">
      <c r="A4848" s="81">
        <v>97483</v>
      </c>
      <c r="B4848" s="81" t="s">
        <v>2130</v>
      </c>
      <c r="C4848" s="81" t="s">
        <v>23</v>
      </c>
      <c r="D4848" s="82">
        <v>128.37</v>
      </c>
    </row>
    <row r="4849" spans="1:4" ht="15" x14ac:dyDescent="0.25">
      <c r="A4849" s="81">
        <v>97484</v>
      </c>
      <c r="B4849" s="81" t="s">
        <v>2131</v>
      </c>
      <c r="C4849" s="81" t="s">
        <v>23</v>
      </c>
      <c r="D4849" s="82">
        <v>128.37</v>
      </c>
    </row>
    <row r="4850" spans="1:4" ht="15" x14ac:dyDescent="0.25">
      <c r="A4850" s="81">
        <v>97485</v>
      </c>
      <c r="B4850" s="81" t="s">
        <v>2132</v>
      </c>
      <c r="C4850" s="81" t="s">
        <v>23</v>
      </c>
      <c r="D4850" s="82">
        <v>175.76</v>
      </c>
    </row>
    <row r="4851" spans="1:4" ht="15" x14ac:dyDescent="0.25">
      <c r="A4851" s="81">
        <v>97486</v>
      </c>
      <c r="B4851" s="81" t="s">
        <v>2133</v>
      </c>
      <c r="C4851" s="81" t="s">
        <v>23</v>
      </c>
      <c r="D4851" s="82">
        <v>187.4</v>
      </c>
    </row>
    <row r="4852" spans="1:4" ht="15" x14ac:dyDescent="0.25">
      <c r="A4852" s="81">
        <v>97487</v>
      </c>
      <c r="B4852" s="81" t="s">
        <v>2134</v>
      </c>
      <c r="C4852" s="81" t="s">
        <v>23</v>
      </c>
      <c r="D4852" s="82">
        <v>316.97000000000003</v>
      </c>
    </row>
    <row r="4853" spans="1:4" ht="15" x14ac:dyDescent="0.25">
      <c r="A4853" s="81">
        <v>97488</v>
      </c>
      <c r="B4853" s="81" t="s">
        <v>2135</v>
      </c>
      <c r="C4853" s="81" t="s">
        <v>23</v>
      </c>
      <c r="D4853" s="82">
        <v>335.58</v>
      </c>
    </row>
    <row r="4854" spans="1:4" ht="15" x14ac:dyDescent="0.25">
      <c r="A4854" s="81">
        <v>97489</v>
      </c>
      <c r="B4854" s="81" t="s">
        <v>2136</v>
      </c>
      <c r="C4854" s="81" t="s">
        <v>23</v>
      </c>
      <c r="D4854" s="82">
        <v>732.56</v>
      </c>
    </row>
    <row r="4855" spans="1:4" ht="15" x14ac:dyDescent="0.25">
      <c r="A4855" s="81">
        <v>97490</v>
      </c>
      <c r="B4855" s="81" t="s">
        <v>2137</v>
      </c>
      <c r="C4855" s="81" t="s">
        <v>23</v>
      </c>
      <c r="D4855" s="82">
        <v>649.07000000000005</v>
      </c>
    </row>
    <row r="4856" spans="1:4" ht="15" x14ac:dyDescent="0.25">
      <c r="A4856" s="81">
        <v>97491</v>
      </c>
      <c r="B4856" s="81" t="s">
        <v>2138</v>
      </c>
      <c r="C4856" s="81" t="s">
        <v>23</v>
      </c>
      <c r="D4856" s="82">
        <v>98.47</v>
      </c>
    </row>
    <row r="4857" spans="1:4" ht="15" x14ac:dyDescent="0.25">
      <c r="A4857" s="81">
        <v>97492</v>
      </c>
      <c r="B4857" s="81" t="s">
        <v>2139</v>
      </c>
      <c r="C4857" s="81" t="s">
        <v>23</v>
      </c>
      <c r="D4857" s="82">
        <v>142.94</v>
      </c>
    </row>
    <row r="4858" spans="1:4" ht="15" x14ac:dyDescent="0.25">
      <c r="A4858" s="81">
        <v>97493</v>
      </c>
      <c r="B4858" s="81" t="s">
        <v>2140</v>
      </c>
      <c r="C4858" s="81" t="s">
        <v>23</v>
      </c>
      <c r="D4858" s="82">
        <v>183.87</v>
      </c>
    </row>
    <row r="4859" spans="1:4" ht="15" x14ac:dyDescent="0.25">
      <c r="A4859" s="81">
        <v>97494</v>
      </c>
      <c r="B4859" s="81" t="s">
        <v>2141</v>
      </c>
      <c r="C4859" s="81" t="s">
        <v>23</v>
      </c>
      <c r="D4859" s="82">
        <v>281.16000000000003</v>
      </c>
    </row>
    <row r="4860" spans="1:4" ht="15" x14ac:dyDescent="0.25">
      <c r="A4860" s="81">
        <v>97495</v>
      </c>
      <c r="B4860" s="81" t="s">
        <v>2142</v>
      </c>
      <c r="C4860" s="81" t="s">
        <v>23</v>
      </c>
      <c r="D4860" s="82">
        <v>506.35</v>
      </c>
    </row>
    <row r="4861" spans="1:4" ht="15" x14ac:dyDescent="0.25">
      <c r="A4861" s="81">
        <v>97496</v>
      </c>
      <c r="B4861" s="81" t="s">
        <v>2143</v>
      </c>
      <c r="C4861" s="81" t="s">
        <v>23</v>
      </c>
      <c r="D4861" s="82">
        <v>792.86</v>
      </c>
    </row>
    <row r="4862" spans="1:4" ht="15" x14ac:dyDescent="0.25">
      <c r="A4862" s="81">
        <v>97499</v>
      </c>
      <c r="B4862" s="81" t="s">
        <v>2144</v>
      </c>
      <c r="C4862" s="81" t="s">
        <v>23</v>
      </c>
      <c r="D4862" s="82">
        <v>36.78</v>
      </c>
    </row>
    <row r="4863" spans="1:4" ht="15" x14ac:dyDescent="0.25">
      <c r="A4863" s="81">
        <v>97500</v>
      </c>
      <c r="B4863" s="81" t="s">
        <v>2145</v>
      </c>
      <c r="C4863" s="81" t="s">
        <v>23</v>
      </c>
      <c r="D4863" s="82">
        <v>30.81</v>
      </c>
    </row>
    <row r="4864" spans="1:4" ht="15" x14ac:dyDescent="0.25">
      <c r="A4864" s="81">
        <v>97502</v>
      </c>
      <c r="B4864" s="81" t="s">
        <v>2146</v>
      </c>
      <c r="C4864" s="81" t="s">
        <v>23</v>
      </c>
      <c r="D4864" s="82">
        <v>50.78</v>
      </c>
    </row>
    <row r="4865" spans="1:4" ht="15" x14ac:dyDescent="0.25">
      <c r="A4865" s="81">
        <v>97503</v>
      </c>
      <c r="B4865" s="81" t="s">
        <v>2147</v>
      </c>
      <c r="C4865" s="81" t="s">
        <v>23</v>
      </c>
      <c r="D4865" s="82">
        <v>61.19</v>
      </c>
    </row>
    <row r="4866" spans="1:4" ht="15" x14ac:dyDescent="0.25">
      <c r="A4866" s="81">
        <v>97505</v>
      </c>
      <c r="B4866" s="81" t="s">
        <v>2148</v>
      </c>
      <c r="C4866" s="81" t="s">
        <v>23</v>
      </c>
      <c r="D4866" s="82">
        <v>63.36</v>
      </c>
    </row>
    <row r="4867" spans="1:4" ht="15" x14ac:dyDescent="0.25">
      <c r="A4867" s="81">
        <v>97506</v>
      </c>
      <c r="B4867" s="81" t="s">
        <v>2149</v>
      </c>
      <c r="C4867" s="81" t="s">
        <v>23</v>
      </c>
      <c r="D4867" s="82">
        <v>76.260000000000005</v>
      </c>
    </row>
    <row r="4868" spans="1:4" ht="15" x14ac:dyDescent="0.25">
      <c r="A4868" s="81">
        <v>97508</v>
      </c>
      <c r="B4868" s="81" t="s">
        <v>2150</v>
      </c>
      <c r="C4868" s="81" t="s">
        <v>23</v>
      </c>
      <c r="D4868" s="82">
        <v>92.68</v>
      </c>
    </row>
    <row r="4869" spans="1:4" ht="15" x14ac:dyDescent="0.25">
      <c r="A4869" s="81">
        <v>97509</v>
      </c>
      <c r="B4869" s="81" t="s">
        <v>2151</v>
      </c>
      <c r="C4869" s="81" t="s">
        <v>23</v>
      </c>
      <c r="D4869" s="82">
        <v>113.07</v>
      </c>
    </row>
    <row r="4870" spans="1:4" ht="15" x14ac:dyDescent="0.25">
      <c r="A4870" s="81">
        <v>97511</v>
      </c>
      <c r="B4870" s="81" t="s">
        <v>2152</v>
      </c>
      <c r="C4870" s="81" t="s">
        <v>23</v>
      </c>
      <c r="D4870" s="82">
        <v>170.56</v>
      </c>
    </row>
    <row r="4871" spans="1:4" ht="15" x14ac:dyDescent="0.25">
      <c r="A4871" s="81">
        <v>97512</v>
      </c>
      <c r="B4871" s="81" t="s">
        <v>2153</v>
      </c>
      <c r="C4871" s="81" t="s">
        <v>23</v>
      </c>
      <c r="D4871" s="82">
        <v>211.77</v>
      </c>
    </row>
    <row r="4872" spans="1:4" ht="15" x14ac:dyDescent="0.25">
      <c r="A4872" s="81">
        <v>97514</v>
      </c>
      <c r="B4872" s="81" t="s">
        <v>2154</v>
      </c>
      <c r="C4872" s="81" t="s">
        <v>23</v>
      </c>
      <c r="D4872" s="82">
        <v>226.53</v>
      </c>
    </row>
    <row r="4873" spans="1:4" ht="15" x14ac:dyDescent="0.25">
      <c r="A4873" s="81">
        <v>97515</v>
      </c>
      <c r="B4873" s="81" t="s">
        <v>2155</v>
      </c>
      <c r="C4873" s="81" t="s">
        <v>23</v>
      </c>
      <c r="D4873" s="82">
        <v>282.05</v>
      </c>
    </row>
    <row r="4874" spans="1:4" ht="15" x14ac:dyDescent="0.25">
      <c r="A4874" s="81">
        <v>97517</v>
      </c>
      <c r="B4874" s="81" t="s">
        <v>2156</v>
      </c>
      <c r="C4874" s="81" t="s">
        <v>23</v>
      </c>
      <c r="D4874" s="82">
        <v>59.1</v>
      </c>
    </row>
    <row r="4875" spans="1:4" ht="15" x14ac:dyDescent="0.25">
      <c r="A4875" s="81">
        <v>97518</v>
      </c>
      <c r="B4875" s="81" t="s">
        <v>2157</v>
      </c>
      <c r="C4875" s="81" t="s">
        <v>23</v>
      </c>
      <c r="D4875" s="82">
        <v>59.1</v>
      </c>
    </row>
    <row r="4876" spans="1:4" ht="15" x14ac:dyDescent="0.25">
      <c r="A4876" s="81">
        <v>97519</v>
      </c>
      <c r="B4876" s="81" t="s">
        <v>2158</v>
      </c>
      <c r="C4876" s="81" t="s">
        <v>23</v>
      </c>
      <c r="D4876" s="82">
        <v>82.86</v>
      </c>
    </row>
    <row r="4877" spans="1:4" ht="15" x14ac:dyDescent="0.25">
      <c r="A4877" s="81">
        <v>97520</v>
      </c>
      <c r="B4877" s="81" t="s">
        <v>2159</v>
      </c>
      <c r="C4877" s="81" t="s">
        <v>23</v>
      </c>
      <c r="D4877" s="82">
        <v>82.86</v>
      </c>
    </row>
    <row r="4878" spans="1:4" ht="15" x14ac:dyDescent="0.25">
      <c r="A4878" s="81">
        <v>97521</v>
      </c>
      <c r="B4878" s="81" t="s">
        <v>2160</v>
      </c>
      <c r="C4878" s="81" t="s">
        <v>23</v>
      </c>
      <c r="D4878" s="82">
        <v>113.97</v>
      </c>
    </row>
    <row r="4879" spans="1:4" ht="15" x14ac:dyDescent="0.25">
      <c r="A4879" s="81">
        <v>97522</v>
      </c>
      <c r="B4879" s="81" t="s">
        <v>2161</v>
      </c>
      <c r="C4879" s="81" t="s">
        <v>23</v>
      </c>
      <c r="D4879" s="82">
        <v>113.97</v>
      </c>
    </row>
    <row r="4880" spans="1:4" ht="15" x14ac:dyDescent="0.25">
      <c r="A4880" s="81">
        <v>97523</v>
      </c>
      <c r="B4880" s="81" t="s">
        <v>2162</v>
      </c>
      <c r="C4880" s="81" t="s">
        <v>23</v>
      </c>
      <c r="D4880" s="82">
        <v>155.44999999999999</v>
      </c>
    </row>
    <row r="4881" spans="1:4" ht="15" x14ac:dyDescent="0.25">
      <c r="A4881" s="81">
        <v>97524</v>
      </c>
      <c r="B4881" s="81" t="s">
        <v>2163</v>
      </c>
      <c r="C4881" s="81" t="s">
        <v>23</v>
      </c>
      <c r="D4881" s="82">
        <v>167.09</v>
      </c>
    </row>
    <row r="4882" spans="1:4" ht="15" x14ac:dyDescent="0.25">
      <c r="A4882" s="81">
        <v>97525</v>
      </c>
      <c r="B4882" s="81" t="s">
        <v>2164</v>
      </c>
      <c r="C4882" s="81" t="s">
        <v>23</v>
      </c>
      <c r="D4882" s="82">
        <v>287.64</v>
      </c>
    </row>
    <row r="4883" spans="1:4" ht="15" x14ac:dyDescent="0.25">
      <c r="A4883" s="81">
        <v>97526</v>
      </c>
      <c r="B4883" s="81" t="s">
        <v>2165</v>
      </c>
      <c r="C4883" s="81" t="s">
        <v>23</v>
      </c>
      <c r="D4883" s="82">
        <v>306.25</v>
      </c>
    </row>
    <row r="4884" spans="1:4" ht="15" x14ac:dyDescent="0.25">
      <c r="A4884" s="81">
        <v>97527</v>
      </c>
      <c r="B4884" s="81" t="s">
        <v>2166</v>
      </c>
      <c r="C4884" s="81" t="s">
        <v>23</v>
      </c>
      <c r="D4884" s="82">
        <v>694.3</v>
      </c>
    </row>
    <row r="4885" spans="1:4" ht="15" x14ac:dyDescent="0.25">
      <c r="A4885" s="81">
        <v>97528</v>
      </c>
      <c r="B4885" s="81" t="s">
        <v>2167</v>
      </c>
      <c r="C4885" s="81" t="s">
        <v>23</v>
      </c>
      <c r="D4885" s="82">
        <v>610.80999999999995</v>
      </c>
    </row>
    <row r="4886" spans="1:4" ht="15" x14ac:dyDescent="0.25">
      <c r="A4886" s="81">
        <v>97529</v>
      </c>
      <c r="B4886" s="81" t="s">
        <v>2168</v>
      </c>
      <c r="C4886" s="81" t="s">
        <v>23</v>
      </c>
      <c r="D4886" s="82">
        <v>91.26</v>
      </c>
    </row>
    <row r="4887" spans="1:4" ht="15" x14ac:dyDescent="0.25">
      <c r="A4887" s="81">
        <v>97530</v>
      </c>
      <c r="B4887" s="81" t="s">
        <v>2169</v>
      </c>
      <c r="C4887" s="81" t="s">
        <v>23</v>
      </c>
      <c r="D4887" s="82">
        <v>130.04</v>
      </c>
    </row>
    <row r="4888" spans="1:4" ht="15" x14ac:dyDescent="0.25">
      <c r="A4888" s="81">
        <v>97531</v>
      </c>
      <c r="B4888" s="81" t="s">
        <v>2170</v>
      </c>
      <c r="C4888" s="81" t="s">
        <v>23</v>
      </c>
      <c r="D4888" s="82">
        <v>164.62</v>
      </c>
    </row>
    <row r="4889" spans="1:4" ht="15" x14ac:dyDescent="0.25">
      <c r="A4889" s="81">
        <v>97532</v>
      </c>
      <c r="B4889" s="81" t="s">
        <v>2171</v>
      </c>
      <c r="C4889" s="81" t="s">
        <v>23</v>
      </c>
      <c r="D4889" s="82">
        <v>254.07</v>
      </c>
    </row>
    <row r="4890" spans="1:4" ht="15" x14ac:dyDescent="0.25">
      <c r="A4890" s="81">
        <v>97533</v>
      </c>
      <c r="B4890" s="81" t="s">
        <v>2172</v>
      </c>
      <c r="C4890" s="81" t="s">
        <v>23</v>
      </c>
      <c r="D4890" s="82">
        <v>473.04</v>
      </c>
    </row>
    <row r="4891" spans="1:4" ht="15" x14ac:dyDescent="0.25">
      <c r="A4891" s="81">
        <v>97534</v>
      </c>
      <c r="B4891" s="81" t="s">
        <v>2173</v>
      </c>
      <c r="C4891" s="81" t="s">
        <v>23</v>
      </c>
      <c r="D4891" s="82">
        <v>741.83</v>
      </c>
    </row>
    <row r="4892" spans="1:4" ht="15" x14ac:dyDescent="0.25">
      <c r="A4892" s="81">
        <v>97537</v>
      </c>
      <c r="B4892" s="81" t="s">
        <v>2174</v>
      </c>
      <c r="C4892" s="81" t="s">
        <v>23</v>
      </c>
      <c r="D4892" s="82">
        <v>28.24</v>
      </c>
    </row>
    <row r="4893" spans="1:4" ht="15" x14ac:dyDescent="0.25">
      <c r="A4893" s="81">
        <v>97540</v>
      </c>
      <c r="B4893" s="81" t="s">
        <v>2175</v>
      </c>
      <c r="C4893" s="81" t="s">
        <v>23</v>
      </c>
      <c r="D4893" s="82">
        <v>39.11</v>
      </c>
    </row>
    <row r="4894" spans="1:4" ht="15" x14ac:dyDescent="0.25">
      <c r="A4894" s="81">
        <v>97541</v>
      </c>
      <c r="B4894" s="81" t="s">
        <v>2176</v>
      </c>
      <c r="C4894" s="81" t="s">
        <v>23</v>
      </c>
      <c r="D4894" s="82">
        <v>34.15</v>
      </c>
    </row>
    <row r="4895" spans="1:4" ht="15" x14ac:dyDescent="0.25">
      <c r="A4895" s="81">
        <v>97543</v>
      </c>
      <c r="B4895" s="81" t="s">
        <v>2177</v>
      </c>
      <c r="C4895" s="81" t="s">
        <v>23</v>
      </c>
      <c r="D4895" s="82">
        <v>65.260000000000005</v>
      </c>
    </row>
    <row r="4896" spans="1:4" ht="15" x14ac:dyDescent="0.25">
      <c r="A4896" s="81">
        <v>97544</v>
      </c>
      <c r="B4896" s="81" t="s">
        <v>2178</v>
      </c>
      <c r="C4896" s="81" t="s">
        <v>23</v>
      </c>
      <c r="D4896" s="82">
        <v>59.29</v>
      </c>
    </row>
    <row r="4897" spans="1:4" ht="15" x14ac:dyDescent="0.25">
      <c r="A4897" s="81">
        <v>97546</v>
      </c>
      <c r="B4897" s="81" t="s">
        <v>2179</v>
      </c>
      <c r="C4897" s="81" t="s">
        <v>23</v>
      </c>
      <c r="D4897" s="82">
        <v>39.799999999999997</v>
      </c>
    </row>
    <row r="4898" spans="1:4" ht="15" x14ac:dyDescent="0.25">
      <c r="A4898" s="81">
        <v>97547</v>
      </c>
      <c r="B4898" s="81" t="s">
        <v>2180</v>
      </c>
      <c r="C4898" s="81" t="s">
        <v>23</v>
      </c>
      <c r="D4898" s="82">
        <v>39.799999999999997</v>
      </c>
    </row>
    <row r="4899" spans="1:4" ht="15" x14ac:dyDescent="0.25">
      <c r="A4899" s="81">
        <v>97548</v>
      </c>
      <c r="B4899" s="81" t="s">
        <v>2181</v>
      </c>
      <c r="C4899" s="81" t="s">
        <v>23</v>
      </c>
      <c r="D4899" s="82">
        <v>60.01</v>
      </c>
    </row>
    <row r="4900" spans="1:4" ht="15" x14ac:dyDescent="0.25">
      <c r="A4900" s="81">
        <v>97549</v>
      </c>
      <c r="B4900" s="81" t="s">
        <v>2182</v>
      </c>
      <c r="C4900" s="81" t="s">
        <v>23</v>
      </c>
      <c r="D4900" s="82">
        <v>60.01</v>
      </c>
    </row>
    <row r="4901" spans="1:4" ht="15" x14ac:dyDescent="0.25">
      <c r="A4901" s="81">
        <v>97550</v>
      </c>
      <c r="B4901" s="81" t="s">
        <v>2183</v>
      </c>
      <c r="C4901" s="81" t="s">
        <v>23</v>
      </c>
      <c r="D4901" s="82">
        <v>101.87</v>
      </c>
    </row>
    <row r="4902" spans="1:4" ht="15" x14ac:dyDescent="0.25">
      <c r="A4902" s="81">
        <v>97551</v>
      </c>
      <c r="B4902" s="81" t="s">
        <v>2184</v>
      </c>
      <c r="C4902" s="81" t="s">
        <v>23</v>
      </c>
      <c r="D4902" s="82">
        <v>101.87</v>
      </c>
    </row>
    <row r="4903" spans="1:4" ht="15" x14ac:dyDescent="0.25">
      <c r="A4903" s="81">
        <v>97552</v>
      </c>
      <c r="B4903" s="81" t="s">
        <v>2185</v>
      </c>
      <c r="C4903" s="81" t="s">
        <v>23</v>
      </c>
      <c r="D4903" s="82">
        <v>57.41</v>
      </c>
    </row>
    <row r="4904" spans="1:4" ht="15" x14ac:dyDescent="0.25">
      <c r="A4904" s="81">
        <v>97553</v>
      </c>
      <c r="B4904" s="81" t="s">
        <v>2186</v>
      </c>
      <c r="C4904" s="81" t="s">
        <v>23</v>
      </c>
      <c r="D4904" s="82">
        <v>84.38</v>
      </c>
    </row>
    <row r="4905" spans="1:4" ht="15" x14ac:dyDescent="0.25">
      <c r="A4905" s="81">
        <v>97554</v>
      </c>
      <c r="B4905" s="81" t="s">
        <v>2187</v>
      </c>
      <c r="C4905" s="81" t="s">
        <v>23</v>
      </c>
      <c r="D4905" s="82">
        <v>148.33000000000001</v>
      </c>
    </row>
    <row r="4906" spans="1:4" ht="15" x14ac:dyDescent="0.25">
      <c r="A4906" s="81">
        <v>98602</v>
      </c>
      <c r="B4906" s="81" t="s">
        <v>12889</v>
      </c>
      <c r="C4906" s="81" t="s">
        <v>23</v>
      </c>
      <c r="D4906" s="82">
        <v>19.47</v>
      </c>
    </row>
    <row r="4907" spans="1:4" ht="15" x14ac:dyDescent="0.25">
      <c r="A4907" s="81">
        <v>103805</v>
      </c>
      <c r="B4907" s="81" t="s">
        <v>12890</v>
      </c>
      <c r="C4907" s="81" t="s">
        <v>23</v>
      </c>
      <c r="D4907" s="82">
        <v>22.92</v>
      </c>
    </row>
    <row r="4908" spans="1:4" ht="15" x14ac:dyDescent="0.25">
      <c r="A4908" s="81">
        <v>103806</v>
      </c>
      <c r="B4908" s="81" t="s">
        <v>12891</v>
      </c>
      <c r="C4908" s="81" t="s">
        <v>23</v>
      </c>
      <c r="D4908" s="82">
        <v>22.89</v>
      </c>
    </row>
    <row r="4909" spans="1:4" ht="15" x14ac:dyDescent="0.25">
      <c r="A4909" s="81">
        <v>103807</v>
      </c>
      <c r="B4909" s="81" t="s">
        <v>15074</v>
      </c>
      <c r="C4909" s="81" t="s">
        <v>23</v>
      </c>
      <c r="D4909" s="82">
        <v>25.21</v>
      </c>
    </row>
    <row r="4910" spans="1:4" ht="15" x14ac:dyDescent="0.25">
      <c r="A4910" s="81">
        <v>103808</v>
      </c>
      <c r="B4910" s="81" t="s">
        <v>12892</v>
      </c>
      <c r="C4910" s="81" t="s">
        <v>23</v>
      </c>
      <c r="D4910" s="82">
        <v>42.16</v>
      </c>
    </row>
    <row r="4911" spans="1:4" ht="15" x14ac:dyDescent="0.25">
      <c r="A4911" s="81">
        <v>103809</v>
      </c>
      <c r="B4911" s="81" t="s">
        <v>12893</v>
      </c>
      <c r="C4911" s="81" t="s">
        <v>23</v>
      </c>
      <c r="D4911" s="82">
        <v>41.87</v>
      </c>
    </row>
    <row r="4912" spans="1:4" ht="15" x14ac:dyDescent="0.25">
      <c r="A4912" s="81">
        <v>103810</v>
      </c>
      <c r="B4912" s="81" t="s">
        <v>15075</v>
      </c>
      <c r="C4912" s="81" t="s">
        <v>23</v>
      </c>
      <c r="D4912" s="82">
        <v>38.92</v>
      </c>
    </row>
    <row r="4913" spans="1:4" ht="15" x14ac:dyDescent="0.25">
      <c r="A4913" s="81">
        <v>103811</v>
      </c>
      <c r="B4913" s="81" t="s">
        <v>15076</v>
      </c>
      <c r="C4913" s="81" t="s">
        <v>23</v>
      </c>
      <c r="D4913" s="82">
        <v>42.81</v>
      </c>
    </row>
    <row r="4914" spans="1:4" ht="15" x14ac:dyDescent="0.25">
      <c r="A4914" s="81">
        <v>103812</v>
      </c>
      <c r="B4914" s="81" t="s">
        <v>12894</v>
      </c>
      <c r="C4914" s="81" t="s">
        <v>23</v>
      </c>
      <c r="D4914" s="82">
        <v>61.4</v>
      </c>
    </row>
    <row r="4915" spans="1:4" ht="15" x14ac:dyDescent="0.25">
      <c r="A4915" s="81">
        <v>103813</v>
      </c>
      <c r="B4915" s="81" t="s">
        <v>12895</v>
      </c>
      <c r="C4915" s="81" t="s">
        <v>23</v>
      </c>
      <c r="D4915" s="82">
        <v>59.62</v>
      </c>
    </row>
    <row r="4916" spans="1:4" ht="15" x14ac:dyDescent="0.25">
      <c r="A4916" s="81">
        <v>103814</v>
      </c>
      <c r="B4916" s="81" t="s">
        <v>12896</v>
      </c>
      <c r="C4916" s="81" t="s">
        <v>23</v>
      </c>
      <c r="D4916" s="82">
        <v>15.06</v>
      </c>
    </row>
    <row r="4917" spans="1:4" ht="15" x14ac:dyDescent="0.25">
      <c r="A4917" s="81">
        <v>103815</v>
      </c>
      <c r="B4917" s="81" t="s">
        <v>12897</v>
      </c>
      <c r="C4917" s="81" t="s">
        <v>23</v>
      </c>
      <c r="D4917" s="82">
        <v>15.09</v>
      </c>
    </row>
    <row r="4918" spans="1:4" ht="15" x14ac:dyDescent="0.25">
      <c r="A4918" s="81">
        <v>103816</v>
      </c>
      <c r="B4918" s="81" t="s">
        <v>12898</v>
      </c>
      <c r="C4918" s="81" t="s">
        <v>23</v>
      </c>
      <c r="D4918" s="82">
        <v>30.53</v>
      </c>
    </row>
    <row r="4919" spans="1:4" ht="15" x14ac:dyDescent="0.25">
      <c r="A4919" s="81">
        <v>103817</v>
      </c>
      <c r="B4919" s="81" t="s">
        <v>12899</v>
      </c>
      <c r="C4919" s="81" t="s">
        <v>23</v>
      </c>
      <c r="D4919" s="82">
        <v>459.98</v>
      </c>
    </row>
    <row r="4920" spans="1:4" ht="15" x14ac:dyDescent="0.25">
      <c r="A4920" s="81">
        <v>103818</v>
      </c>
      <c r="B4920" s="81" t="s">
        <v>15077</v>
      </c>
      <c r="C4920" s="81" t="s">
        <v>23</v>
      </c>
      <c r="D4920" s="82">
        <v>22.53</v>
      </c>
    </row>
    <row r="4921" spans="1:4" ht="15" x14ac:dyDescent="0.25">
      <c r="A4921" s="81">
        <v>103819</v>
      </c>
      <c r="B4921" s="81" t="s">
        <v>12900</v>
      </c>
      <c r="C4921" s="81" t="s">
        <v>23</v>
      </c>
      <c r="D4921" s="82">
        <v>26.45</v>
      </c>
    </row>
    <row r="4922" spans="1:4" ht="15" x14ac:dyDescent="0.25">
      <c r="A4922" s="81">
        <v>103820</v>
      </c>
      <c r="B4922" s="81" t="s">
        <v>12901</v>
      </c>
      <c r="C4922" s="81" t="s">
        <v>23</v>
      </c>
      <c r="D4922" s="82">
        <v>27.78</v>
      </c>
    </row>
    <row r="4923" spans="1:4" ht="15" x14ac:dyDescent="0.25">
      <c r="A4923" s="81">
        <v>103821</v>
      </c>
      <c r="B4923" s="81" t="s">
        <v>12902</v>
      </c>
      <c r="C4923" s="81" t="s">
        <v>23</v>
      </c>
      <c r="D4923" s="82">
        <v>540.34</v>
      </c>
    </row>
    <row r="4924" spans="1:4" ht="15" x14ac:dyDescent="0.25">
      <c r="A4924" s="81">
        <v>103822</v>
      </c>
      <c r="B4924" s="81" t="s">
        <v>12903</v>
      </c>
      <c r="C4924" s="81" t="s">
        <v>23</v>
      </c>
      <c r="D4924" s="82">
        <v>61.73</v>
      </c>
    </row>
    <row r="4925" spans="1:4" ht="15" x14ac:dyDescent="0.25">
      <c r="A4925" s="81">
        <v>103823</v>
      </c>
      <c r="B4925" s="81" t="s">
        <v>12904</v>
      </c>
      <c r="C4925" s="81" t="s">
        <v>23</v>
      </c>
      <c r="D4925" s="82">
        <v>22.52</v>
      </c>
    </row>
    <row r="4926" spans="1:4" ht="15" x14ac:dyDescent="0.25">
      <c r="A4926" s="81">
        <v>103824</v>
      </c>
      <c r="B4926" s="81" t="s">
        <v>15078</v>
      </c>
      <c r="C4926" s="81" t="s">
        <v>23</v>
      </c>
      <c r="D4926" s="82">
        <v>27.11</v>
      </c>
    </row>
    <row r="4927" spans="1:4" ht="15" x14ac:dyDescent="0.25">
      <c r="A4927" s="81">
        <v>103825</v>
      </c>
      <c r="B4927" s="81" t="s">
        <v>15079</v>
      </c>
      <c r="C4927" s="81" t="s">
        <v>23</v>
      </c>
      <c r="D4927" s="82">
        <v>31.85</v>
      </c>
    </row>
    <row r="4928" spans="1:4" ht="15" x14ac:dyDescent="0.25">
      <c r="A4928" s="81">
        <v>103826</v>
      </c>
      <c r="B4928" s="81" t="s">
        <v>12905</v>
      </c>
      <c r="C4928" s="81" t="s">
        <v>23</v>
      </c>
      <c r="D4928" s="82">
        <v>38.979999999999997</v>
      </c>
    </row>
    <row r="4929" spans="1:4" ht="15" x14ac:dyDescent="0.25">
      <c r="A4929" s="81">
        <v>103827</v>
      </c>
      <c r="B4929" s="81" t="s">
        <v>12906</v>
      </c>
      <c r="C4929" s="81" t="s">
        <v>23</v>
      </c>
      <c r="D4929" s="82">
        <v>38.979999999999997</v>
      </c>
    </row>
    <row r="4930" spans="1:4" ht="15" x14ac:dyDescent="0.25">
      <c r="A4930" s="81">
        <v>103828</v>
      </c>
      <c r="B4930" s="81" t="s">
        <v>12907</v>
      </c>
      <c r="C4930" s="81" t="s">
        <v>23</v>
      </c>
      <c r="D4930" s="82">
        <v>101.39</v>
      </c>
    </row>
    <row r="4931" spans="1:4" ht="15" x14ac:dyDescent="0.25">
      <c r="A4931" s="81">
        <v>103829</v>
      </c>
      <c r="B4931" s="81" t="s">
        <v>12908</v>
      </c>
      <c r="C4931" s="81" t="s">
        <v>23</v>
      </c>
      <c r="D4931" s="82">
        <v>598.37</v>
      </c>
    </row>
    <row r="4932" spans="1:4" ht="15" x14ac:dyDescent="0.25">
      <c r="A4932" s="81">
        <v>103830</v>
      </c>
      <c r="B4932" s="81" t="s">
        <v>15080</v>
      </c>
      <c r="C4932" s="81" t="s">
        <v>23</v>
      </c>
      <c r="D4932" s="82">
        <v>41.17</v>
      </c>
    </row>
    <row r="4933" spans="1:4" ht="15" x14ac:dyDescent="0.25">
      <c r="A4933" s="81">
        <v>103831</v>
      </c>
      <c r="B4933" s="81" t="s">
        <v>12909</v>
      </c>
      <c r="C4933" s="81" t="s">
        <v>23</v>
      </c>
      <c r="D4933" s="82">
        <v>33.56</v>
      </c>
    </row>
    <row r="4934" spans="1:4" ht="15" x14ac:dyDescent="0.25">
      <c r="A4934" s="81">
        <v>103832</v>
      </c>
      <c r="B4934" s="81" t="s">
        <v>12910</v>
      </c>
      <c r="C4934" s="81" t="s">
        <v>23</v>
      </c>
      <c r="D4934" s="82">
        <v>30.9</v>
      </c>
    </row>
    <row r="4935" spans="1:4" ht="15" x14ac:dyDescent="0.25">
      <c r="A4935" s="81">
        <v>103833</v>
      </c>
      <c r="B4935" s="81" t="s">
        <v>12911</v>
      </c>
      <c r="C4935" s="81" t="s">
        <v>23</v>
      </c>
      <c r="D4935" s="82">
        <v>55.94</v>
      </c>
    </row>
    <row r="4936" spans="1:4" ht="15" x14ac:dyDescent="0.25">
      <c r="A4936" s="81">
        <v>103834</v>
      </c>
      <c r="B4936" s="81" t="s">
        <v>12912</v>
      </c>
      <c r="C4936" s="81" t="s">
        <v>23</v>
      </c>
      <c r="D4936" s="82">
        <v>80.2</v>
      </c>
    </row>
    <row r="4937" spans="1:4" ht="15" x14ac:dyDescent="0.25">
      <c r="A4937" s="81">
        <v>103838</v>
      </c>
      <c r="B4937" s="81" t="s">
        <v>12913</v>
      </c>
      <c r="C4937" s="81" t="s">
        <v>23</v>
      </c>
      <c r="D4937" s="82">
        <v>21.93</v>
      </c>
    </row>
    <row r="4938" spans="1:4" ht="15" x14ac:dyDescent="0.25">
      <c r="A4938" s="81">
        <v>103839</v>
      </c>
      <c r="B4938" s="81" t="s">
        <v>12914</v>
      </c>
      <c r="C4938" s="81" t="s">
        <v>23</v>
      </c>
      <c r="D4938" s="82">
        <v>21.9</v>
      </c>
    </row>
    <row r="4939" spans="1:4" ht="15" x14ac:dyDescent="0.25">
      <c r="A4939" s="81">
        <v>103840</v>
      </c>
      <c r="B4939" s="81" t="s">
        <v>15081</v>
      </c>
      <c r="C4939" s="81" t="s">
        <v>23</v>
      </c>
      <c r="D4939" s="82">
        <v>24.72</v>
      </c>
    </row>
    <row r="4940" spans="1:4" ht="15" x14ac:dyDescent="0.25">
      <c r="A4940" s="81">
        <v>103841</v>
      </c>
      <c r="B4940" s="81" t="s">
        <v>12915</v>
      </c>
      <c r="C4940" s="81" t="s">
        <v>23</v>
      </c>
      <c r="D4940" s="82">
        <v>34.369999999999997</v>
      </c>
    </row>
    <row r="4941" spans="1:4" ht="15" x14ac:dyDescent="0.25">
      <c r="A4941" s="81">
        <v>103842</v>
      </c>
      <c r="B4941" s="81" t="s">
        <v>12916</v>
      </c>
      <c r="C4941" s="81" t="s">
        <v>23</v>
      </c>
      <c r="D4941" s="82">
        <v>34.08</v>
      </c>
    </row>
    <row r="4942" spans="1:4" ht="15" x14ac:dyDescent="0.25">
      <c r="A4942" s="81">
        <v>103843</v>
      </c>
      <c r="B4942" s="81" t="s">
        <v>15082</v>
      </c>
      <c r="C4942" s="81" t="s">
        <v>23</v>
      </c>
      <c r="D4942" s="82">
        <v>35.03</v>
      </c>
    </row>
    <row r="4943" spans="1:4" ht="15" x14ac:dyDescent="0.25">
      <c r="A4943" s="81">
        <v>103844</v>
      </c>
      <c r="B4943" s="81" t="s">
        <v>15083</v>
      </c>
      <c r="C4943" s="81" t="s">
        <v>23</v>
      </c>
      <c r="D4943" s="82">
        <v>38.909999999999997</v>
      </c>
    </row>
    <row r="4944" spans="1:4" ht="15" x14ac:dyDescent="0.25">
      <c r="A4944" s="81">
        <v>103845</v>
      </c>
      <c r="B4944" s="81" t="s">
        <v>12917</v>
      </c>
      <c r="C4944" s="81" t="s">
        <v>23</v>
      </c>
      <c r="D4944" s="82">
        <v>47.8</v>
      </c>
    </row>
    <row r="4945" spans="1:4" ht="15" x14ac:dyDescent="0.25">
      <c r="A4945" s="81">
        <v>103846</v>
      </c>
      <c r="B4945" s="81" t="s">
        <v>12918</v>
      </c>
      <c r="C4945" s="81" t="s">
        <v>23</v>
      </c>
      <c r="D4945" s="82">
        <v>46.02</v>
      </c>
    </row>
    <row r="4946" spans="1:4" ht="15" x14ac:dyDescent="0.25">
      <c r="A4946" s="81">
        <v>103847</v>
      </c>
      <c r="B4946" s="81" t="s">
        <v>12919</v>
      </c>
      <c r="C4946" s="81" t="s">
        <v>23</v>
      </c>
      <c r="D4946" s="82">
        <v>14.4</v>
      </c>
    </row>
    <row r="4947" spans="1:4" ht="15" x14ac:dyDescent="0.25">
      <c r="A4947" s="81">
        <v>103848</v>
      </c>
      <c r="B4947" s="81" t="s">
        <v>12920</v>
      </c>
      <c r="C4947" s="81" t="s">
        <v>23</v>
      </c>
      <c r="D4947" s="82">
        <v>14.43</v>
      </c>
    </row>
    <row r="4948" spans="1:4" ht="15" x14ac:dyDescent="0.25">
      <c r="A4948" s="81">
        <v>103849</v>
      </c>
      <c r="B4948" s="81" t="s">
        <v>12921</v>
      </c>
      <c r="C4948" s="81" t="s">
        <v>23</v>
      </c>
      <c r="D4948" s="82">
        <v>29.87</v>
      </c>
    </row>
    <row r="4949" spans="1:4" ht="15" x14ac:dyDescent="0.25">
      <c r="A4949" s="81">
        <v>103850</v>
      </c>
      <c r="B4949" s="81" t="s">
        <v>12922</v>
      </c>
      <c r="C4949" s="81" t="s">
        <v>23</v>
      </c>
      <c r="D4949" s="82">
        <v>459.32</v>
      </c>
    </row>
    <row r="4950" spans="1:4" ht="15" x14ac:dyDescent="0.25">
      <c r="A4950" s="81">
        <v>103851</v>
      </c>
      <c r="B4950" s="81" t="s">
        <v>15084</v>
      </c>
      <c r="C4950" s="81" t="s">
        <v>23</v>
      </c>
      <c r="D4950" s="82">
        <v>22.2</v>
      </c>
    </row>
    <row r="4951" spans="1:4" ht="15" x14ac:dyDescent="0.25">
      <c r="A4951" s="81">
        <v>103852</v>
      </c>
      <c r="B4951" s="81" t="s">
        <v>12923</v>
      </c>
      <c r="C4951" s="81" t="s">
        <v>23</v>
      </c>
      <c r="D4951" s="82">
        <v>21.23</v>
      </c>
    </row>
    <row r="4952" spans="1:4" ht="15" x14ac:dyDescent="0.25">
      <c r="A4952" s="81">
        <v>103853</v>
      </c>
      <c r="B4952" s="81" t="s">
        <v>12924</v>
      </c>
      <c r="C4952" s="81" t="s">
        <v>23</v>
      </c>
      <c r="D4952" s="82">
        <v>22.56</v>
      </c>
    </row>
    <row r="4953" spans="1:4" ht="15" x14ac:dyDescent="0.25">
      <c r="A4953" s="81">
        <v>103854</v>
      </c>
      <c r="B4953" s="81" t="s">
        <v>12925</v>
      </c>
      <c r="C4953" s="81" t="s">
        <v>23</v>
      </c>
      <c r="D4953" s="82">
        <v>535.12</v>
      </c>
    </row>
    <row r="4954" spans="1:4" ht="15" x14ac:dyDescent="0.25">
      <c r="A4954" s="81">
        <v>103855</v>
      </c>
      <c r="B4954" s="81" t="s">
        <v>12926</v>
      </c>
      <c r="C4954" s="81" t="s">
        <v>23</v>
      </c>
      <c r="D4954" s="82">
        <v>56.51</v>
      </c>
    </row>
    <row r="4955" spans="1:4" ht="15" x14ac:dyDescent="0.25">
      <c r="A4955" s="81">
        <v>103856</v>
      </c>
      <c r="B4955" s="81" t="s">
        <v>12927</v>
      </c>
      <c r="C4955" s="81" t="s">
        <v>23</v>
      </c>
      <c r="D4955" s="82">
        <v>19.690000000000001</v>
      </c>
    </row>
    <row r="4956" spans="1:4" ht="15" x14ac:dyDescent="0.25">
      <c r="A4956" s="81">
        <v>103857</v>
      </c>
      <c r="B4956" s="81" t="s">
        <v>12928</v>
      </c>
      <c r="C4956" s="81" t="s">
        <v>23</v>
      </c>
      <c r="D4956" s="82">
        <v>24.48</v>
      </c>
    </row>
    <row r="4957" spans="1:4" ht="15" x14ac:dyDescent="0.25">
      <c r="A4957" s="81">
        <v>103858</v>
      </c>
      <c r="B4957" s="81" t="s">
        <v>12929</v>
      </c>
      <c r="C4957" s="81" t="s">
        <v>23</v>
      </c>
      <c r="D4957" s="82">
        <v>29.23</v>
      </c>
    </row>
    <row r="4958" spans="1:4" ht="15" x14ac:dyDescent="0.25">
      <c r="A4958" s="81">
        <v>103859</v>
      </c>
      <c r="B4958" s="81" t="s">
        <v>12930</v>
      </c>
      <c r="C4958" s="81" t="s">
        <v>23</v>
      </c>
      <c r="D4958" s="82">
        <v>30.35</v>
      </c>
    </row>
    <row r="4959" spans="1:4" ht="15" x14ac:dyDescent="0.25">
      <c r="A4959" s="81">
        <v>103860</v>
      </c>
      <c r="B4959" s="81" t="s">
        <v>12931</v>
      </c>
      <c r="C4959" s="81" t="s">
        <v>23</v>
      </c>
      <c r="D4959" s="82">
        <v>30.35</v>
      </c>
    </row>
    <row r="4960" spans="1:4" ht="15" x14ac:dyDescent="0.25">
      <c r="A4960" s="81">
        <v>103861</v>
      </c>
      <c r="B4960" s="81" t="s">
        <v>12932</v>
      </c>
      <c r="C4960" s="81" t="s">
        <v>23</v>
      </c>
      <c r="D4960" s="82">
        <v>92.76</v>
      </c>
    </row>
    <row r="4961" spans="1:4" ht="15" x14ac:dyDescent="0.25">
      <c r="A4961" s="81">
        <v>103862</v>
      </c>
      <c r="B4961" s="81" t="s">
        <v>12933</v>
      </c>
      <c r="C4961" s="81" t="s">
        <v>23</v>
      </c>
      <c r="D4961" s="82">
        <v>589.74</v>
      </c>
    </row>
    <row r="4962" spans="1:4" ht="15" x14ac:dyDescent="0.25">
      <c r="A4962" s="81">
        <v>103863</v>
      </c>
      <c r="B4962" s="81" t="s">
        <v>12934</v>
      </c>
      <c r="C4962" s="81" t="s">
        <v>23</v>
      </c>
      <c r="D4962" s="82">
        <v>36.85</v>
      </c>
    </row>
    <row r="4963" spans="1:4" ht="15" x14ac:dyDescent="0.25">
      <c r="A4963" s="81">
        <v>103864</v>
      </c>
      <c r="B4963" s="81" t="s">
        <v>12935</v>
      </c>
      <c r="C4963" s="81" t="s">
        <v>23</v>
      </c>
      <c r="D4963" s="82">
        <v>26.56</v>
      </c>
    </row>
    <row r="4964" spans="1:4" ht="15" x14ac:dyDescent="0.25">
      <c r="A4964" s="81">
        <v>103865</v>
      </c>
      <c r="B4964" s="81" t="s">
        <v>12936</v>
      </c>
      <c r="C4964" s="81" t="s">
        <v>23</v>
      </c>
      <c r="D4964" s="82">
        <v>29.57</v>
      </c>
    </row>
    <row r="4965" spans="1:4" ht="15" x14ac:dyDescent="0.25">
      <c r="A4965" s="81">
        <v>103866</v>
      </c>
      <c r="B4965" s="81" t="s">
        <v>12937</v>
      </c>
      <c r="C4965" s="81" t="s">
        <v>23</v>
      </c>
      <c r="D4965" s="82">
        <v>45.54</v>
      </c>
    </row>
    <row r="4966" spans="1:4" ht="15" x14ac:dyDescent="0.25">
      <c r="A4966" s="81">
        <v>103867</v>
      </c>
      <c r="B4966" s="81" t="s">
        <v>12938</v>
      </c>
      <c r="C4966" s="81" t="s">
        <v>23</v>
      </c>
      <c r="D4966" s="82">
        <v>62.05</v>
      </c>
    </row>
    <row r="4967" spans="1:4" ht="15" x14ac:dyDescent="0.25">
      <c r="A4967" s="81">
        <v>103874</v>
      </c>
      <c r="B4967" s="81" t="s">
        <v>12939</v>
      </c>
      <c r="C4967" s="81" t="s">
        <v>23</v>
      </c>
      <c r="D4967" s="82">
        <v>23.01</v>
      </c>
    </row>
    <row r="4968" spans="1:4" ht="15" x14ac:dyDescent="0.25">
      <c r="A4968" s="81">
        <v>103875</v>
      </c>
      <c r="B4968" s="81" t="s">
        <v>12940</v>
      </c>
      <c r="C4968" s="81" t="s">
        <v>23</v>
      </c>
      <c r="D4968" s="82">
        <v>22.98</v>
      </c>
    </row>
    <row r="4969" spans="1:4" ht="15" x14ac:dyDescent="0.25">
      <c r="A4969" s="81">
        <v>103876</v>
      </c>
      <c r="B4969" s="81" t="s">
        <v>12941</v>
      </c>
      <c r="C4969" s="81" t="s">
        <v>23</v>
      </c>
      <c r="D4969" s="82">
        <v>25.26</v>
      </c>
    </row>
    <row r="4970" spans="1:4" ht="15" x14ac:dyDescent="0.25">
      <c r="A4970" s="81">
        <v>103877</v>
      </c>
      <c r="B4970" s="81" t="s">
        <v>12942</v>
      </c>
      <c r="C4970" s="81" t="s">
        <v>23</v>
      </c>
      <c r="D4970" s="82">
        <v>33.24</v>
      </c>
    </row>
    <row r="4971" spans="1:4" ht="15" x14ac:dyDescent="0.25">
      <c r="A4971" s="81">
        <v>103878</v>
      </c>
      <c r="B4971" s="81" t="s">
        <v>12943</v>
      </c>
      <c r="C4971" s="81" t="s">
        <v>23</v>
      </c>
      <c r="D4971" s="82">
        <v>32.950000000000003</v>
      </c>
    </row>
    <row r="4972" spans="1:4" ht="15" x14ac:dyDescent="0.25">
      <c r="A4972" s="81">
        <v>103879</v>
      </c>
      <c r="B4972" s="81" t="s">
        <v>12944</v>
      </c>
      <c r="C4972" s="81" t="s">
        <v>23</v>
      </c>
      <c r="D4972" s="82">
        <v>34.47</v>
      </c>
    </row>
    <row r="4973" spans="1:4" ht="15" x14ac:dyDescent="0.25">
      <c r="A4973" s="81">
        <v>103880</v>
      </c>
      <c r="B4973" s="81" t="s">
        <v>12945</v>
      </c>
      <c r="C4973" s="81" t="s">
        <v>23</v>
      </c>
      <c r="D4973" s="82">
        <v>38.35</v>
      </c>
    </row>
    <row r="4974" spans="1:4" ht="15" x14ac:dyDescent="0.25">
      <c r="A4974" s="81">
        <v>103881</v>
      </c>
      <c r="B4974" s="81" t="s">
        <v>12946</v>
      </c>
      <c r="C4974" s="81" t="s">
        <v>23</v>
      </c>
      <c r="D4974" s="82">
        <v>44.79</v>
      </c>
    </row>
    <row r="4975" spans="1:4" ht="15" x14ac:dyDescent="0.25">
      <c r="A4975" s="81">
        <v>103882</v>
      </c>
      <c r="B4975" s="81" t="s">
        <v>12947</v>
      </c>
      <c r="C4975" s="81" t="s">
        <v>23</v>
      </c>
      <c r="D4975" s="82">
        <v>43.01</v>
      </c>
    </row>
    <row r="4976" spans="1:4" ht="15" x14ac:dyDescent="0.25">
      <c r="A4976" s="81">
        <v>103883</v>
      </c>
      <c r="B4976" s="81" t="s">
        <v>12948</v>
      </c>
      <c r="C4976" s="81" t="s">
        <v>23</v>
      </c>
      <c r="D4976" s="82">
        <v>15.09</v>
      </c>
    </row>
    <row r="4977" spans="1:4" ht="15" x14ac:dyDescent="0.25">
      <c r="A4977" s="81">
        <v>103884</v>
      </c>
      <c r="B4977" s="81" t="s">
        <v>12949</v>
      </c>
      <c r="C4977" s="81" t="s">
        <v>23</v>
      </c>
      <c r="D4977" s="82">
        <v>15.12</v>
      </c>
    </row>
    <row r="4978" spans="1:4" ht="15" x14ac:dyDescent="0.25">
      <c r="A4978" s="81">
        <v>103885</v>
      </c>
      <c r="B4978" s="81" t="s">
        <v>12950</v>
      </c>
      <c r="C4978" s="81" t="s">
        <v>23</v>
      </c>
      <c r="D4978" s="82">
        <v>30.56</v>
      </c>
    </row>
    <row r="4979" spans="1:4" ht="15" x14ac:dyDescent="0.25">
      <c r="A4979" s="81">
        <v>103886</v>
      </c>
      <c r="B4979" s="81" t="s">
        <v>12951</v>
      </c>
      <c r="C4979" s="81" t="s">
        <v>23</v>
      </c>
      <c r="D4979" s="82">
        <v>460.01</v>
      </c>
    </row>
    <row r="4980" spans="1:4" ht="15" x14ac:dyDescent="0.25">
      <c r="A4980" s="81">
        <v>103887</v>
      </c>
      <c r="B4980" s="81" t="s">
        <v>12952</v>
      </c>
      <c r="C4980" s="81" t="s">
        <v>23</v>
      </c>
      <c r="D4980" s="82">
        <v>22.55</v>
      </c>
    </row>
    <row r="4981" spans="1:4" ht="15" x14ac:dyDescent="0.25">
      <c r="A4981" s="81">
        <v>103888</v>
      </c>
      <c r="B4981" s="81" t="s">
        <v>12953</v>
      </c>
      <c r="C4981" s="81" t="s">
        <v>23</v>
      </c>
      <c r="D4981" s="82">
        <v>20.440000000000001</v>
      </c>
    </row>
    <row r="4982" spans="1:4" ht="15" x14ac:dyDescent="0.25">
      <c r="A4982" s="81">
        <v>103889</v>
      </c>
      <c r="B4982" s="81" t="s">
        <v>12954</v>
      </c>
      <c r="C4982" s="81" t="s">
        <v>23</v>
      </c>
      <c r="D4982" s="82">
        <v>21.77</v>
      </c>
    </row>
    <row r="4983" spans="1:4" ht="15" x14ac:dyDescent="0.25">
      <c r="A4983" s="81">
        <v>103890</v>
      </c>
      <c r="B4983" s="81" t="s">
        <v>12955</v>
      </c>
      <c r="C4983" s="81" t="s">
        <v>23</v>
      </c>
      <c r="D4983" s="82">
        <v>534.33000000000004</v>
      </c>
    </row>
    <row r="4984" spans="1:4" ht="15" x14ac:dyDescent="0.25">
      <c r="A4984" s="81">
        <v>103891</v>
      </c>
      <c r="B4984" s="81" t="s">
        <v>12956</v>
      </c>
      <c r="C4984" s="81" t="s">
        <v>23</v>
      </c>
      <c r="D4984" s="82">
        <v>55.72</v>
      </c>
    </row>
    <row r="4985" spans="1:4" ht="15" x14ac:dyDescent="0.25">
      <c r="A4985" s="81">
        <v>103892</v>
      </c>
      <c r="B4985" s="81" t="s">
        <v>12957</v>
      </c>
      <c r="C4985" s="81" t="s">
        <v>23</v>
      </c>
      <c r="D4985" s="82">
        <v>19.68</v>
      </c>
    </row>
    <row r="4986" spans="1:4" ht="15" x14ac:dyDescent="0.25">
      <c r="A4986" s="81">
        <v>103893</v>
      </c>
      <c r="B4986" s="81" t="s">
        <v>12958</v>
      </c>
      <c r="C4986" s="81" t="s">
        <v>23</v>
      </c>
      <c r="D4986" s="82">
        <v>24.1</v>
      </c>
    </row>
    <row r="4987" spans="1:4" ht="15" x14ac:dyDescent="0.25">
      <c r="A4987" s="81">
        <v>103894</v>
      </c>
      <c r="B4987" s="81" t="s">
        <v>12959</v>
      </c>
      <c r="C4987" s="81" t="s">
        <v>23</v>
      </c>
      <c r="D4987" s="82">
        <v>28.84</v>
      </c>
    </row>
    <row r="4988" spans="1:4" ht="15" x14ac:dyDescent="0.25">
      <c r="A4988" s="81">
        <v>103895</v>
      </c>
      <c r="B4988" s="81" t="s">
        <v>12960</v>
      </c>
      <c r="C4988" s="81" t="s">
        <v>23</v>
      </c>
      <c r="D4988" s="82">
        <v>28.29</v>
      </c>
    </row>
    <row r="4989" spans="1:4" ht="15" x14ac:dyDescent="0.25">
      <c r="A4989" s="81">
        <v>103896</v>
      </c>
      <c r="B4989" s="81" t="s">
        <v>12961</v>
      </c>
      <c r="C4989" s="81" t="s">
        <v>23</v>
      </c>
      <c r="D4989" s="82">
        <v>28.29</v>
      </c>
    </row>
    <row r="4990" spans="1:4" ht="15" x14ac:dyDescent="0.25">
      <c r="A4990" s="81">
        <v>103897</v>
      </c>
      <c r="B4990" s="81" t="s">
        <v>12962</v>
      </c>
      <c r="C4990" s="81" t="s">
        <v>23</v>
      </c>
      <c r="D4990" s="82">
        <v>90.7</v>
      </c>
    </row>
    <row r="4991" spans="1:4" ht="15" x14ac:dyDescent="0.25">
      <c r="A4991" s="81">
        <v>103898</v>
      </c>
      <c r="B4991" s="81" t="s">
        <v>12963</v>
      </c>
      <c r="C4991" s="81" t="s">
        <v>23</v>
      </c>
      <c r="D4991" s="82">
        <v>587.67999999999995</v>
      </c>
    </row>
    <row r="4992" spans="1:4" ht="15" x14ac:dyDescent="0.25">
      <c r="A4992" s="81">
        <v>103899</v>
      </c>
      <c r="B4992" s="81" t="s">
        <v>12964</v>
      </c>
      <c r="C4992" s="81" t="s">
        <v>23</v>
      </c>
      <c r="D4992" s="82">
        <v>35.82</v>
      </c>
    </row>
    <row r="4993" spans="1:4" ht="15" x14ac:dyDescent="0.25">
      <c r="A4993" s="81">
        <v>103900</v>
      </c>
      <c r="B4993" s="81" t="s">
        <v>12965</v>
      </c>
      <c r="C4993" s="81" t="s">
        <v>23</v>
      </c>
      <c r="D4993" s="82">
        <v>24.97</v>
      </c>
    </row>
    <row r="4994" spans="1:4" ht="15" x14ac:dyDescent="0.25">
      <c r="A4994" s="81">
        <v>103901</v>
      </c>
      <c r="B4994" s="81" t="s">
        <v>12966</v>
      </c>
      <c r="C4994" s="81" t="s">
        <v>23</v>
      </c>
      <c r="D4994" s="82">
        <v>31.01</v>
      </c>
    </row>
    <row r="4995" spans="1:4" ht="15" x14ac:dyDescent="0.25">
      <c r="A4995" s="81">
        <v>103902</v>
      </c>
      <c r="B4995" s="81" t="s">
        <v>12967</v>
      </c>
      <c r="C4995" s="81" t="s">
        <v>23</v>
      </c>
      <c r="D4995" s="82">
        <v>44.02</v>
      </c>
    </row>
    <row r="4996" spans="1:4" ht="15" x14ac:dyDescent="0.25">
      <c r="A4996" s="81">
        <v>103903</v>
      </c>
      <c r="B4996" s="81" t="s">
        <v>12968</v>
      </c>
      <c r="C4996" s="81" t="s">
        <v>23</v>
      </c>
      <c r="D4996" s="82">
        <v>57.99</v>
      </c>
    </row>
    <row r="4997" spans="1:4" ht="15" x14ac:dyDescent="0.25">
      <c r="A4997" s="81">
        <v>103947</v>
      </c>
      <c r="B4997" s="81" t="s">
        <v>12969</v>
      </c>
      <c r="C4997" s="81" t="s">
        <v>23</v>
      </c>
      <c r="D4997" s="82">
        <v>7.9</v>
      </c>
    </row>
    <row r="4998" spans="1:4" ht="15" x14ac:dyDescent="0.25">
      <c r="A4998" s="81">
        <v>103948</v>
      </c>
      <c r="B4998" s="81" t="s">
        <v>12970</v>
      </c>
      <c r="C4998" s="81" t="s">
        <v>23</v>
      </c>
      <c r="D4998" s="82">
        <v>9.6999999999999993</v>
      </c>
    </row>
    <row r="4999" spans="1:4" ht="15" x14ac:dyDescent="0.25">
      <c r="A4999" s="81">
        <v>103949</v>
      </c>
      <c r="B4999" s="81" t="s">
        <v>12971</v>
      </c>
      <c r="C4999" s="81" t="s">
        <v>23</v>
      </c>
      <c r="D4999" s="82">
        <v>10.88</v>
      </c>
    </row>
    <row r="5000" spans="1:4" ht="15" x14ac:dyDescent="0.25">
      <c r="A5000" s="81">
        <v>103950</v>
      </c>
      <c r="B5000" s="81" t="s">
        <v>12972</v>
      </c>
      <c r="C5000" s="81" t="s">
        <v>23</v>
      </c>
      <c r="D5000" s="82">
        <v>13.2</v>
      </c>
    </row>
    <row r="5001" spans="1:4" ht="15" x14ac:dyDescent="0.25">
      <c r="A5001" s="81">
        <v>103951</v>
      </c>
      <c r="B5001" s="81" t="s">
        <v>12973</v>
      </c>
      <c r="C5001" s="81" t="s">
        <v>23</v>
      </c>
      <c r="D5001" s="82">
        <v>17.57</v>
      </c>
    </row>
    <row r="5002" spans="1:4" ht="15" x14ac:dyDescent="0.25">
      <c r="A5002" s="81">
        <v>103952</v>
      </c>
      <c r="B5002" s="81" t="s">
        <v>12974</v>
      </c>
      <c r="C5002" s="81" t="s">
        <v>23</v>
      </c>
      <c r="D5002" s="82">
        <v>7.2</v>
      </c>
    </row>
    <row r="5003" spans="1:4" ht="15" x14ac:dyDescent="0.25">
      <c r="A5003" s="81">
        <v>103953</v>
      </c>
      <c r="B5003" s="81" t="s">
        <v>12975</v>
      </c>
      <c r="C5003" s="81" t="s">
        <v>23</v>
      </c>
      <c r="D5003" s="82">
        <v>8.89</v>
      </c>
    </row>
    <row r="5004" spans="1:4" ht="15" x14ac:dyDescent="0.25">
      <c r="A5004" s="81">
        <v>103954</v>
      </c>
      <c r="B5004" s="81" t="s">
        <v>12976</v>
      </c>
      <c r="C5004" s="81" t="s">
        <v>23</v>
      </c>
      <c r="D5004" s="82">
        <v>10.1</v>
      </c>
    </row>
    <row r="5005" spans="1:4" ht="15" x14ac:dyDescent="0.25">
      <c r="A5005" s="81">
        <v>103955</v>
      </c>
      <c r="B5005" s="81" t="s">
        <v>12977</v>
      </c>
      <c r="C5005" s="81" t="s">
        <v>23</v>
      </c>
      <c r="D5005" s="82">
        <v>12.16</v>
      </c>
    </row>
    <row r="5006" spans="1:4" ht="15" x14ac:dyDescent="0.25">
      <c r="A5006" s="81">
        <v>103956</v>
      </c>
      <c r="B5006" s="81" t="s">
        <v>12978</v>
      </c>
      <c r="C5006" s="81" t="s">
        <v>23</v>
      </c>
      <c r="D5006" s="82">
        <v>16.350000000000001</v>
      </c>
    </row>
    <row r="5007" spans="1:4" ht="15" x14ac:dyDescent="0.25">
      <c r="A5007" s="81">
        <v>103957</v>
      </c>
      <c r="B5007" s="81" t="s">
        <v>12979</v>
      </c>
      <c r="C5007" s="81" t="s">
        <v>23</v>
      </c>
      <c r="D5007" s="82">
        <v>5.6</v>
      </c>
    </row>
    <row r="5008" spans="1:4" ht="15" x14ac:dyDescent="0.25">
      <c r="A5008" s="81">
        <v>103958</v>
      </c>
      <c r="B5008" s="81" t="s">
        <v>12980</v>
      </c>
      <c r="C5008" s="81" t="s">
        <v>23</v>
      </c>
      <c r="D5008" s="82">
        <v>10.78</v>
      </c>
    </row>
    <row r="5009" spans="1:4" ht="15" x14ac:dyDescent="0.25">
      <c r="A5009" s="81">
        <v>103959</v>
      </c>
      <c r="B5009" s="81" t="s">
        <v>12981</v>
      </c>
      <c r="C5009" s="81" t="s">
        <v>23</v>
      </c>
      <c r="D5009" s="82">
        <v>15.66</v>
      </c>
    </row>
    <row r="5010" spans="1:4" ht="15" x14ac:dyDescent="0.25">
      <c r="A5010" s="81">
        <v>103962</v>
      </c>
      <c r="B5010" s="81" t="s">
        <v>12982</v>
      </c>
      <c r="C5010" s="81" t="s">
        <v>23</v>
      </c>
      <c r="D5010" s="82">
        <v>6.92</v>
      </c>
    </row>
    <row r="5011" spans="1:4" ht="15" x14ac:dyDescent="0.25">
      <c r="A5011" s="81">
        <v>103964</v>
      </c>
      <c r="B5011" s="81" t="s">
        <v>12983</v>
      </c>
      <c r="C5011" s="81" t="s">
        <v>23</v>
      </c>
      <c r="D5011" s="82">
        <v>8.75</v>
      </c>
    </row>
    <row r="5012" spans="1:4" ht="15" x14ac:dyDescent="0.25">
      <c r="A5012" s="81">
        <v>103966</v>
      </c>
      <c r="B5012" s="81" t="s">
        <v>12984</v>
      </c>
      <c r="C5012" s="81" t="s">
        <v>23</v>
      </c>
      <c r="D5012" s="82">
        <v>10.25</v>
      </c>
    </row>
    <row r="5013" spans="1:4" ht="15" x14ac:dyDescent="0.25">
      <c r="A5013" s="81">
        <v>103967</v>
      </c>
      <c r="B5013" s="81" t="s">
        <v>12985</v>
      </c>
      <c r="C5013" s="81" t="s">
        <v>23</v>
      </c>
      <c r="D5013" s="82">
        <v>12.2</v>
      </c>
    </row>
    <row r="5014" spans="1:4" ht="15" x14ac:dyDescent="0.25">
      <c r="A5014" s="81">
        <v>103968</v>
      </c>
      <c r="B5014" s="81" t="s">
        <v>12986</v>
      </c>
      <c r="C5014" s="81" t="s">
        <v>23</v>
      </c>
      <c r="D5014" s="82">
        <v>16.86</v>
      </c>
    </row>
    <row r="5015" spans="1:4" ht="15" x14ac:dyDescent="0.25">
      <c r="A5015" s="81">
        <v>103969</v>
      </c>
      <c r="B5015" s="81" t="s">
        <v>12987</v>
      </c>
      <c r="C5015" s="81" t="s">
        <v>23</v>
      </c>
      <c r="D5015" s="82">
        <v>19.75</v>
      </c>
    </row>
    <row r="5016" spans="1:4" ht="15" x14ac:dyDescent="0.25">
      <c r="A5016" s="81">
        <v>103971</v>
      </c>
      <c r="B5016" s="81" t="s">
        <v>12988</v>
      </c>
      <c r="C5016" s="81" t="s">
        <v>23</v>
      </c>
      <c r="D5016" s="82">
        <v>24.96</v>
      </c>
    </row>
    <row r="5017" spans="1:4" ht="15" x14ac:dyDescent="0.25">
      <c r="A5017" s="81">
        <v>103972</v>
      </c>
      <c r="B5017" s="81" t="s">
        <v>12989</v>
      </c>
      <c r="C5017" s="81" t="s">
        <v>23</v>
      </c>
      <c r="D5017" s="82">
        <v>28.79</v>
      </c>
    </row>
    <row r="5018" spans="1:4" ht="15" x14ac:dyDescent="0.25">
      <c r="A5018" s="81">
        <v>103974</v>
      </c>
      <c r="B5018" s="81" t="s">
        <v>12990</v>
      </c>
      <c r="C5018" s="81" t="s">
        <v>23</v>
      </c>
      <c r="D5018" s="82">
        <v>11.42</v>
      </c>
    </row>
    <row r="5019" spans="1:4" ht="15" x14ac:dyDescent="0.25">
      <c r="A5019" s="81">
        <v>103975</v>
      </c>
      <c r="B5019" s="81" t="s">
        <v>12991</v>
      </c>
      <c r="C5019" s="81" t="s">
        <v>23</v>
      </c>
      <c r="D5019" s="82">
        <v>18.98</v>
      </c>
    </row>
    <row r="5020" spans="1:4" ht="15" x14ac:dyDescent="0.25">
      <c r="A5020" s="81">
        <v>103976</v>
      </c>
      <c r="B5020" s="81" t="s">
        <v>12992</v>
      </c>
      <c r="C5020" s="81" t="s">
        <v>23</v>
      </c>
      <c r="D5020" s="82">
        <v>26.74</v>
      </c>
    </row>
    <row r="5021" spans="1:4" ht="15" x14ac:dyDescent="0.25">
      <c r="A5021" s="81">
        <v>103980</v>
      </c>
      <c r="B5021" s="81" t="s">
        <v>12993</v>
      </c>
      <c r="C5021" s="81" t="s">
        <v>23</v>
      </c>
      <c r="D5021" s="82">
        <v>20.52</v>
      </c>
    </row>
    <row r="5022" spans="1:4" ht="15" x14ac:dyDescent="0.25">
      <c r="A5022" s="81">
        <v>103981</v>
      </c>
      <c r="B5022" s="81" t="s">
        <v>12994</v>
      </c>
      <c r="C5022" s="81" t="s">
        <v>23</v>
      </c>
      <c r="D5022" s="82">
        <v>20.57</v>
      </c>
    </row>
    <row r="5023" spans="1:4" ht="15" x14ac:dyDescent="0.25">
      <c r="A5023" s="81">
        <v>103982</v>
      </c>
      <c r="B5023" s="81" t="s">
        <v>12995</v>
      </c>
      <c r="C5023" s="81" t="s">
        <v>23</v>
      </c>
      <c r="D5023" s="82">
        <v>26.4</v>
      </c>
    </row>
    <row r="5024" spans="1:4" ht="15" x14ac:dyDescent="0.25">
      <c r="A5024" s="81">
        <v>103983</v>
      </c>
      <c r="B5024" s="81" t="s">
        <v>12996</v>
      </c>
      <c r="C5024" s="81" t="s">
        <v>23</v>
      </c>
      <c r="D5024" s="82">
        <v>20.059999999999999</v>
      </c>
    </row>
    <row r="5025" spans="1:4" ht="15" x14ac:dyDescent="0.25">
      <c r="A5025" s="81">
        <v>103984</v>
      </c>
      <c r="B5025" s="81" t="s">
        <v>12997</v>
      </c>
      <c r="C5025" s="81" t="s">
        <v>23</v>
      </c>
      <c r="D5025" s="82">
        <v>23.04</v>
      </c>
    </row>
    <row r="5026" spans="1:4" ht="15" x14ac:dyDescent="0.25">
      <c r="A5026" s="81">
        <v>103985</v>
      </c>
      <c r="B5026" s="81" t="s">
        <v>12998</v>
      </c>
      <c r="C5026" s="81" t="s">
        <v>23</v>
      </c>
      <c r="D5026" s="82">
        <v>25.43</v>
      </c>
    </row>
    <row r="5027" spans="1:4" ht="15" x14ac:dyDescent="0.25">
      <c r="A5027" s="81">
        <v>103986</v>
      </c>
      <c r="B5027" s="81" t="s">
        <v>12999</v>
      </c>
      <c r="C5027" s="81" t="s">
        <v>23</v>
      </c>
      <c r="D5027" s="82">
        <v>30.77</v>
      </c>
    </row>
    <row r="5028" spans="1:4" ht="15" x14ac:dyDescent="0.25">
      <c r="A5028" s="81">
        <v>103987</v>
      </c>
      <c r="B5028" s="81" t="s">
        <v>13000</v>
      </c>
      <c r="C5028" s="81" t="s">
        <v>23</v>
      </c>
      <c r="D5028" s="82">
        <v>27.15</v>
      </c>
    </row>
    <row r="5029" spans="1:4" ht="15" x14ac:dyDescent="0.25">
      <c r="A5029" s="81">
        <v>103988</v>
      </c>
      <c r="B5029" s="81" t="s">
        <v>13001</v>
      </c>
      <c r="C5029" s="81" t="s">
        <v>23</v>
      </c>
      <c r="D5029" s="82">
        <v>14.54</v>
      </c>
    </row>
    <row r="5030" spans="1:4" ht="15" x14ac:dyDescent="0.25">
      <c r="A5030" s="81">
        <v>103990</v>
      </c>
      <c r="B5030" s="81" t="s">
        <v>13002</v>
      </c>
      <c r="C5030" s="81" t="s">
        <v>23</v>
      </c>
      <c r="D5030" s="82">
        <v>35.31</v>
      </c>
    </row>
    <row r="5031" spans="1:4" ht="15" x14ac:dyDescent="0.25">
      <c r="A5031" s="81">
        <v>103991</v>
      </c>
      <c r="B5031" s="81" t="s">
        <v>15085</v>
      </c>
      <c r="C5031" s="81" t="s">
        <v>23</v>
      </c>
      <c r="D5031" s="82">
        <v>19.52</v>
      </c>
    </row>
    <row r="5032" spans="1:4" ht="15" x14ac:dyDescent="0.25">
      <c r="A5032" s="81">
        <v>103992</v>
      </c>
      <c r="B5032" s="81" t="s">
        <v>15086</v>
      </c>
      <c r="C5032" s="81" t="s">
        <v>23</v>
      </c>
      <c r="D5032" s="82">
        <v>13.16</v>
      </c>
    </row>
    <row r="5033" spans="1:4" ht="15" x14ac:dyDescent="0.25">
      <c r="A5033" s="81">
        <v>103993</v>
      </c>
      <c r="B5033" s="81" t="s">
        <v>13003</v>
      </c>
      <c r="C5033" s="81" t="s">
        <v>23</v>
      </c>
      <c r="D5033" s="82">
        <v>11.62</v>
      </c>
    </row>
    <row r="5034" spans="1:4" ht="15" x14ac:dyDescent="0.25">
      <c r="A5034" s="81">
        <v>103994</v>
      </c>
      <c r="B5034" s="81" t="s">
        <v>15087</v>
      </c>
      <c r="C5034" s="81" t="s">
        <v>23</v>
      </c>
      <c r="D5034" s="82">
        <v>15.57</v>
      </c>
    </row>
    <row r="5035" spans="1:4" ht="15" x14ac:dyDescent="0.25">
      <c r="A5035" s="81">
        <v>103995</v>
      </c>
      <c r="B5035" s="81" t="s">
        <v>13004</v>
      </c>
      <c r="C5035" s="81" t="s">
        <v>23</v>
      </c>
      <c r="D5035" s="82">
        <v>17.18</v>
      </c>
    </row>
    <row r="5036" spans="1:4" ht="15" x14ac:dyDescent="0.25">
      <c r="A5036" s="81">
        <v>103996</v>
      </c>
      <c r="B5036" s="81" t="s">
        <v>13005</v>
      </c>
      <c r="C5036" s="81" t="s">
        <v>23</v>
      </c>
      <c r="D5036" s="82">
        <v>40.43</v>
      </c>
    </row>
    <row r="5037" spans="1:4" ht="15" x14ac:dyDescent="0.25">
      <c r="A5037" s="81">
        <v>103997</v>
      </c>
      <c r="B5037" s="81" t="s">
        <v>13006</v>
      </c>
      <c r="C5037" s="81" t="s">
        <v>23</v>
      </c>
      <c r="D5037" s="82">
        <v>39.54</v>
      </c>
    </row>
    <row r="5038" spans="1:4" ht="15" x14ac:dyDescent="0.25">
      <c r="A5038" s="81">
        <v>103998</v>
      </c>
      <c r="B5038" s="81" t="s">
        <v>13007</v>
      </c>
      <c r="C5038" s="81" t="s">
        <v>23</v>
      </c>
      <c r="D5038" s="82">
        <v>16.07</v>
      </c>
    </row>
    <row r="5039" spans="1:4" ht="15" x14ac:dyDescent="0.25">
      <c r="A5039" s="81">
        <v>103999</v>
      </c>
      <c r="B5039" s="81" t="s">
        <v>13008</v>
      </c>
      <c r="C5039" s="81" t="s">
        <v>23</v>
      </c>
      <c r="D5039" s="82">
        <v>14.16</v>
      </c>
    </row>
    <row r="5040" spans="1:4" ht="15" x14ac:dyDescent="0.25">
      <c r="A5040" s="81">
        <v>104000</v>
      </c>
      <c r="B5040" s="81" t="s">
        <v>15088</v>
      </c>
      <c r="C5040" s="81" t="s">
        <v>23</v>
      </c>
      <c r="D5040" s="82">
        <v>28.83</v>
      </c>
    </row>
    <row r="5041" spans="1:4" ht="15" x14ac:dyDescent="0.25">
      <c r="A5041" s="81">
        <v>104001</v>
      </c>
      <c r="B5041" s="81" t="s">
        <v>15089</v>
      </c>
      <c r="C5041" s="81" t="s">
        <v>23</v>
      </c>
      <c r="D5041" s="82">
        <v>15.57</v>
      </c>
    </row>
    <row r="5042" spans="1:4" ht="15" x14ac:dyDescent="0.25">
      <c r="A5042" s="81">
        <v>104002</v>
      </c>
      <c r="B5042" s="81" t="s">
        <v>15090</v>
      </c>
      <c r="C5042" s="81" t="s">
        <v>23</v>
      </c>
      <c r="D5042" s="82">
        <v>18.940000000000001</v>
      </c>
    </row>
    <row r="5043" spans="1:4" ht="15" x14ac:dyDescent="0.25">
      <c r="A5043" s="81">
        <v>104003</v>
      </c>
      <c r="B5043" s="81" t="s">
        <v>13009</v>
      </c>
      <c r="C5043" s="81" t="s">
        <v>23</v>
      </c>
      <c r="D5043" s="82">
        <v>16.34</v>
      </c>
    </row>
    <row r="5044" spans="1:4" ht="15" x14ac:dyDescent="0.25">
      <c r="A5044" s="81">
        <v>104004</v>
      </c>
      <c r="B5044" s="81" t="s">
        <v>13010</v>
      </c>
      <c r="C5044" s="81" t="s">
        <v>23</v>
      </c>
      <c r="D5044" s="82">
        <v>33.979999999999997</v>
      </c>
    </row>
    <row r="5045" spans="1:4" ht="15" x14ac:dyDescent="0.25">
      <c r="A5045" s="81">
        <v>104005</v>
      </c>
      <c r="B5045" s="81" t="s">
        <v>13011</v>
      </c>
      <c r="C5045" s="81" t="s">
        <v>23</v>
      </c>
      <c r="D5045" s="82">
        <v>39.799999999999997</v>
      </c>
    </row>
    <row r="5046" spans="1:4" ht="15" x14ac:dyDescent="0.25">
      <c r="A5046" s="81">
        <v>104006</v>
      </c>
      <c r="B5046" s="81" t="s">
        <v>13012</v>
      </c>
      <c r="C5046" s="81" t="s">
        <v>23</v>
      </c>
      <c r="D5046" s="82">
        <v>28.26</v>
      </c>
    </row>
    <row r="5047" spans="1:4" ht="15" x14ac:dyDescent="0.25">
      <c r="A5047" s="81">
        <v>104007</v>
      </c>
      <c r="B5047" s="81" t="s">
        <v>13013</v>
      </c>
      <c r="C5047" s="81" t="s">
        <v>23</v>
      </c>
      <c r="D5047" s="82">
        <v>24.77</v>
      </c>
    </row>
    <row r="5048" spans="1:4" ht="15" x14ac:dyDescent="0.25">
      <c r="A5048" s="81">
        <v>104008</v>
      </c>
      <c r="B5048" s="81" t="s">
        <v>13014</v>
      </c>
      <c r="C5048" s="81" t="s">
        <v>23</v>
      </c>
      <c r="D5048" s="82">
        <v>35</v>
      </c>
    </row>
    <row r="5049" spans="1:4" ht="15" x14ac:dyDescent="0.25">
      <c r="A5049" s="81">
        <v>104009</v>
      </c>
      <c r="B5049" s="81" t="s">
        <v>13015</v>
      </c>
      <c r="C5049" s="81" t="s">
        <v>23</v>
      </c>
      <c r="D5049" s="82">
        <v>15.22</v>
      </c>
    </row>
    <row r="5050" spans="1:4" ht="15" x14ac:dyDescent="0.25">
      <c r="A5050" s="81">
        <v>104011</v>
      </c>
      <c r="B5050" s="81" t="s">
        <v>13016</v>
      </c>
      <c r="C5050" s="81" t="s">
        <v>23</v>
      </c>
      <c r="D5050" s="82">
        <v>28.94</v>
      </c>
    </row>
    <row r="5051" spans="1:4" ht="15" x14ac:dyDescent="0.25">
      <c r="A5051" s="81">
        <v>104012</v>
      </c>
      <c r="B5051" s="81" t="s">
        <v>13017</v>
      </c>
      <c r="C5051" s="81" t="s">
        <v>23</v>
      </c>
      <c r="D5051" s="82">
        <v>26.81</v>
      </c>
    </row>
    <row r="5052" spans="1:4" ht="15" x14ac:dyDescent="0.25">
      <c r="A5052" s="81">
        <v>104014</v>
      </c>
      <c r="B5052" s="81" t="s">
        <v>13018</v>
      </c>
      <c r="C5052" s="81" t="s">
        <v>23</v>
      </c>
      <c r="D5052" s="82">
        <v>12.33</v>
      </c>
    </row>
    <row r="5053" spans="1:4" ht="15" x14ac:dyDescent="0.25">
      <c r="A5053" s="81">
        <v>104015</v>
      </c>
      <c r="B5053" s="81" t="s">
        <v>13019</v>
      </c>
      <c r="C5053" s="81" t="s">
        <v>23</v>
      </c>
      <c r="D5053" s="82">
        <v>19.66</v>
      </c>
    </row>
    <row r="5054" spans="1:4" ht="15" x14ac:dyDescent="0.25">
      <c r="A5054" s="81">
        <v>104016</v>
      </c>
      <c r="B5054" s="81" t="s">
        <v>13020</v>
      </c>
      <c r="C5054" s="81" t="s">
        <v>23</v>
      </c>
      <c r="D5054" s="82">
        <v>26.02</v>
      </c>
    </row>
    <row r="5055" spans="1:4" ht="15" x14ac:dyDescent="0.25">
      <c r="A5055" s="81">
        <v>104017</v>
      </c>
      <c r="B5055" s="81" t="s">
        <v>13021</v>
      </c>
      <c r="C5055" s="81" t="s">
        <v>23</v>
      </c>
      <c r="D5055" s="82">
        <v>50.46</v>
      </c>
    </row>
    <row r="5056" spans="1:4" ht="15" x14ac:dyDescent="0.25">
      <c r="A5056" s="81">
        <v>104018</v>
      </c>
      <c r="B5056" s="81" t="s">
        <v>15091</v>
      </c>
      <c r="C5056" s="81" t="s">
        <v>23</v>
      </c>
      <c r="D5056" s="82">
        <v>24.54</v>
      </c>
    </row>
    <row r="5057" spans="1:4" ht="15" x14ac:dyDescent="0.25">
      <c r="A5057" s="81">
        <v>104019</v>
      </c>
      <c r="B5057" s="81" t="s">
        <v>13022</v>
      </c>
      <c r="C5057" s="81" t="s">
        <v>23</v>
      </c>
      <c r="D5057" s="82">
        <v>48.74</v>
      </c>
    </row>
    <row r="5058" spans="1:4" ht="15" x14ac:dyDescent="0.25">
      <c r="A5058" s="81">
        <v>104020</v>
      </c>
      <c r="B5058" s="81" t="s">
        <v>13023</v>
      </c>
      <c r="C5058" s="81" t="s">
        <v>23</v>
      </c>
      <c r="D5058" s="82">
        <v>59.19</v>
      </c>
    </row>
    <row r="5059" spans="1:4" ht="15" x14ac:dyDescent="0.25">
      <c r="A5059" s="81">
        <v>104022</v>
      </c>
      <c r="B5059" s="81" t="s">
        <v>15092</v>
      </c>
      <c r="C5059" s="81" t="s">
        <v>23</v>
      </c>
      <c r="D5059" s="82">
        <v>75.34</v>
      </c>
    </row>
    <row r="5060" spans="1:4" ht="15" x14ac:dyDescent="0.25">
      <c r="A5060" s="81">
        <v>104023</v>
      </c>
      <c r="B5060" s="81" t="s">
        <v>15093</v>
      </c>
      <c r="C5060" s="81" t="s">
        <v>23</v>
      </c>
      <c r="D5060" s="82">
        <v>45.12</v>
      </c>
    </row>
    <row r="5061" spans="1:4" ht="15" x14ac:dyDescent="0.25">
      <c r="A5061" s="81">
        <v>104024</v>
      </c>
      <c r="B5061" s="81" t="s">
        <v>15094</v>
      </c>
      <c r="C5061" s="81" t="s">
        <v>23</v>
      </c>
      <c r="D5061" s="82">
        <v>44.7</v>
      </c>
    </row>
    <row r="5062" spans="1:4" ht="15" x14ac:dyDescent="0.25">
      <c r="A5062" s="81">
        <v>104025</v>
      </c>
      <c r="B5062" s="81" t="s">
        <v>15095</v>
      </c>
      <c r="C5062" s="81" t="s">
        <v>23</v>
      </c>
      <c r="D5062" s="82">
        <v>30.98</v>
      </c>
    </row>
    <row r="5063" spans="1:4" ht="15" x14ac:dyDescent="0.25">
      <c r="A5063" s="81">
        <v>104026</v>
      </c>
      <c r="B5063" s="81" t="s">
        <v>15096</v>
      </c>
      <c r="C5063" s="81" t="s">
        <v>23</v>
      </c>
      <c r="D5063" s="82">
        <v>44.79</v>
      </c>
    </row>
    <row r="5064" spans="1:4" ht="15" x14ac:dyDescent="0.25">
      <c r="A5064" s="81">
        <v>104027</v>
      </c>
      <c r="B5064" s="81" t="s">
        <v>13024</v>
      </c>
      <c r="C5064" s="81" t="s">
        <v>23</v>
      </c>
      <c r="D5064" s="82">
        <v>67.31</v>
      </c>
    </row>
    <row r="5065" spans="1:4" ht="15" x14ac:dyDescent="0.25">
      <c r="A5065" s="81">
        <v>104028</v>
      </c>
      <c r="B5065" s="81" t="s">
        <v>15097</v>
      </c>
      <c r="C5065" s="81" t="s">
        <v>23</v>
      </c>
      <c r="D5065" s="82">
        <v>136.19</v>
      </c>
    </row>
    <row r="5066" spans="1:4" ht="15" x14ac:dyDescent="0.25">
      <c r="A5066" s="81">
        <v>104029</v>
      </c>
      <c r="B5066" s="81" t="s">
        <v>15098</v>
      </c>
      <c r="C5066" s="81" t="s">
        <v>23</v>
      </c>
      <c r="D5066" s="82">
        <v>71.42</v>
      </c>
    </row>
    <row r="5067" spans="1:4" ht="15" x14ac:dyDescent="0.25">
      <c r="A5067" s="81">
        <v>104030</v>
      </c>
      <c r="B5067" s="81" t="s">
        <v>13025</v>
      </c>
      <c r="C5067" s="81" t="s">
        <v>23</v>
      </c>
      <c r="D5067" s="82">
        <v>66.97</v>
      </c>
    </row>
    <row r="5068" spans="1:4" ht="15" x14ac:dyDescent="0.25">
      <c r="A5068" s="81">
        <v>104159</v>
      </c>
      <c r="B5068" s="81" t="s">
        <v>15099</v>
      </c>
      <c r="C5068" s="81" t="s">
        <v>23</v>
      </c>
      <c r="D5068" s="82">
        <v>37.659999999999997</v>
      </c>
    </row>
    <row r="5069" spans="1:4" ht="15" x14ac:dyDescent="0.25">
      <c r="A5069" s="81">
        <v>104167</v>
      </c>
      <c r="B5069" s="81" t="s">
        <v>13026</v>
      </c>
      <c r="C5069" s="81" t="s">
        <v>23</v>
      </c>
      <c r="D5069" s="82">
        <v>129.32</v>
      </c>
    </row>
    <row r="5070" spans="1:4" ht="15" x14ac:dyDescent="0.25">
      <c r="A5070" s="81">
        <v>104168</v>
      </c>
      <c r="B5070" s="81" t="s">
        <v>13027</v>
      </c>
      <c r="C5070" s="81" t="s">
        <v>23</v>
      </c>
      <c r="D5070" s="82">
        <v>125.88</v>
      </c>
    </row>
    <row r="5071" spans="1:4" ht="15" x14ac:dyDescent="0.25">
      <c r="A5071" s="81">
        <v>104169</v>
      </c>
      <c r="B5071" s="81" t="s">
        <v>13028</v>
      </c>
      <c r="C5071" s="81" t="s">
        <v>23</v>
      </c>
      <c r="D5071" s="82">
        <v>156.1</v>
      </c>
    </row>
    <row r="5072" spans="1:4" ht="15" x14ac:dyDescent="0.25">
      <c r="A5072" s="81">
        <v>104170</v>
      </c>
      <c r="B5072" s="81" t="s">
        <v>13029</v>
      </c>
      <c r="C5072" s="81" t="s">
        <v>23</v>
      </c>
      <c r="D5072" s="82">
        <v>73.23</v>
      </c>
    </row>
    <row r="5073" spans="1:4" ht="15" x14ac:dyDescent="0.25">
      <c r="A5073" s="81">
        <v>104171</v>
      </c>
      <c r="B5073" s="81" t="s">
        <v>13030</v>
      </c>
      <c r="C5073" s="81" t="s">
        <v>23</v>
      </c>
      <c r="D5073" s="82">
        <v>103.26</v>
      </c>
    </row>
    <row r="5074" spans="1:4" ht="15" x14ac:dyDescent="0.25">
      <c r="A5074" s="81">
        <v>104172</v>
      </c>
      <c r="B5074" s="81" t="s">
        <v>13031</v>
      </c>
      <c r="C5074" s="81" t="s">
        <v>23</v>
      </c>
      <c r="D5074" s="82">
        <v>290.42</v>
      </c>
    </row>
    <row r="5075" spans="1:4" ht="15" x14ac:dyDescent="0.25">
      <c r="A5075" s="81">
        <v>104173</v>
      </c>
      <c r="B5075" s="81" t="s">
        <v>13032</v>
      </c>
      <c r="C5075" s="81" t="s">
        <v>23</v>
      </c>
      <c r="D5075" s="82">
        <v>89.12</v>
      </c>
    </row>
    <row r="5076" spans="1:4" ht="15" x14ac:dyDescent="0.25">
      <c r="A5076" s="81">
        <v>104174</v>
      </c>
      <c r="B5076" s="81" t="s">
        <v>13033</v>
      </c>
      <c r="C5076" s="81" t="s">
        <v>23</v>
      </c>
      <c r="D5076" s="82">
        <v>200.05</v>
      </c>
    </row>
    <row r="5077" spans="1:4" ht="15" x14ac:dyDescent="0.25">
      <c r="A5077" s="81">
        <v>104175</v>
      </c>
      <c r="B5077" s="81" t="s">
        <v>13034</v>
      </c>
      <c r="C5077" s="81" t="s">
        <v>23</v>
      </c>
      <c r="D5077" s="82">
        <v>148.38999999999999</v>
      </c>
    </row>
    <row r="5078" spans="1:4" ht="15" x14ac:dyDescent="0.25">
      <c r="A5078" s="81">
        <v>104176</v>
      </c>
      <c r="B5078" s="81" t="s">
        <v>13035</v>
      </c>
      <c r="C5078" s="81" t="s">
        <v>23</v>
      </c>
      <c r="D5078" s="82">
        <v>264.64999999999998</v>
      </c>
    </row>
    <row r="5079" spans="1:4" ht="15" x14ac:dyDescent="0.25">
      <c r="A5079" s="81">
        <v>104177</v>
      </c>
      <c r="B5079" s="81" t="s">
        <v>13036</v>
      </c>
      <c r="C5079" s="81" t="s">
        <v>23</v>
      </c>
      <c r="D5079" s="82">
        <v>191.38</v>
      </c>
    </row>
    <row r="5080" spans="1:4" ht="15" x14ac:dyDescent="0.25">
      <c r="A5080" s="81">
        <v>104178</v>
      </c>
      <c r="B5080" s="81" t="s">
        <v>13037</v>
      </c>
      <c r="C5080" s="81" t="s">
        <v>23</v>
      </c>
      <c r="D5080" s="82">
        <v>23.18</v>
      </c>
    </row>
    <row r="5081" spans="1:4" ht="15" x14ac:dyDescent="0.25">
      <c r="A5081" s="81">
        <v>104179</v>
      </c>
      <c r="B5081" s="81" t="s">
        <v>13038</v>
      </c>
      <c r="C5081" s="81" t="s">
        <v>23</v>
      </c>
      <c r="D5081" s="82">
        <v>87.78</v>
      </c>
    </row>
    <row r="5082" spans="1:4" ht="15" x14ac:dyDescent="0.25">
      <c r="A5082" s="81">
        <v>104191</v>
      </c>
      <c r="B5082" s="81" t="s">
        <v>13039</v>
      </c>
      <c r="C5082" s="81" t="s">
        <v>23</v>
      </c>
      <c r="D5082" s="82">
        <v>12.08</v>
      </c>
    </row>
    <row r="5083" spans="1:4" ht="15" x14ac:dyDescent="0.25">
      <c r="A5083" s="81">
        <v>104192</v>
      </c>
      <c r="B5083" s="81" t="s">
        <v>13040</v>
      </c>
      <c r="C5083" s="81" t="s">
        <v>23</v>
      </c>
      <c r="D5083" s="82">
        <v>31.29</v>
      </c>
    </row>
    <row r="5084" spans="1:4" ht="15" x14ac:dyDescent="0.25">
      <c r="A5084" s="81">
        <v>104193</v>
      </c>
      <c r="B5084" s="81" t="s">
        <v>13041</v>
      </c>
      <c r="C5084" s="81" t="s">
        <v>23</v>
      </c>
      <c r="D5084" s="82">
        <v>158.41999999999999</v>
      </c>
    </row>
    <row r="5085" spans="1:4" ht="15" x14ac:dyDescent="0.25">
      <c r="A5085" s="81">
        <v>104196</v>
      </c>
      <c r="B5085" s="81" t="s">
        <v>13042</v>
      </c>
      <c r="C5085" s="81" t="s">
        <v>23</v>
      </c>
      <c r="D5085" s="82">
        <v>16.559999999999999</v>
      </c>
    </row>
    <row r="5086" spans="1:4" ht="15" x14ac:dyDescent="0.25">
      <c r="A5086" s="81">
        <v>104197</v>
      </c>
      <c r="B5086" s="81" t="s">
        <v>13043</v>
      </c>
      <c r="C5086" s="81" t="s">
        <v>23</v>
      </c>
      <c r="D5086" s="82">
        <v>32.49</v>
      </c>
    </row>
    <row r="5087" spans="1:4" ht="15" x14ac:dyDescent="0.25">
      <c r="A5087" s="81">
        <v>104198</v>
      </c>
      <c r="B5087" s="81" t="s">
        <v>13044</v>
      </c>
      <c r="C5087" s="81" t="s">
        <v>23</v>
      </c>
      <c r="D5087" s="82">
        <v>9.4</v>
      </c>
    </row>
    <row r="5088" spans="1:4" ht="15" x14ac:dyDescent="0.25">
      <c r="A5088" s="81">
        <v>104199</v>
      </c>
      <c r="B5088" s="81" t="s">
        <v>13045</v>
      </c>
      <c r="C5088" s="81" t="s">
        <v>23</v>
      </c>
      <c r="D5088" s="82">
        <v>9.1999999999999993</v>
      </c>
    </row>
    <row r="5089" spans="1:4" ht="15" x14ac:dyDescent="0.25">
      <c r="A5089" s="81">
        <v>104200</v>
      </c>
      <c r="B5089" s="81" t="s">
        <v>13046</v>
      </c>
      <c r="C5089" s="81" t="s">
        <v>23</v>
      </c>
      <c r="D5089" s="82">
        <v>7.12</v>
      </c>
    </row>
    <row r="5090" spans="1:4" ht="15" x14ac:dyDescent="0.25">
      <c r="A5090" s="81">
        <v>104201</v>
      </c>
      <c r="B5090" s="81" t="s">
        <v>13047</v>
      </c>
      <c r="C5090" s="81" t="s">
        <v>23</v>
      </c>
      <c r="D5090" s="82">
        <v>20.71</v>
      </c>
    </row>
    <row r="5091" spans="1:4" ht="15" x14ac:dyDescent="0.25">
      <c r="A5091" s="81">
        <v>104202</v>
      </c>
      <c r="B5091" s="81" t="s">
        <v>13048</v>
      </c>
      <c r="C5091" s="81" t="s">
        <v>23</v>
      </c>
      <c r="D5091" s="82">
        <v>13.24</v>
      </c>
    </row>
    <row r="5092" spans="1:4" ht="15" x14ac:dyDescent="0.25">
      <c r="A5092" s="81">
        <v>104317</v>
      </c>
      <c r="B5092" s="81" t="s">
        <v>13049</v>
      </c>
      <c r="C5092" s="81" t="s">
        <v>23</v>
      </c>
      <c r="D5092" s="82">
        <v>8.5</v>
      </c>
    </row>
    <row r="5093" spans="1:4" ht="15" x14ac:dyDescent="0.25">
      <c r="A5093" s="81">
        <v>104318</v>
      </c>
      <c r="B5093" s="81" t="s">
        <v>13050</v>
      </c>
      <c r="C5093" s="81" t="s">
        <v>23</v>
      </c>
      <c r="D5093" s="82">
        <v>9.02</v>
      </c>
    </row>
    <row r="5094" spans="1:4" ht="15" x14ac:dyDescent="0.25">
      <c r="A5094" s="81">
        <v>104319</v>
      </c>
      <c r="B5094" s="81" t="s">
        <v>13051</v>
      </c>
      <c r="C5094" s="81" t="s">
        <v>23</v>
      </c>
      <c r="D5094" s="82">
        <v>11.69</v>
      </c>
    </row>
    <row r="5095" spans="1:4" ht="15" x14ac:dyDescent="0.25">
      <c r="A5095" s="81">
        <v>104320</v>
      </c>
      <c r="B5095" s="81" t="s">
        <v>13052</v>
      </c>
      <c r="C5095" s="81" t="s">
        <v>23</v>
      </c>
      <c r="D5095" s="82">
        <v>13.34</v>
      </c>
    </row>
    <row r="5096" spans="1:4" ht="15" x14ac:dyDescent="0.25">
      <c r="A5096" s="81">
        <v>104321</v>
      </c>
      <c r="B5096" s="81" t="s">
        <v>13053</v>
      </c>
      <c r="C5096" s="81" t="s">
        <v>23</v>
      </c>
      <c r="D5096" s="82">
        <v>6.27</v>
      </c>
    </row>
    <row r="5097" spans="1:4" ht="15" x14ac:dyDescent="0.25">
      <c r="A5097" s="81">
        <v>104322</v>
      </c>
      <c r="B5097" s="81" t="s">
        <v>13054</v>
      </c>
      <c r="C5097" s="81" t="s">
        <v>23</v>
      </c>
      <c r="D5097" s="82">
        <v>8.56</v>
      </c>
    </row>
    <row r="5098" spans="1:4" ht="15" x14ac:dyDescent="0.25">
      <c r="A5098" s="81">
        <v>104323</v>
      </c>
      <c r="B5098" s="81" t="s">
        <v>13055</v>
      </c>
      <c r="C5098" s="81" t="s">
        <v>23</v>
      </c>
      <c r="D5098" s="82">
        <v>11.72</v>
      </c>
    </row>
    <row r="5099" spans="1:4" ht="15" x14ac:dyDescent="0.25">
      <c r="A5099" s="81">
        <v>104324</v>
      </c>
      <c r="B5099" s="81" t="s">
        <v>13056</v>
      </c>
      <c r="C5099" s="81" t="s">
        <v>23</v>
      </c>
      <c r="D5099" s="82">
        <v>16.3</v>
      </c>
    </row>
    <row r="5100" spans="1:4" ht="15" x14ac:dyDescent="0.25">
      <c r="A5100" s="81">
        <v>104341</v>
      </c>
      <c r="B5100" s="81" t="s">
        <v>13057</v>
      </c>
      <c r="C5100" s="81" t="s">
        <v>23</v>
      </c>
      <c r="D5100" s="82">
        <v>12.38</v>
      </c>
    </row>
    <row r="5101" spans="1:4" ht="15" x14ac:dyDescent="0.25">
      <c r="A5101" s="81">
        <v>104343</v>
      </c>
      <c r="B5101" s="81" t="s">
        <v>13058</v>
      </c>
      <c r="C5101" s="81" t="s">
        <v>23</v>
      </c>
      <c r="D5101" s="82">
        <v>37.85</v>
      </c>
    </row>
    <row r="5102" spans="1:4" ht="15" x14ac:dyDescent="0.25">
      <c r="A5102" s="81">
        <v>104344</v>
      </c>
      <c r="B5102" s="81" t="s">
        <v>13059</v>
      </c>
      <c r="C5102" s="81" t="s">
        <v>23</v>
      </c>
      <c r="D5102" s="82">
        <v>45.11</v>
      </c>
    </row>
    <row r="5103" spans="1:4" ht="15" x14ac:dyDescent="0.25">
      <c r="A5103" s="81">
        <v>104345</v>
      </c>
      <c r="B5103" s="81" t="s">
        <v>13060</v>
      </c>
      <c r="C5103" s="81" t="s">
        <v>23</v>
      </c>
      <c r="D5103" s="82">
        <v>47.38</v>
      </c>
    </row>
    <row r="5104" spans="1:4" ht="15" x14ac:dyDescent="0.25">
      <c r="A5104" s="81">
        <v>104346</v>
      </c>
      <c r="B5104" s="81" t="s">
        <v>13061</v>
      </c>
      <c r="C5104" s="81" t="s">
        <v>23</v>
      </c>
      <c r="D5104" s="82">
        <v>49.75</v>
      </c>
    </row>
    <row r="5105" spans="1:4" ht="15" x14ac:dyDescent="0.25">
      <c r="A5105" s="81">
        <v>104347</v>
      </c>
      <c r="B5105" s="81" t="s">
        <v>13062</v>
      </c>
      <c r="C5105" s="81" t="s">
        <v>23</v>
      </c>
      <c r="D5105" s="82">
        <v>52.67</v>
      </c>
    </row>
    <row r="5106" spans="1:4" ht="15" x14ac:dyDescent="0.25">
      <c r="A5106" s="81">
        <v>104348</v>
      </c>
      <c r="B5106" s="81" t="s">
        <v>13063</v>
      </c>
      <c r="C5106" s="81" t="s">
        <v>23</v>
      </c>
      <c r="D5106" s="82">
        <v>11.91</v>
      </c>
    </row>
    <row r="5107" spans="1:4" ht="15" x14ac:dyDescent="0.25">
      <c r="A5107" s="81">
        <v>104350</v>
      </c>
      <c r="B5107" s="81" t="s">
        <v>13064</v>
      </c>
      <c r="C5107" s="81" t="s">
        <v>23</v>
      </c>
      <c r="D5107" s="82">
        <v>32.270000000000003</v>
      </c>
    </row>
    <row r="5108" spans="1:4" ht="15" x14ac:dyDescent="0.25">
      <c r="A5108" s="81">
        <v>104351</v>
      </c>
      <c r="B5108" s="81" t="s">
        <v>13065</v>
      </c>
      <c r="C5108" s="81" t="s">
        <v>23</v>
      </c>
      <c r="D5108" s="82">
        <v>24.79</v>
      </c>
    </row>
    <row r="5109" spans="1:4" ht="15" x14ac:dyDescent="0.25">
      <c r="A5109" s="81">
        <v>104352</v>
      </c>
      <c r="B5109" s="81" t="s">
        <v>13066</v>
      </c>
      <c r="C5109" s="81" t="s">
        <v>23</v>
      </c>
      <c r="D5109" s="82">
        <v>43.45</v>
      </c>
    </row>
    <row r="5110" spans="1:4" ht="15" x14ac:dyDescent="0.25">
      <c r="A5110" s="81">
        <v>104353</v>
      </c>
      <c r="B5110" s="81" t="s">
        <v>13067</v>
      </c>
      <c r="C5110" s="81" t="s">
        <v>23</v>
      </c>
      <c r="D5110" s="82">
        <v>45.72</v>
      </c>
    </row>
    <row r="5111" spans="1:4" ht="15" x14ac:dyDescent="0.25">
      <c r="A5111" s="81">
        <v>104354</v>
      </c>
      <c r="B5111" s="81" t="s">
        <v>13068</v>
      </c>
      <c r="C5111" s="81" t="s">
        <v>23</v>
      </c>
      <c r="D5111" s="82">
        <v>50.04</v>
      </c>
    </row>
    <row r="5112" spans="1:4" ht="15" x14ac:dyDescent="0.25">
      <c r="A5112" s="81">
        <v>104355</v>
      </c>
      <c r="B5112" s="81" t="s">
        <v>13069</v>
      </c>
      <c r="C5112" s="81" t="s">
        <v>23</v>
      </c>
      <c r="D5112" s="82">
        <v>52.96</v>
      </c>
    </row>
    <row r="5113" spans="1:4" ht="15" x14ac:dyDescent="0.25">
      <c r="A5113" s="81">
        <v>104356</v>
      </c>
      <c r="B5113" s="81" t="s">
        <v>13070</v>
      </c>
      <c r="C5113" s="81" t="s">
        <v>23</v>
      </c>
      <c r="D5113" s="82">
        <v>32.950000000000003</v>
      </c>
    </row>
    <row r="5114" spans="1:4" ht="15" x14ac:dyDescent="0.25">
      <c r="A5114" s="81">
        <v>104357</v>
      </c>
      <c r="B5114" s="81" t="s">
        <v>13071</v>
      </c>
      <c r="C5114" s="81" t="s">
        <v>23</v>
      </c>
      <c r="D5114" s="82">
        <v>21.1</v>
      </c>
    </row>
    <row r="5115" spans="1:4" ht="15" x14ac:dyDescent="0.25">
      <c r="A5115" s="81">
        <v>104576</v>
      </c>
      <c r="B5115" s="81" t="s">
        <v>15100</v>
      </c>
      <c r="C5115" s="81" t="s">
        <v>23</v>
      </c>
      <c r="D5115" s="82">
        <v>18.37</v>
      </c>
    </row>
    <row r="5116" spans="1:4" ht="15" x14ac:dyDescent="0.25">
      <c r="A5116" s="81">
        <v>104577</v>
      </c>
      <c r="B5116" s="81" t="s">
        <v>15101</v>
      </c>
      <c r="C5116" s="81" t="s">
        <v>23</v>
      </c>
      <c r="D5116" s="82">
        <v>24.2</v>
      </c>
    </row>
    <row r="5117" spans="1:4" ht="15" x14ac:dyDescent="0.25">
      <c r="A5117" s="81">
        <v>104578</v>
      </c>
      <c r="B5117" s="81" t="s">
        <v>15102</v>
      </c>
      <c r="C5117" s="81" t="s">
        <v>23</v>
      </c>
      <c r="D5117" s="82">
        <v>25.95</v>
      </c>
    </row>
    <row r="5118" spans="1:4" ht="15" x14ac:dyDescent="0.25">
      <c r="A5118" s="81">
        <v>104579</v>
      </c>
      <c r="B5118" s="81" t="s">
        <v>15103</v>
      </c>
      <c r="C5118" s="81" t="s">
        <v>23</v>
      </c>
      <c r="D5118" s="82">
        <v>33.83</v>
      </c>
    </row>
    <row r="5119" spans="1:4" ht="15" x14ac:dyDescent="0.25">
      <c r="A5119" s="81">
        <v>104581</v>
      </c>
      <c r="B5119" s="81" t="s">
        <v>15104</v>
      </c>
      <c r="C5119" s="81" t="s">
        <v>23</v>
      </c>
      <c r="D5119" s="82">
        <v>16.79</v>
      </c>
    </row>
    <row r="5120" spans="1:4" ht="15" x14ac:dyDescent="0.25">
      <c r="A5120" s="81">
        <v>104582</v>
      </c>
      <c r="B5120" s="81" t="s">
        <v>15105</v>
      </c>
      <c r="C5120" s="81" t="s">
        <v>23</v>
      </c>
      <c r="D5120" s="82">
        <v>21.24</v>
      </c>
    </row>
    <row r="5121" spans="1:4" ht="15" x14ac:dyDescent="0.25">
      <c r="A5121" s="81">
        <v>104583</v>
      </c>
      <c r="B5121" s="81" t="s">
        <v>15106</v>
      </c>
      <c r="C5121" s="81" t="s">
        <v>23</v>
      </c>
      <c r="D5121" s="82">
        <v>33.17</v>
      </c>
    </row>
    <row r="5122" spans="1:4" ht="15" x14ac:dyDescent="0.25">
      <c r="A5122" s="81">
        <v>104584</v>
      </c>
      <c r="B5122" s="81" t="s">
        <v>15107</v>
      </c>
      <c r="C5122" s="81" t="s">
        <v>23</v>
      </c>
      <c r="D5122" s="82">
        <v>39.86</v>
      </c>
    </row>
    <row r="5123" spans="1:4" ht="15" x14ac:dyDescent="0.25">
      <c r="A5123" s="81">
        <v>105146</v>
      </c>
      <c r="B5123" s="81" t="s">
        <v>15108</v>
      </c>
      <c r="C5123" s="81" t="s">
        <v>23</v>
      </c>
      <c r="D5123" s="82">
        <v>22.11</v>
      </c>
    </row>
    <row r="5124" spans="1:4" ht="15" x14ac:dyDescent="0.25">
      <c r="A5124" s="81">
        <v>105147</v>
      </c>
      <c r="B5124" s="81" t="s">
        <v>15109</v>
      </c>
      <c r="C5124" s="81" t="s">
        <v>23</v>
      </c>
      <c r="D5124" s="82">
        <v>15.99</v>
      </c>
    </row>
    <row r="5125" spans="1:4" ht="15" x14ac:dyDescent="0.25">
      <c r="A5125" s="81">
        <v>105148</v>
      </c>
      <c r="B5125" s="81" t="s">
        <v>15110</v>
      </c>
      <c r="C5125" s="81" t="s">
        <v>23</v>
      </c>
      <c r="D5125" s="82">
        <v>22.16</v>
      </c>
    </row>
    <row r="5126" spans="1:4" ht="15" x14ac:dyDescent="0.25">
      <c r="A5126" s="81">
        <v>105149</v>
      </c>
      <c r="B5126" s="81" t="s">
        <v>15111</v>
      </c>
      <c r="C5126" s="81" t="s">
        <v>23</v>
      </c>
      <c r="D5126" s="82">
        <v>8.83</v>
      </c>
    </row>
    <row r="5127" spans="1:4" ht="15" x14ac:dyDescent="0.25">
      <c r="A5127" s="81">
        <v>105150</v>
      </c>
      <c r="B5127" s="81" t="s">
        <v>15112</v>
      </c>
      <c r="C5127" s="81" t="s">
        <v>23</v>
      </c>
      <c r="D5127" s="82">
        <v>10.23</v>
      </c>
    </row>
    <row r="5128" spans="1:4" ht="15" x14ac:dyDescent="0.25">
      <c r="A5128" s="81">
        <v>105151</v>
      </c>
      <c r="B5128" s="81" t="s">
        <v>15113</v>
      </c>
      <c r="C5128" s="81" t="s">
        <v>23</v>
      </c>
      <c r="D5128" s="82">
        <v>22.98</v>
      </c>
    </row>
    <row r="5129" spans="1:4" ht="15" x14ac:dyDescent="0.25">
      <c r="A5129" s="81">
        <v>105152</v>
      </c>
      <c r="B5129" s="81" t="s">
        <v>15114</v>
      </c>
      <c r="C5129" s="81" t="s">
        <v>23</v>
      </c>
      <c r="D5129" s="82">
        <v>33.520000000000003</v>
      </c>
    </row>
    <row r="5130" spans="1:4" ht="15" x14ac:dyDescent="0.25">
      <c r="A5130" s="81">
        <v>105154</v>
      </c>
      <c r="B5130" s="81" t="s">
        <v>15115</v>
      </c>
      <c r="C5130" s="81" t="s">
        <v>23</v>
      </c>
      <c r="D5130" s="82">
        <v>7.21</v>
      </c>
    </row>
    <row r="5131" spans="1:4" ht="15" x14ac:dyDescent="0.25">
      <c r="A5131" s="81">
        <v>105155</v>
      </c>
      <c r="B5131" s="81" t="s">
        <v>15116</v>
      </c>
      <c r="C5131" s="81" t="s">
        <v>23</v>
      </c>
      <c r="D5131" s="82">
        <v>10.69</v>
      </c>
    </row>
    <row r="5132" spans="1:4" ht="15" x14ac:dyDescent="0.25">
      <c r="A5132" s="81">
        <v>105156</v>
      </c>
      <c r="B5132" s="81" t="s">
        <v>15117</v>
      </c>
      <c r="C5132" s="81" t="s">
        <v>23</v>
      </c>
      <c r="D5132" s="82">
        <v>13.69</v>
      </c>
    </row>
    <row r="5133" spans="1:4" ht="15" x14ac:dyDescent="0.25">
      <c r="A5133" s="81">
        <v>105157</v>
      </c>
      <c r="B5133" s="81" t="s">
        <v>15118</v>
      </c>
      <c r="C5133" s="81" t="s">
        <v>23</v>
      </c>
      <c r="D5133" s="82">
        <v>20.91</v>
      </c>
    </row>
    <row r="5134" spans="1:4" ht="15" x14ac:dyDescent="0.25">
      <c r="A5134" s="81">
        <v>105158</v>
      </c>
      <c r="B5134" s="81" t="s">
        <v>15119</v>
      </c>
      <c r="C5134" s="81" t="s">
        <v>23</v>
      </c>
      <c r="D5134" s="82">
        <v>30.5</v>
      </c>
    </row>
    <row r="5135" spans="1:4" ht="15" x14ac:dyDescent="0.25">
      <c r="A5135" s="81">
        <v>105159</v>
      </c>
      <c r="B5135" s="81" t="s">
        <v>15120</v>
      </c>
      <c r="C5135" s="81" t="s">
        <v>23</v>
      </c>
      <c r="D5135" s="82">
        <v>53.54</v>
      </c>
    </row>
    <row r="5136" spans="1:4" ht="15" x14ac:dyDescent="0.25">
      <c r="A5136" s="81">
        <v>105160</v>
      </c>
      <c r="B5136" s="81" t="s">
        <v>15121</v>
      </c>
      <c r="C5136" s="81" t="s">
        <v>23</v>
      </c>
      <c r="D5136" s="82">
        <v>66.13</v>
      </c>
    </row>
    <row r="5137" spans="1:4" ht="15" x14ac:dyDescent="0.25">
      <c r="A5137" s="81">
        <v>105161</v>
      </c>
      <c r="B5137" s="81" t="s">
        <v>15122</v>
      </c>
      <c r="C5137" s="81" t="s">
        <v>23</v>
      </c>
      <c r="D5137" s="82">
        <v>90.71</v>
      </c>
    </row>
    <row r="5138" spans="1:4" ht="15" x14ac:dyDescent="0.25">
      <c r="A5138" s="81">
        <v>105162</v>
      </c>
      <c r="B5138" s="81" t="s">
        <v>15123</v>
      </c>
      <c r="C5138" s="81" t="s">
        <v>23</v>
      </c>
      <c r="D5138" s="82">
        <v>152.44999999999999</v>
      </c>
    </row>
    <row r="5139" spans="1:4" ht="15" x14ac:dyDescent="0.25">
      <c r="A5139" s="81">
        <v>105163</v>
      </c>
      <c r="B5139" s="81" t="s">
        <v>15124</v>
      </c>
      <c r="C5139" s="81" t="s">
        <v>23</v>
      </c>
      <c r="D5139" s="82">
        <v>15.16</v>
      </c>
    </row>
    <row r="5140" spans="1:4" ht="15" x14ac:dyDescent="0.25">
      <c r="A5140" s="81">
        <v>105164</v>
      </c>
      <c r="B5140" s="81" t="s">
        <v>15125</v>
      </c>
      <c r="C5140" s="81" t="s">
        <v>23</v>
      </c>
      <c r="D5140" s="82">
        <v>12.46</v>
      </c>
    </row>
    <row r="5141" spans="1:4" ht="15" x14ac:dyDescent="0.25">
      <c r="A5141" s="81">
        <v>105165</v>
      </c>
      <c r="B5141" s="81" t="s">
        <v>15126</v>
      </c>
      <c r="C5141" s="81" t="s">
        <v>23</v>
      </c>
      <c r="D5141" s="82">
        <v>12.93</v>
      </c>
    </row>
    <row r="5142" spans="1:4" ht="15" x14ac:dyDescent="0.25">
      <c r="A5142" s="81">
        <v>105166</v>
      </c>
      <c r="B5142" s="81" t="s">
        <v>15127</v>
      </c>
      <c r="C5142" s="81" t="s">
        <v>23</v>
      </c>
      <c r="D5142" s="82">
        <v>38.39</v>
      </c>
    </row>
    <row r="5143" spans="1:4" ht="15" x14ac:dyDescent="0.25">
      <c r="A5143" s="81">
        <v>105167</v>
      </c>
      <c r="B5143" s="81" t="s">
        <v>15128</v>
      </c>
      <c r="C5143" s="81" t="s">
        <v>23</v>
      </c>
      <c r="D5143" s="82">
        <v>219</v>
      </c>
    </row>
    <row r="5144" spans="1:4" ht="15" x14ac:dyDescent="0.25">
      <c r="A5144" s="81">
        <v>105169</v>
      </c>
      <c r="B5144" s="81" t="s">
        <v>15129</v>
      </c>
      <c r="C5144" s="81" t="s">
        <v>23</v>
      </c>
      <c r="D5144" s="82">
        <v>99.9</v>
      </c>
    </row>
    <row r="5145" spans="1:4" ht="15" x14ac:dyDescent="0.25">
      <c r="A5145" s="81">
        <v>105170</v>
      </c>
      <c r="B5145" s="81" t="s">
        <v>15130</v>
      </c>
      <c r="C5145" s="81" t="s">
        <v>23</v>
      </c>
      <c r="D5145" s="82">
        <v>6.3</v>
      </c>
    </row>
    <row r="5146" spans="1:4" ht="15" x14ac:dyDescent="0.25">
      <c r="A5146" s="81">
        <v>105172</v>
      </c>
      <c r="B5146" s="81" t="s">
        <v>15131</v>
      </c>
      <c r="C5146" s="81" t="s">
        <v>23</v>
      </c>
      <c r="D5146" s="82">
        <v>99.72</v>
      </c>
    </row>
    <row r="5147" spans="1:4" ht="15" x14ac:dyDescent="0.25">
      <c r="A5147" s="81">
        <v>105173</v>
      </c>
      <c r="B5147" s="81" t="s">
        <v>15132</v>
      </c>
      <c r="C5147" s="81" t="s">
        <v>23</v>
      </c>
      <c r="D5147" s="82">
        <v>100.24</v>
      </c>
    </row>
    <row r="5148" spans="1:4" ht="15" x14ac:dyDescent="0.25">
      <c r="A5148" s="81">
        <v>105174</v>
      </c>
      <c r="B5148" s="81" t="s">
        <v>15133</v>
      </c>
      <c r="C5148" s="81" t="s">
        <v>23</v>
      </c>
      <c r="D5148" s="82">
        <v>144.41</v>
      </c>
    </row>
    <row r="5149" spans="1:4" ht="15" x14ac:dyDescent="0.25">
      <c r="A5149" s="81">
        <v>105175</v>
      </c>
      <c r="B5149" s="81" t="s">
        <v>15134</v>
      </c>
      <c r="C5149" s="81" t="s">
        <v>23</v>
      </c>
      <c r="D5149" s="82">
        <v>142.54</v>
      </c>
    </row>
    <row r="5150" spans="1:4" ht="15" x14ac:dyDescent="0.25">
      <c r="A5150" s="81">
        <v>105176</v>
      </c>
      <c r="B5150" s="81" t="s">
        <v>15135</v>
      </c>
      <c r="C5150" s="81" t="s">
        <v>23</v>
      </c>
      <c r="D5150" s="82">
        <v>179.97</v>
      </c>
    </row>
    <row r="5151" spans="1:4" ht="15" x14ac:dyDescent="0.25">
      <c r="A5151" s="81">
        <v>105177</v>
      </c>
      <c r="B5151" s="81" t="s">
        <v>15136</v>
      </c>
      <c r="C5151" s="81" t="s">
        <v>23</v>
      </c>
      <c r="D5151" s="82">
        <v>160.35</v>
      </c>
    </row>
    <row r="5152" spans="1:4" ht="15" x14ac:dyDescent="0.25">
      <c r="A5152" s="81">
        <v>105178</v>
      </c>
      <c r="B5152" s="81" t="s">
        <v>15137</v>
      </c>
      <c r="C5152" s="81" t="s">
        <v>23</v>
      </c>
      <c r="D5152" s="82">
        <v>155.83000000000001</v>
      </c>
    </row>
    <row r="5153" spans="1:4" ht="15" x14ac:dyDescent="0.25">
      <c r="A5153" s="81">
        <v>105179</v>
      </c>
      <c r="B5153" s="81" t="s">
        <v>15138</v>
      </c>
      <c r="C5153" s="81" t="s">
        <v>23</v>
      </c>
      <c r="D5153" s="82">
        <v>10.38</v>
      </c>
    </row>
    <row r="5154" spans="1:4" ht="15" x14ac:dyDescent="0.25">
      <c r="A5154" s="81">
        <v>105180</v>
      </c>
      <c r="B5154" s="81" t="s">
        <v>15139</v>
      </c>
      <c r="C5154" s="81" t="s">
        <v>23</v>
      </c>
      <c r="D5154" s="82">
        <v>14.2</v>
      </c>
    </row>
    <row r="5155" spans="1:4" ht="15" x14ac:dyDescent="0.25">
      <c r="A5155" s="81">
        <v>105181</v>
      </c>
      <c r="B5155" s="81" t="s">
        <v>15140</v>
      </c>
      <c r="C5155" s="81" t="s">
        <v>23</v>
      </c>
      <c r="D5155" s="82">
        <v>19.190000000000001</v>
      </c>
    </row>
    <row r="5156" spans="1:4" ht="15" x14ac:dyDescent="0.25">
      <c r="A5156" s="81">
        <v>105182</v>
      </c>
      <c r="B5156" s="81" t="s">
        <v>15141</v>
      </c>
      <c r="C5156" s="81" t="s">
        <v>23</v>
      </c>
      <c r="D5156" s="82">
        <v>42.25</v>
      </c>
    </row>
    <row r="5157" spans="1:4" ht="15" x14ac:dyDescent="0.25">
      <c r="A5157" s="81">
        <v>105183</v>
      </c>
      <c r="B5157" s="81" t="s">
        <v>15142</v>
      </c>
      <c r="C5157" s="81" t="s">
        <v>23</v>
      </c>
      <c r="D5157" s="82">
        <v>86.46</v>
      </c>
    </row>
    <row r="5158" spans="1:4" ht="15" x14ac:dyDescent="0.25">
      <c r="A5158" s="81">
        <v>105184</v>
      </c>
      <c r="B5158" s="81" t="s">
        <v>15143</v>
      </c>
      <c r="C5158" s="81" t="s">
        <v>23</v>
      </c>
      <c r="D5158" s="82">
        <v>107.16</v>
      </c>
    </row>
    <row r="5159" spans="1:4" ht="15" x14ac:dyDescent="0.25">
      <c r="A5159" s="81">
        <v>105189</v>
      </c>
      <c r="B5159" s="81" t="s">
        <v>15144</v>
      </c>
      <c r="C5159" s="81" t="s">
        <v>23</v>
      </c>
      <c r="D5159" s="82">
        <v>22.92</v>
      </c>
    </row>
    <row r="5160" spans="1:4" ht="15" x14ac:dyDescent="0.25">
      <c r="A5160" s="81">
        <v>105190</v>
      </c>
      <c r="B5160" s="81" t="s">
        <v>15145</v>
      </c>
      <c r="C5160" s="81" t="s">
        <v>23</v>
      </c>
      <c r="D5160" s="82">
        <v>28.06</v>
      </c>
    </row>
    <row r="5161" spans="1:4" ht="15" x14ac:dyDescent="0.25">
      <c r="A5161" s="81">
        <v>105193</v>
      </c>
      <c r="B5161" s="81" t="s">
        <v>15146</v>
      </c>
      <c r="C5161" s="81" t="s">
        <v>23</v>
      </c>
      <c r="D5161" s="82">
        <v>170.49</v>
      </c>
    </row>
    <row r="5162" spans="1:4" ht="15" x14ac:dyDescent="0.25">
      <c r="A5162" s="81">
        <v>105194</v>
      </c>
      <c r="B5162" s="81" t="s">
        <v>15147</v>
      </c>
      <c r="C5162" s="81" t="s">
        <v>23</v>
      </c>
      <c r="D5162" s="82">
        <v>97.98</v>
      </c>
    </row>
    <row r="5163" spans="1:4" ht="15" x14ac:dyDescent="0.25">
      <c r="A5163" s="81">
        <v>105195</v>
      </c>
      <c r="B5163" s="81" t="s">
        <v>15148</v>
      </c>
      <c r="C5163" s="81" t="s">
        <v>23</v>
      </c>
      <c r="D5163" s="82">
        <v>246.27</v>
      </c>
    </row>
    <row r="5164" spans="1:4" ht="15" x14ac:dyDescent="0.25">
      <c r="A5164" s="81">
        <v>105196</v>
      </c>
      <c r="B5164" s="81" t="s">
        <v>15149</v>
      </c>
      <c r="C5164" s="81" t="s">
        <v>23</v>
      </c>
      <c r="D5164" s="82">
        <v>261.73</v>
      </c>
    </row>
    <row r="5165" spans="1:4" ht="15" x14ac:dyDescent="0.25">
      <c r="A5165" s="81">
        <v>105197</v>
      </c>
      <c r="B5165" s="81" t="s">
        <v>15150</v>
      </c>
      <c r="C5165" s="81" t="s">
        <v>23</v>
      </c>
      <c r="D5165" s="82">
        <v>181.05</v>
      </c>
    </row>
    <row r="5166" spans="1:4" ht="15" x14ac:dyDescent="0.25">
      <c r="A5166" s="81">
        <v>105198</v>
      </c>
      <c r="B5166" s="81" t="s">
        <v>15151</v>
      </c>
      <c r="C5166" s="81" t="s">
        <v>23</v>
      </c>
      <c r="D5166" s="82">
        <v>370.16</v>
      </c>
    </row>
    <row r="5167" spans="1:4" ht="15" x14ac:dyDescent="0.25">
      <c r="A5167" s="81">
        <v>105199</v>
      </c>
      <c r="B5167" s="81" t="s">
        <v>15152</v>
      </c>
      <c r="C5167" s="81" t="s">
        <v>23</v>
      </c>
      <c r="D5167" s="82">
        <v>238.3</v>
      </c>
    </row>
    <row r="5168" spans="1:4" ht="15" x14ac:dyDescent="0.25">
      <c r="A5168" s="81">
        <v>105200</v>
      </c>
      <c r="B5168" s="81" t="s">
        <v>15153</v>
      </c>
      <c r="C5168" s="81" t="s">
        <v>23</v>
      </c>
      <c r="D5168" s="82">
        <v>143.66999999999999</v>
      </c>
    </row>
    <row r="5169" spans="1:4" ht="15" x14ac:dyDescent="0.25">
      <c r="A5169" s="81">
        <v>105201</v>
      </c>
      <c r="B5169" s="81" t="s">
        <v>15154</v>
      </c>
      <c r="C5169" s="81" t="s">
        <v>23</v>
      </c>
      <c r="D5169" s="82">
        <v>325.25</v>
      </c>
    </row>
    <row r="5170" spans="1:4" ht="15" x14ac:dyDescent="0.25">
      <c r="A5170" s="81">
        <v>105202</v>
      </c>
      <c r="B5170" s="81" t="s">
        <v>15155</v>
      </c>
      <c r="C5170" s="81" t="s">
        <v>23</v>
      </c>
      <c r="D5170" s="82">
        <v>294.33</v>
      </c>
    </row>
    <row r="5171" spans="1:4" ht="15" x14ac:dyDescent="0.25">
      <c r="A5171" s="81">
        <v>105203</v>
      </c>
      <c r="B5171" s="81" t="s">
        <v>15156</v>
      </c>
      <c r="C5171" s="81" t="s">
        <v>23</v>
      </c>
      <c r="D5171" s="82">
        <v>180.27</v>
      </c>
    </row>
    <row r="5172" spans="1:4" ht="15" x14ac:dyDescent="0.25">
      <c r="A5172" s="81">
        <v>105204</v>
      </c>
      <c r="B5172" s="81" t="s">
        <v>15157</v>
      </c>
      <c r="C5172" s="81" t="s">
        <v>23</v>
      </c>
      <c r="D5172" s="82">
        <v>390.82</v>
      </c>
    </row>
    <row r="5173" spans="1:4" ht="15" x14ac:dyDescent="0.25">
      <c r="A5173" s="81">
        <v>105205</v>
      </c>
      <c r="B5173" s="81" t="s">
        <v>15158</v>
      </c>
      <c r="C5173" s="81" t="s">
        <v>23</v>
      </c>
      <c r="D5173" s="82">
        <v>272.22000000000003</v>
      </c>
    </row>
    <row r="5174" spans="1:4" ht="15" x14ac:dyDescent="0.25">
      <c r="A5174" s="81">
        <v>105206</v>
      </c>
      <c r="B5174" s="81" t="s">
        <v>15159</v>
      </c>
      <c r="C5174" s="81" t="s">
        <v>23</v>
      </c>
      <c r="D5174" s="82">
        <v>171.97</v>
      </c>
    </row>
    <row r="5175" spans="1:4" ht="15" x14ac:dyDescent="0.25">
      <c r="A5175" s="81">
        <v>105207</v>
      </c>
      <c r="B5175" s="81" t="s">
        <v>15160</v>
      </c>
      <c r="C5175" s="81" t="s">
        <v>23</v>
      </c>
      <c r="D5175" s="82">
        <v>379.76</v>
      </c>
    </row>
    <row r="5176" spans="1:4" ht="15" x14ac:dyDescent="0.25">
      <c r="A5176" s="81">
        <v>105208</v>
      </c>
      <c r="B5176" s="81" t="s">
        <v>15161</v>
      </c>
      <c r="C5176" s="81" t="s">
        <v>23</v>
      </c>
      <c r="D5176" s="82">
        <v>357.25</v>
      </c>
    </row>
    <row r="5177" spans="1:4" ht="15" x14ac:dyDescent="0.25">
      <c r="A5177" s="81">
        <v>105209</v>
      </c>
      <c r="B5177" s="81" t="s">
        <v>15162</v>
      </c>
      <c r="C5177" s="81" t="s">
        <v>23</v>
      </c>
      <c r="D5177" s="82">
        <v>175.45</v>
      </c>
    </row>
    <row r="5178" spans="1:4" ht="15" x14ac:dyDescent="0.25">
      <c r="A5178" s="81">
        <v>105210</v>
      </c>
      <c r="B5178" s="81" t="s">
        <v>15163</v>
      </c>
      <c r="C5178" s="81" t="s">
        <v>23</v>
      </c>
      <c r="D5178" s="82">
        <v>460.62</v>
      </c>
    </row>
    <row r="5179" spans="1:4" ht="15" x14ac:dyDescent="0.25">
      <c r="A5179" s="81">
        <v>105211</v>
      </c>
      <c r="B5179" s="81" t="s">
        <v>15164</v>
      </c>
      <c r="C5179" s="81" t="s">
        <v>23</v>
      </c>
      <c r="D5179" s="82">
        <v>275.93</v>
      </c>
    </row>
    <row r="5180" spans="1:4" ht="15" x14ac:dyDescent="0.25">
      <c r="A5180" s="81">
        <v>105212</v>
      </c>
      <c r="B5180" s="81" t="s">
        <v>15165</v>
      </c>
      <c r="C5180" s="81" t="s">
        <v>23</v>
      </c>
      <c r="D5180" s="82">
        <v>273.45999999999998</v>
      </c>
    </row>
    <row r="5181" spans="1:4" ht="15" x14ac:dyDescent="0.25">
      <c r="A5181" s="81">
        <v>105213</v>
      </c>
      <c r="B5181" s="81" t="s">
        <v>15166</v>
      </c>
      <c r="C5181" s="81" t="s">
        <v>23</v>
      </c>
      <c r="D5181" s="82">
        <v>190.84</v>
      </c>
    </row>
    <row r="5182" spans="1:4" ht="15" x14ac:dyDescent="0.25">
      <c r="A5182" s="81">
        <v>105214</v>
      </c>
      <c r="B5182" s="81" t="s">
        <v>15167</v>
      </c>
      <c r="C5182" s="81" t="s">
        <v>23</v>
      </c>
      <c r="D5182" s="82">
        <v>42.55</v>
      </c>
    </row>
    <row r="5183" spans="1:4" ht="15" x14ac:dyDescent="0.25">
      <c r="A5183" s="81">
        <v>105215</v>
      </c>
      <c r="B5183" s="81" t="s">
        <v>15168</v>
      </c>
      <c r="C5183" s="81" t="s">
        <v>23</v>
      </c>
      <c r="D5183" s="82">
        <v>9.61</v>
      </c>
    </row>
    <row r="5184" spans="1:4" ht="15" x14ac:dyDescent="0.25">
      <c r="A5184" s="81">
        <v>105216</v>
      </c>
      <c r="B5184" s="81" t="s">
        <v>15169</v>
      </c>
      <c r="C5184" s="81" t="s">
        <v>23</v>
      </c>
      <c r="D5184" s="82">
        <v>35.979999999999997</v>
      </c>
    </row>
    <row r="5185" spans="1:4" ht="15" x14ac:dyDescent="0.25">
      <c r="A5185" s="81">
        <v>105217</v>
      </c>
      <c r="B5185" s="81" t="s">
        <v>15170</v>
      </c>
      <c r="C5185" s="81" t="s">
        <v>23</v>
      </c>
      <c r="D5185" s="82">
        <v>40.58</v>
      </c>
    </row>
    <row r="5186" spans="1:4" ht="15" x14ac:dyDescent="0.25">
      <c r="A5186" s="81">
        <v>105218</v>
      </c>
      <c r="B5186" s="81" t="s">
        <v>15171</v>
      </c>
      <c r="C5186" s="81" t="s">
        <v>23</v>
      </c>
      <c r="D5186" s="82">
        <v>70.48</v>
      </c>
    </row>
    <row r="5187" spans="1:4" ht="15" x14ac:dyDescent="0.25">
      <c r="A5187" s="81">
        <v>105219</v>
      </c>
      <c r="B5187" s="81" t="s">
        <v>15172</v>
      </c>
      <c r="C5187" s="81" t="s">
        <v>23</v>
      </c>
      <c r="D5187" s="82">
        <v>12.03</v>
      </c>
    </row>
    <row r="5188" spans="1:4" ht="15" x14ac:dyDescent="0.25">
      <c r="A5188" s="81">
        <v>105220</v>
      </c>
      <c r="B5188" s="81" t="s">
        <v>15173</v>
      </c>
      <c r="C5188" s="81" t="s">
        <v>23</v>
      </c>
      <c r="D5188" s="82">
        <v>16.45</v>
      </c>
    </row>
    <row r="5189" spans="1:4" ht="15" x14ac:dyDescent="0.25">
      <c r="A5189" s="81">
        <v>105221</v>
      </c>
      <c r="B5189" s="81" t="s">
        <v>15174</v>
      </c>
      <c r="C5189" s="81" t="s">
        <v>23</v>
      </c>
      <c r="D5189" s="82">
        <v>25.32</v>
      </c>
    </row>
    <row r="5190" spans="1:4" ht="15" x14ac:dyDescent="0.25">
      <c r="A5190" s="81">
        <v>105222</v>
      </c>
      <c r="B5190" s="81" t="s">
        <v>15175</v>
      </c>
      <c r="C5190" s="81" t="s">
        <v>23</v>
      </c>
      <c r="D5190" s="82">
        <v>72.64</v>
      </c>
    </row>
    <row r="5191" spans="1:4" ht="15" x14ac:dyDescent="0.25">
      <c r="A5191" s="81">
        <v>105223</v>
      </c>
      <c r="B5191" s="81" t="s">
        <v>15176</v>
      </c>
      <c r="C5191" s="81" t="s">
        <v>23</v>
      </c>
      <c r="D5191" s="82">
        <v>166.56</v>
      </c>
    </row>
    <row r="5192" spans="1:4" ht="15" x14ac:dyDescent="0.25">
      <c r="A5192" s="81">
        <v>105224</v>
      </c>
      <c r="B5192" s="81" t="s">
        <v>15177</v>
      </c>
      <c r="C5192" s="81" t="s">
        <v>23</v>
      </c>
      <c r="D5192" s="82">
        <v>242.24</v>
      </c>
    </row>
    <row r="5193" spans="1:4" ht="15" x14ac:dyDescent="0.25">
      <c r="A5193" s="81">
        <v>105225</v>
      </c>
      <c r="B5193" s="81" t="s">
        <v>15178</v>
      </c>
      <c r="C5193" s="81" t="s">
        <v>23</v>
      </c>
      <c r="D5193" s="82">
        <v>17.809999999999999</v>
      </c>
    </row>
    <row r="5194" spans="1:4" ht="15" x14ac:dyDescent="0.25">
      <c r="A5194" s="81">
        <v>105226</v>
      </c>
      <c r="B5194" s="81" t="s">
        <v>15179</v>
      </c>
      <c r="C5194" s="81" t="s">
        <v>23</v>
      </c>
      <c r="D5194" s="82">
        <v>41.35</v>
      </c>
    </row>
    <row r="5195" spans="1:4" ht="15" x14ac:dyDescent="0.25">
      <c r="A5195" s="81">
        <v>105227</v>
      </c>
      <c r="B5195" s="81" t="s">
        <v>15180</v>
      </c>
      <c r="C5195" s="81" t="s">
        <v>23</v>
      </c>
      <c r="D5195" s="82">
        <v>59.23</v>
      </c>
    </row>
    <row r="5196" spans="1:4" ht="15" x14ac:dyDescent="0.25">
      <c r="A5196" s="81">
        <v>105228</v>
      </c>
      <c r="B5196" s="81" t="s">
        <v>15181</v>
      </c>
      <c r="C5196" s="81" t="s">
        <v>23</v>
      </c>
      <c r="D5196" s="82">
        <v>12.22</v>
      </c>
    </row>
    <row r="5197" spans="1:4" ht="15" x14ac:dyDescent="0.25">
      <c r="A5197" s="81">
        <v>105229</v>
      </c>
      <c r="B5197" s="81" t="s">
        <v>15182</v>
      </c>
      <c r="C5197" s="81" t="s">
        <v>23</v>
      </c>
      <c r="D5197" s="82">
        <v>26.7</v>
      </c>
    </row>
    <row r="5198" spans="1:4" ht="15" x14ac:dyDescent="0.25">
      <c r="A5198" s="81">
        <v>105230</v>
      </c>
      <c r="B5198" s="81" t="s">
        <v>15183</v>
      </c>
      <c r="C5198" s="81" t="s">
        <v>23</v>
      </c>
      <c r="D5198" s="82">
        <v>8.43</v>
      </c>
    </row>
    <row r="5199" spans="1:4" ht="15" x14ac:dyDescent="0.25">
      <c r="A5199" s="81">
        <v>105231</v>
      </c>
      <c r="B5199" s="81" t="s">
        <v>15184</v>
      </c>
      <c r="C5199" s="81" t="s">
        <v>23</v>
      </c>
      <c r="D5199" s="82">
        <v>9.84</v>
      </c>
    </row>
    <row r="5200" spans="1:4" ht="15" x14ac:dyDescent="0.25">
      <c r="A5200" s="81">
        <v>105232</v>
      </c>
      <c r="B5200" s="81" t="s">
        <v>15185</v>
      </c>
      <c r="C5200" s="81" t="s">
        <v>23</v>
      </c>
      <c r="D5200" s="82">
        <v>17.36</v>
      </c>
    </row>
    <row r="5201" spans="1:4" ht="15" x14ac:dyDescent="0.25">
      <c r="A5201" s="81">
        <v>105233</v>
      </c>
      <c r="B5201" s="81" t="s">
        <v>15186</v>
      </c>
      <c r="C5201" s="81" t="s">
        <v>23</v>
      </c>
      <c r="D5201" s="82">
        <v>8.36</v>
      </c>
    </row>
    <row r="5202" spans="1:4" ht="15" x14ac:dyDescent="0.25">
      <c r="A5202" s="81">
        <v>105234</v>
      </c>
      <c r="B5202" s="81" t="s">
        <v>15187</v>
      </c>
      <c r="C5202" s="81" t="s">
        <v>23</v>
      </c>
      <c r="D5202" s="82">
        <v>10.24</v>
      </c>
    </row>
    <row r="5203" spans="1:4" ht="15" x14ac:dyDescent="0.25">
      <c r="A5203" s="81">
        <v>97895</v>
      </c>
      <c r="B5203" s="81" t="s">
        <v>2188</v>
      </c>
      <c r="C5203" s="81" t="s">
        <v>23</v>
      </c>
      <c r="D5203" s="82">
        <v>195.58</v>
      </c>
    </row>
    <row r="5204" spans="1:4" ht="15" x14ac:dyDescent="0.25">
      <c r="A5204" s="81">
        <v>97896</v>
      </c>
      <c r="B5204" s="81" t="s">
        <v>2189</v>
      </c>
      <c r="C5204" s="81" t="s">
        <v>23</v>
      </c>
      <c r="D5204" s="82">
        <v>362.77</v>
      </c>
    </row>
    <row r="5205" spans="1:4" ht="15" x14ac:dyDescent="0.25">
      <c r="A5205" s="81">
        <v>97897</v>
      </c>
      <c r="B5205" s="81" t="s">
        <v>2190</v>
      </c>
      <c r="C5205" s="81" t="s">
        <v>23</v>
      </c>
      <c r="D5205" s="82">
        <v>470.72</v>
      </c>
    </row>
    <row r="5206" spans="1:4" ht="15" x14ac:dyDescent="0.25">
      <c r="A5206" s="81">
        <v>97898</v>
      </c>
      <c r="B5206" s="81" t="s">
        <v>2191</v>
      </c>
      <c r="C5206" s="81" t="s">
        <v>23</v>
      </c>
      <c r="D5206" s="82">
        <v>911.77</v>
      </c>
    </row>
    <row r="5207" spans="1:4" ht="15" x14ac:dyDescent="0.25">
      <c r="A5207" s="81">
        <v>97900</v>
      </c>
      <c r="B5207" s="81" t="s">
        <v>2192</v>
      </c>
      <c r="C5207" s="81" t="s">
        <v>23</v>
      </c>
      <c r="D5207" s="82">
        <v>201.06</v>
      </c>
    </row>
    <row r="5208" spans="1:4" ht="15" x14ac:dyDescent="0.25">
      <c r="A5208" s="81">
        <v>97901</v>
      </c>
      <c r="B5208" s="81" t="s">
        <v>2193</v>
      </c>
      <c r="C5208" s="81" t="s">
        <v>23</v>
      </c>
      <c r="D5208" s="82">
        <v>315.63</v>
      </c>
    </row>
    <row r="5209" spans="1:4" ht="15" x14ac:dyDescent="0.25">
      <c r="A5209" s="81">
        <v>97902</v>
      </c>
      <c r="B5209" s="81" t="s">
        <v>2194</v>
      </c>
      <c r="C5209" s="81" t="s">
        <v>23</v>
      </c>
      <c r="D5209" s="82">
        <v>608.62</v>
      </c>
    </row>
    <row r="5210" spans="1:4" ht="15" x14ac:dyDescent="0.25">
      <c r="A5210" s="81">
        <v>97903</v>
      </c>
      <c r="B5210" s="81" t="s">
        <v>2195</v>
      </c>
      <c r="C5210" s="81" t="s">
        <v>23</v>
      </c>
      <c r="D5210" s="82">
        <v>846.17</v>
      </c>
    </row>
    <row r="5211" spans="1:4" ht="15" x14ac:dyDescent="0.25">
      <c r="A5211" s="81">
        <v>97904</v>
      </c>
      <c r="B5211" s="81" t="s">
        <v>2196</v>
      </c>
      <c r="C5211" s="81" t="s">
        <v>23</v>
      </c>
      <c r="D5211" s="82">
        <v>979.63</v>
      </c>
    </row>
    <row r="5212" spans="1:4" ht="15" x14ac:dyDescent="0.25">
      <c r="A5212" s="81">
        <v>97905</v>
      </c>
      <c r="B5212" s="81" t="s">
        <v>2197</v>
      </c>
      <c r="C5212" s="81" t="s">
        <v>23</v>
      </c>
      <c r="D5212" s="82">
        <v>262.73</v>
      </c>
    </row>
    <row r="5213" spans="1:4" ht="15" x14ac:dyDescent="0.25">
      <c r="A5213" s="81">
        <v>97906</v>
      </c>
      <c r="B5213" s="81" t="s">
        <v>2198</v>
      </c>
      <c r="C5213" s="81" t="s">
        <v>23</v>
      </c>
      <c r="D5213" s="82">
        <v>484.59</v>
      </c>
    </row>
    <row r="5214" spans="1:4" ht="15" x14ac:dyDescent="0.25">
      <c r="A5214" s="81">
        <v>97907</v>
      </c>
      <c r="B5214" s="81" t="s">
        <v>2199</v>
      </c>
      <c r="C5214" s="81" t="s">
        <v>23</v>
      </c>
      <c r="D5214" s="82">
        <v>687.9</v>
      </c>
    </row>
    <row r="5215" spans="1:4" ht="15" x14ac:dyDescent="0.25">
      <c r="A5215" s="81">
        <v>97908</v>
      </c>
      <c r="B5215" s="81" t="s">
        <v>2200</v>
      </c>
      <c r="C5215" s="81" t="s">
        <v>23</v>
      </c>
      <c r="D5215" s="82">
        <v>792.35</v>
      </c>
    </row>
    <row r="5216" spans="1:4" ht="15" x14ac:dyDescent="0.25">
      <c r="A5216" s="81">
        <v>98102</v>
      </c>
      <c r="B5216" s="81" t="s">
        <v>2201</v>
      </c>
      <c r="C5216" s="81" t="s">
        <v>23</v>
      </c>
      <c r="D5216" s="82">
        <v>185.97</v>
      </c>
    </row>
    <row r="5217" spans="1:4" ht="15" x14ac:dyDescent="0.25">
      <c r="A5217" s="81">
        <v>98104</v>
      </c>
      <c r="B5217" s="81" t="s">
        <v>2202</v>
      </c>
      <c r="C5217" s="81" t="s">
        <v>23</v>
      </c>
      <c r="D5217" s="82">
        <v>397.34</v>
      </c>
    </row>
    <row r="5218" spans="1:4" ht="15" x14ac:dyDescent="0.25">
      <c r="A5218" s="81">
        <v>98105</v>
      </c>
      <c r="B5218" s="81" t="s">
        <v>2203</v>
      </c>
      <c r="C5218" s="81" t="s">
        <v>23</v>
      </c>
      <c r="D5218" s="82">
        <v>693.37</v>
      </c>
    </row>
    <row r="5219" spans="1:4" ht="15" x14ac:dyDescent="0.25">
      <c r="A5219" s="81">
        <v>98106</v>
      </c>
      <c r="B5219" s="81" t="s">
        <v>2204</v>
      </c>
      <c r="C5219" s="81" t="s">
        <v>23</v>
      </c>
      <c r="D5219" s="83">
        <v>1142.4100000000001</v>
      </c>
    </row>
    <row r="5220" spans="1:4" ht="15" x14ac:dyDescent="0.25">
      <c r="A5220" s="81">
        <v>98107</v>
      </c>
      <c r="B5220" s="81" t="s">
        <v>2205</v>
      </c>
      <c r="C5220" s="81" t="s">
        <v>23</v>
      </c>
      <c r="D5220" s="82">
        <v>301.32</v>
      </c>
    </row>
    <row r="5221" spans="1:4" ht="15" x14ac:dyDescent="0.25">
      <c r="A5221" s="81">
        <v>98108</v>
      </c>
      <c r="B5221" s="81" t="s">
        <v>2206</v>
      </c>
      <c r="C5221" s="81" t="s">
        <v>23</v>
      </c>
      <c r="D5221" s="82">
        <v>538.35</v>
      </c>
    </row>
    <row r="5222" spans="1:4" ht="15" x14ac:dyDescent="0.25">
      <c r="A5222" s="81">
        <v>99250</v>
      </c>
      <c r="B5222" s="81" t="s">
        <v>2207</v>
      </c>
      <c r="C5222" s="81" t="s">
        <v>23</v>
      </c>
      <c r="D5222" s="82">
        <v>196.56</v>
      </c>
    </row>
    <row r="5223" spans="1:4" ht="15" x14ac:dyDescent="0.25">
      <c r="A5223" s="81">
        <v>99251</v>
      </c>
      <c r="B5223" s="81" t="s">
        <v>2208</v>
      </c>
      <c r="C5223" s="81" t="s">
        <v>23</v>
      </c>
      <c r="D5223" s="82">
        <v>307.91000000000003</v>
      </c>
    </row>
    <row r="5224" spans="1:4" ht="15" x14ac:dyDescent="0.25">
      <c r="A5224" s="81">
        <v>99253</v>
      </c>
      <c r="B5224" s="81" t="s">
        <v>2209</v>
      </c>
      <c r="C5224" s="81" t="s">
        <v>23</v>
      </c>
      <c r="D5224" s="82">
        <v>591.29</v>
      </c>
    </row>
    <row r="5225" spans="1:4" ht="15" x14ac:dyDescent="0.25">
      <c r="A5225" s="81">
        <v>99255</v>
      </c>
      <c r="B5225" s="81" t="s">
        <v>2210</v>
      </c>
      <c r="C5225" s="81" t="s">
        <v>23</v>
      </c>
      <c r="D5225" s="82">
        <v>822.41</v>
      </c>
    </row>
    <row r="5226" spans="1:4" ht="15" x14ac:dyDescent="0.25">
      <c r="A5226" s="81">
        <v>99257</v>
      </c>
      <c r="B5226" s="81" t="s">
        <v>2211</v>
      </c>
      <c r="C5226" s="81" t="s">
        <v>23</v>
      </c>
      <c r="D5226" s="82">
        <v>948.9</v>
      </c>
    </row>
    <row r="5227" spans="1:4" ht="15" x14ac:dyDescent="0.25">
      <c r="A5227" s="81">
        <v>99258</v>
      </c>
      <c r="B5227" s="81" t="s">
        <v>2212</v>
      </c>
      <c r="C5227" s="81" t="s">
        <v>23</v>
      </c>
      <c r="D5227" s="82">
        <v>257.83</v>
      </c>
    </row>
    <row r="5228" spans="1:4" ht="15" x14ac:dyDescent="0.25">
      <c r="A5228" s="81">
        <v>99260</v>
      </c>
      <c r="B5228" s="81" t="s">
        <v>2213</v>
      </c>
      <c r="C5228" s="81" t="s">
        <v>23</v>
      </c>
      <c r="D5228" s="82">
        <v>473.68</v>
      </c>
    </row>
    <row r="5229" spans="1:4" ht="15" x14ac:dyDescent="0.25">
      <c r="A5229" s="81">
        <v>99262</v>
      </c>
      <c r="B5229" s="81" t="s">
        <v>2214</v>
      </c>
      <c r="C5229" s="81" t="s">
        <v>23</v>
      </c>
      <c r="D5229" s="82">
        <v>672.32</v>
      </c>
    </row>
    <row r="5230" spans="1:4" ht="15" x14ac:dyDescent="0.25">
      <c r="A5230" s="81">
        <v>99264</v>
      </c>
      <c r="B5230" s="81" t="s">
        <v>2215</v>
      </c>
      <c r="C5230" s="81" t="s">
        <v>23</v>
      </c>
      <c r="D5230" s="82">
        <v>771.3</v>
      </c>
    </row>
    <row r="5231" spans="1:4" ht="15" x14ac:dyDescent="0.25">
      <c r="A5231" s="81">
        <v>102587</v>
      </c>
      <c r="B5231" s="81" t="s">
        <v>2216</v>
      </c>
      <c r="C5231" s="81" t="s">
        <v>23</v>
      </c>
      <c r="D5231" s="82">
        <v>4.8</v>
      </c>
    </row>
    <row r="5232" spans="1:4" ht="15" x14ac:dyDescent="0.25">
      <c r="A5232" s="81">
        <v>102588</v>
      </c>
      <c r="B5232" s="81" t="s">
        <v>2217</v>
      </c>
      <c r="C5232" s="81" t="s">
        <v>23</v>
      </c>
      <c r="D5232" s="82">
        <v>6.95</v>
      </c>
    </row>
    <row r="5233" spans="1:4" ht="15" x14ac:dyDescent="0.25">
      <c r="A5233" s="81">
        <v>102589</v>
      </c>
      <c r="B5233" s="81" t="s">
        <v>2218</v>
      </c>
      <c r="C5233" s="81" t="s">
        <v>23</v>
      </c>
      <c r="D5233" s="82">
        <v>5.34</v>
      </c>
    </row>
    <row r="5234" spans="1:4" ht="15" x14ac:dyDescent="0.25">
      <c r="A5234" s="81">
        <v>102590</v>
      </c>
      <c r="B5234" s="81" t="s">
        <v>2219</v>
      </c>
      <c r="C5234" s="81" t="s">
        <v>23</v>
      </c>
      <c r="D5234" s="82">
        <v>7.48</v>
      </c>
    </row>
    <row r="5235" spans="1:4" ht="15" x14ac:dyDescent="0.25">
      <c r="A5235" s="81">
        <v>102591</v>
      </c>
      <c r="B5235" s="81" t="s">
        <v>2220</v>
      </c>
      <c r="C5235" s="81" t="s">
        <v>23</v>
      </c>
      <c r="D5235" s="82">
        <v>5.88</v>
      </c>
    </row>
    <row r="5236" spans="1:4" ht="15" x14ac:dyDescent="0.25">
      <c r="A5236" s="81">
        <v>102592</v>
      </c>
      <c r="B5236" s="81" t="s">
        <v>2221</v>
      </c>
      <c r="C5236" s="81" t="s">
        <v>23</v>
      </c>
      <c r="D5236" s="82">
        <v>8.02</v>
      </c>
    </row>
    <row r="5237" spans="1:4" ht="15" x14ac:dyDescent="0.25">
      <c r="A5237" s="81">
        <v>102593</v>
      </c>
      <c r="B5237" s="81" t="s">
        <v>2222</v>
      </c>
      <c r="C5237" s="81" t="s">
        <v>23</v>
      </c>
      <c r="D5237" s="82">
        <v>6.64</v>
      </c>
    </row>
    <row r="5238" spans="1:4" ht="15" x14ac:dyDescent="0.25">
      <c r="A5238" s="81">
        <v>102594</v>
      </c>
      <c r="B5238" s="81" t="s">
        <v>2223</v>
      </c>
      <c r="C5238" s="81" t="s">
        <v>23</v>
      </c>
      <c r="D5238" s="82">
        <v>8.7899999999999991</v>
      </c>
    </row>
    <row r="5239" spans="1:4" ht="15" x14ac:dyDescent="0.25">
      <c r="A5239" s="81">
        <v>102595</v>
      </c>
      <c r="B5239" s="81" t="s">
        <v>2224</v>
      </c>
      <c r="C5239" s="81" t="s">
        <v>23</v>
      </c>
      <c r="D5239" s="82">
        <v>7.5</v>
      </c>
    </row>
    <row r="5240" spans="1:4" ht="15" x14ac:dyDescent="0.25">
      <c r="A5240" s="81">
        <v>102596</v>
      </c>
      <c r="B5240" s="81" t="s">
        <v>2225</v>
      </c>
      <c r="C5240" s="81" t="s">
        <v>23</v>
      </c>
      <c r="D5240" s="82">
        <v>9.65</v>
      </c>
    </row>
    <row r="5241" spans="1:4" ht="15" x14ac:dyDescent="0.25">
      <c r="A5241" s="81">
        <v>102597</v>
      </c>
      <c r="B5241" s="81" t="s">
        <v>2226</v>
      </c>
      <c r="C5241" s="81" t="s">
        <v>23</v>
      </c>
      <c r="D5241" s="82">
        <v>8.59</v>
      </c>
    </row>
    <row r="5242" spans="1:4" ht="15" x14ac:dyDescent="0.25">
      <c r="A5242" s="81">
        <v>102598</v>
      </c>
      <c r="B5242" s="81" t="s">
        <v>2227</v>
      </c>
      <c r="C5242" s="81" t="s">
        <v>23</v>
      </c>
      <c r="D5242" s="82">
        <v>10.73</v>
      </c>
    </row>
    <row r="5243" spans="1:4" ht="15" x14ac:dyDescent="0.25">
      <c r="A5243" s="81">
        <v>102599</v>
      </c>
      <c r="B5243" s="81" t="s">
        <v>2228</v>
      </c>
      <c r="C5243" s="81" t="s">
        <v>23</v>
      </c>
      <c r="D5243" s="82">
        <v>9.67</v>
      </c>
    </row>
    <row r="5244" spans="1:4" ht="15" x14ac:dyDescent="0.25">
      <c r="A5244" s="81">
        <v>102600</v>
      </c>
      <c r="B5244" s="81" t="s">
        <v>2229</v>
      </c>
      <c r="C5244" s="81" t="s">
        <v>23</v>
      </c>
      <c r="D5244" s="82">
        <v>11.82</v>
      </c>
    </row>
    <row r="5245" spans="1:4" ht="15" x14ac:dyDescent="0.25">
      <c r="A5245" s="81">
        <v>102601</v>
      </c>
      <c r="B5245" s="81" t="s">
        <v>2230</v>
      </c>
      <c r="C5245" s="81" t="s">
        <v>23</v>
      </c>
      <c r="D5245" s="82">
        <v>11.29</v>
      </c>
    </row>
    <row r="5246" spans="1:4" ht="15" x14ac:dyDescent="0.25">
      <c r="A5246" s="81">
        <v>102602</v>
      </c>
      <c r="B5246" s="81" t="s">
        <v>2231</v>
      </c>
      <c r="C5246" s="81" t="s">
        <v>23</v>
      </c>
      <c r="D5246" s="82">
        <v>13.44</v>
      </c>
    </row>
    <row r="5247" spans="1:4" ht="15" x14ac:dyDescent="0.25">
      <c r="A5247" s="81">
        <v>102603</v>
      </c>
      <c r="B5247" s="81" t="s">
        <v>2232</v>
      </c>
      <c r="C5247" s="81" t="s">
        <v>23</v>
      </c>
      <c r="D5247" s="82">
        <v>14.01</v>
      </c>
    </row>
    <row r="5248" spans="1:4" ht="15" x14ac:dyDescent="0.25">
      <c r="A5248" s="81">
        <v>102604</v>
      </c>
      <c r="B5248" s="81" t="s">
        <v>2233</v>
      </c>
      <c r="C5248" s="81" t="s">
        <v>23</v>
      </c>
      <c r="D5248" s="82">
        <v>16.14</v>
      </c>
    </row>
    <row r="5249" spans="1:4" ht="15" x14ac:dyDescent="0.25">
      <c r="A5249" s="81">
        <v>102605</v>
      </c>
      <c r="B5249" s="81" t="s">
        <v>2234</v>
      </c>
      <c r="C5249" s="81" t="s">
        <v>23</v>
      </c>
      <c r="D5249" s="82">
        <v>283.56</v>
      </c>
    </row>
    <row r="5250" spans="1:4" ht="15" x14ac:dyDescent="0.25">
      <c r="A5250" s="81">
        <v>102606</v>
      </c>
      <c r="B5250" s="81" t="s">
        <v>2235</v>
      </c>
      <c r="C5250" s="81" t="s">
        <v>23</v>
      </c>
      <c r="D5250" s="82">
        <v>436.34</v>
      </c>
    </row>
    <row r="5251" spans="1:4" ht="15" x14ac:dyDescent="0.25">
      <c r="A5251" s="81">
        <v>102607</v>
      </c>
      <c r="B5251" s="81" t="s">
        <v>2236</v>
      </c>
      <c r="C5251" s="81" t="s">
        <v>23</v>
      </c>
      <c r="D5251" s="82">
        <v>467.31</v>
      </c>
    </row>
    <row r="5252" spans="1:4" ht="15" x14ac:dyDescent="0.25">
      <c r="A5252" s="81">
        <v>102608</v>
      </c>
      <c r="B5252" s="81" t="s">
        <v>2237</v>
      </c>
      <c r="C5252" s="81" t="s">
        <v>23</v>
      </c>
      <c r="D5252" s="83">
        <v>1068.51</v>
      </c>
    </row>
    <row r="5253" spans="1:4" ht="15" x14ac:dyDescent="0.25">
      <c r="A5253" s="81">
        <v>102609</v>
      </c>
      <c r="B5253" s="81" t="s">
        <v>2238</v>
      </c>
      <c r="C5253" s="81" t="s">
        <v>23</v>
      </c>
      <c r="D5253" s="83">
        <v>1214.8699999999999</v>
      </c>
    </row>
    <row r="5254" spans="1:4" ht="15" x14ac:dyDescent="0.25">
      <c r="A5254" s="81">
        <v>102610</v>
      </c>
      <c r="B5254" s="81" t="s">
        <v>15188</v>
      </c>
      <c r="C5254" s="81" t="s">
        <v>23</v>
      </c>
      <c r="D5254" s="83">
        <v>2085.6999999999998</v>
      </c>
    </row>
    <row r="5255" spans="1:4" ht="15" x14ac:dyDescent="0.25">
      <c r="A5255" s="81">
        <v>102611</v>
      </c>
      <c r="B5255" s="81" t="s">
        <v>2239</v>
      </c>
      <c r="C5255" s="81" t="s">
        <v>23</v>
      </c>
      <c r="D5255" s="82">
        <v>470.03</v>
      </c>
    </row>
    <row r="5256" spans="1:4" ht="15" x14ac:dyDescent="0.25">
      <c r="A5256" s="81">
        <v>102612</v>
      </c>
      <c r="B5256" s="81" t="s">
        <v>15189</v>
      </c>
      <c r="C5256" s="81" t="s">
        <v>23</v>
      </c>
      <c r="D5256" s="82">
        <v>674.13</v>
      </c>
    </row>
    <row r="5257" spans="1:4" ht="15" x14ac:dyDescent="0.25">
      <c r="A5257" s="81">
        <v>102613</v>
      </c>
      <c r="B5257" s="81" t="s">
        <v>2240</v>
      </c>
      <c r="C5257" s="81" t="s">
        <v>23</v>
      </c>
      <c r="D5257" s="82">
        <v>654.02</v>
      </c>
    </row>
    <row r="5258" spans="1:4" ht="15" x14ac:dyDescent="0.25">
      <c r="A5258" s="81">
        <v>102614</v>
      </c>
      <c r="B5258" s="81" t="s">
        <v>2241</v>
      </c>
      <c r="C5258" s="81" t="s">
        <v>23</v>
      </c>
      <c r="D5258" s="83">
        <v>1004.93</v>
      </c>
    </row>
    <row r="5259" spans="1:4" ht="15" x14ac:dyDescent="0.25">
      <c r="A5259" s="81">
        <v>102615</v>
      </c>
      <c r="B5259" s="81" t="s">
        <v>2242</v>
      </c>
      <c r="C5259" s="81" t="s">
        <v>23</v>
      </c>
      <c r="D5259" s="83">
        <v>1261.17</v>
      </c>
    </row>
    <row r="5260" spans="1:4" ht="15" x14ac:dyDescent="0.25">
      <c r="A5260" s="81">
        <v>102616</v>
      </c>
      <c r="B5260" s="81" t="s">
        <v>15190</v>
      </c>
      <c r="C5260" s="81" t="s">
        <v>23</v>
      </c>
      <c r="D5260" s="83">
        <v>1866.2</v>
      </c>
    </row>
    <row r="5261" spans="1:4" ht="15" x14ac:dyDescent="0.25">
      <c r="A5261" s="81">
        <v>102617</v>
      </c>
      <c r="B5261" s="81" t="s">
        <v>2243</v>
      </c>
      <c r="C5261" s="81" t="s">
        <v>23</v>
      </c>
      <c r="D5261" s="83">
        <v>3462.18</v>
      </c>
    </row>
    <row r="5262" spans="1:4" ht="15" x14ac:dyDescent="0.25">
      <c r="A5262" s="81">
        <v>102618</v>
      </c>
      <c r="B5262" s="81" t="s">
        <v>15191</v>
      </c>
      <c r="C5262" s="81" t="s">
        <v>23</v>
      </c>
      <c r="D5262" s="83">
        <v>4159.95</v>
      </c>
    </row>
    <row r="5263" spans="1:4" ht="15" x14ac:dyDescent="0.25">
      <c r="A5263" s="81">
        <v>102619</v>
      </c>
      <c r="B5263" s="81" t="s">
        <v>2244</v>
      </c>
      <c r="C5263" s="81" t="s">
        <v>23</v>
      </c>
      <c r="D5263" s="83">
        <v>5575.6</v>
      </c>
    </row>
    <row r="5264" spans="1:4" ht="15" x14ac:dyDescent="0.25">
      <c r="A5264" s="81">
        <v>102620</v>
      </c>
      <c r="B5264" s="81" t="s">
        <v>15192</v>
      </c>
      <c r="C5264" s="81" t="s">
        <v>23</v>
      </c>
      <c r="D5264" s="83">
        <v>8088.69</v>
      </c>
    </row>
    <row r="5265" spans="1:4" ht="15" x14ac:dyDescent="0.25">
      <c r="A5265" s="81">
        <v>102621</v>
      </c>
      <c r="B5265" s="81" t="s">
        <v>15193</v>
      </c>
      <c r="C5265" s="81" t="s">
        <v>23</v>
      </c>
      <c r="D5265" s="83">
        <v>12419.4</v>
      </c>
    </row>
    <row r="5266" spans="1:4" ht="15" x14ac:dyDescent="0.25">
      <c r="A5266" s="81">
        <v>102622</v>
      </c>
      <c r="B5266" s="81" t="s">
        <v>2245</v>
      </c>
      <c r="C5266" s="81" t="s">
        <v>23</v>
      </c>
      <c r="D5266" s="82">
        <v>641.63</v>
      </c>
    </row>
    <row r="5267" spans="1:4" ht="15" x14ac:dyDescent="0.25">
      <c r="A5267" s="81">
        <v>102623</v>
      </c>
      <c r="B5267" s="81" t="s">
        <v>2246</v>
      </c>
      <c r="C5267" s="81" t="s">
        <v>23</v>
      </c>
      <c r="D5267" s="82">
        <v>878</v>
      </c>
    </row>
    <row r="5268" spans="1:4" ht="15" x14ac:dyDescent="0.25">
      <c r="A5268" s="81">
        <v>89482</v>
      </c>
      <c r="B5268" s="81" t="s">
        <v>13072</v>
      </c>
      <c r="C5268" s="81" t="s">
        <v>23</v>
      </c>
      <c r="D5268" s="82">
        <v>43.46</v>
      </c>
    </row>
    <row r="5269" spans="1:4" ht="15" x14ac:dyDescent="0.25">
      <c r="A5269" s="81">
        <v>89491</v>
      </c>
      <c r="B5269" s="81" t="s">
        <v>13073</v>
      </c>
      <c r="C5269" s="81" t="s">
        <v>23</v>
      </c>
      <c r="D5269" s="82">
        <v>105.76</v>
      </c>
    </row>
    <row r="5270" spans="1:4" ht="15" x14ac:dyDescent="0.25">
      <c r="A5270" s="81">
        <v>89495</v>
      </c>
      <c r="B5270" s="81" t="s">
        <v>13074</v>
      </c>
      <c r="C5270" s="81" t="s">
        <v>23</v>
      </c>
      <c r="D5270" s="82">
        <v>20.52</v>
      </c>
    </row>
    <row r="5271" spans="1:4" ht="15" x14ac:dyDescent="0.25">
      <c r="A5271" s="81">
        <v>89707</v>
      </c>
      <c r="B5271" s="81" t="s">
        <v>13075</v>
      </c>
      <c r="C5271" s="81" t="s">
        <v>23</v>
      </c>
      <c r="D5271" s="82">
        <v>55.93</v>
      </c>
    </row>
    <row r="5272" spans="1:4" ht="15" x14ac:dyDescent="0.25">
      <c r="A5272" s="81">
        <v>89708</v>
      </c>
      <c r="B5272" s="81" t="s">
        <v>13076</v>
      </c>
      <c r="C5272" s="81" t="s">
        <v>23</v>
      </c>
      <c r="D5272" s="82">
        <v>112.22</v>
      </c>
    </row>
    <row r="5273" spans="1:4" ht="15" x14ac:dyDescent="0.25">
      <c r="A5273" s="81">
        <v>89709</v>
      </c>
      <c r="B5273" s="81" t="s">
        <v>13077</v>
      </c>
      <c r="C5273" s="81" t="s">
        <v>23</v>
      </c>
      <c r="D5273" s="82">
        <v>24.24</v>
      </c>
    </row>
    <row r="5274" spans="1:4" ht="15" x14ac:dyDescent="0.25">
      <c r="A5274" s="81">
        <v>89710</v>
      </c>
      <c r="B5274" s="81" t="s">
        <v>13078</v>
      </c>
      <c r="C5274" s="81" t="s">
        <v>23</v>
      </c>
      <c r="D5274" s="82">
        <v>21.65</v>
      </c>
    </row>
    <row r="5275" spans="1:4" ht="15" x14ac:dyDescent="0.25">
      <c r="A5275" s="81">
        <v>104326</v>
      </c>
      <c r="B5275" s="81" t="s">
        <v>13079</v>
      </c>
      <c r="C5275" s="81" t="s">
        <v>23</v>
      </c>
      <c r="D5275" s="82">
        <v>23.25</v>
      </c>
    </row>
    <row r="5276" spans="1:4" ht="15" x14ac:dyDescent="0.25">
      <c r="A5276" s="81">
        <v>104327</v>
      </c>
      <c r="B5276" s="81" t="s">
        <v>13080</v>
      </c>
      <c r="C5276" s="81" t="s">
        <v>23</v>
      </c>
      <c r="D5276" s="82">
        <v>22.3</v>
      </c>
    </row>
    <row r="5277" spans="1:4" ht="15" x14ac:dyDescent="0.25">
      <c r="A5277" s="81">
        <v>104328</v>
      </c>
      <c r="B5277" s="81" t="s">
        <v>13081</v>
      </c>
      <c r="C5277" s="81" t="s">
        <v>23</v>
      </c>
      <c r="D5277" s="82">
        <v>78.56</v>
      </c>
    </row>
    <row r="5278" spans="1:4" ht="15" x14ac:dyDescent="0.25">
      <c r="A5278" s="81">
        <v>104329</v>
      </c>
      <c r="B5278" s="81" t="s">
        <v>13082</v>
      </c>
      <c r="C5278" s="81" t="s">
        <v>23</v>
      </c>
      <c r="D5278" s="82">
        <v>87.8</v>
      </c>
    </row>
    <row r="5279" spans="1:4" ht="15" x14ac:dyDescent="0.25">
      <c r="A5279" s="81">
        <v>86872</v>
      </c>
      <c r="B5279" s="81" t="s">
        <v>2247</v>
      </c>
      <c r="C5279" s="81" t="s">
        <v>23</v>
      </c>
      <c r="D5279" s="82">
        <v>713.16</v>
      </c>
    </row>
    <row r="5280" spans="1:4" ht="15" x14ac:dyDescent="0.25">
      <c r="A5280" s="81">
        <v>86874</v>
      </c>
      <c r="B5280" s="81" t="s">
        <v>2248</v>
      </c>
      <c r="C5280" s="81" t="s">
        <v>23</v>
      </c>
      <c r="D5280" s="82">
        <v>491.92</v>
      </c>
    </row>
    <row r="5281" spans="1:4" ht="15" x14ac:dyDescent="0.25">
      <c r="A5281" s="81">
        <v>86875</v>
      </c>
      <c r="B5281" s="81" t="s">
        <v>2249</v>
      </c>
      <c r="C5281" s="81" t="s">
        <v>23</v>
      </c>
      <c r="D5281" s="82">
        <v>674.7</v>
      </c>
    </row>
    <row r="5282" spans="1:4" ht="15" x14ac:dyDescent="0.25">
      <c r="A5282" s="81">
        <v>86876</v>
      </c>
      <c r="B5282" s="81" t="s">
        <v>2250</v>
      </c>
      <c r="C5282" s="81" t="s">
        <v>23</v>
      </c>
      <c r="D5282" s="82">
        <v>383.37</v>
      </c>
    </row>
    <row r="5283" spans="1:4" ht="15" x14ac:dyDescent="0.25">
      <c r="A5283" s="81">
        <v>86877</v>
      </c>
      <c r="B5283" s="81" t="s">
        <v>15194</v>
      </c>
      <c r="C5283" s="81" t="s">
        <v>23</v>
      </c>
      <c r="D5283" s="82">
        <v>60.64</v>
      </c>
    </row>
    <row r="5284" spans="1:4" ht="15" x14ac:dyDescent="0.25">
      <c r="A5284" s="81">
        <v>86878</v>
      </c>
      <c r="B5284" s="81" t="s">
        <v>15195</v>
      </c>
      <c r="C5284" s="81" t="s">
        <v>23</v>
      </c>
      <c r="D5284" s="82">
        <v>65.12</v>
      </c>
    </row>
    <row r="5285" spans="1:4" ht="15" x14ac:dyDescent="0.25">
      <c r="A5285" s="81">
        <v>86879</v>
      </c>
      <c r="B5285" s="81" t="s">
        <v>15196</v>
      </c>
      <c r="C5285" s="81" t="s">
        <v>23</v>
      </c>
      <c r="D5285" s="82">
        <v>12.54</v>
      </c>
    </row>
    <row r="5286" spans="1:4" ht="15" x14ac:dyDescent="0.25">
      <c r="A5286" s="81">
        <v>86880</v>
      </c>
      <c r="B5286" s="81" t="s">
        <v>15197</v>
      </c>
      <c r="C5286" s="81" t="s">
        <v>23</v>
      </c>
      <c r="D5286" s="82">
        <v>33.229999999999997</v>
      </c>
    </row>
    <row r="5287" spans="1:4" ht="15" x14ac:dyDescent="0.25">
      <c r="A5287" s="81">
        <v>86881</v>
      </c>
      <c r="B5287" s="81" t="s">
        <v>15198</v>
      </c>
      <c r="C5287" s="81" t="s">
        <v>23</v>
      </c>
      <c r="D5287" s="82">
        <v>179.39</v>
      </c>
    </row>
    <row r="5288" spans="1:4" ht="15" x14ac:dyDescent="0.25">
      <c r="A5288" s="81">
        <v>86882</v>
      </c>
      <c r="B5288" s="81" t="s">
        <v>15199</v>
      </c>
      <c r="C5288" s="81" t="s">
        <v>23</v>
      </c>
      <c r="D5288" s="82">
        <v>28.31</v>
      </c>
    </row>
    <row r="5289" spans="1:4" ht="15" x14ac:dyDescent="0.25">
      <c r="A5289" s="81">
        <v>86883</v>
      </c>
      <c r="B5289" s="81" t="s">
        <v>2251</v>
      </c>
      <c r="C5289" s="81" t="s">
        <v>23</v>
      </c>
      <c r="D5289" s="82">
        <v>15.4</v>
      </c>
    </row>
    <row r="5290" spans="1:4" ht="15" x14ac:dyDescent="0.25">
      <c r="A5290" s="81">
        <v>86884</v>
      </c>
      <c r="B5290" s="81" t="s">
        <v>15200</v>
      </c>
      <c r="C5290" s="81" t="s">
        <v>23</v>
      </c>
      <c r="D5290" s="82">
        <v>14.08</v>
      </c>
    </row>
    <row r="5291" spans="1:4" ht="15" x14ac:dyDescent="0.25">
      <c r="A5291" s="81">
        <v>86885</v>
      </c>
      <c r="B5291" s="81" t="s">
        <v>15201</v>
      </c>
      <c r="C5291" s="81" t="s">
        <v>23</v>
      </c>
      <c r="D5291" s="82">
        <v>15.87</v>
      </c>
    </row>
    <row r="5292" spans="1:4" ht="15" x14ac:dyDescent="0.25">
      <c r="A5292" s="81">
        <v>86886</v>
      </c>
      <c r="B5292" s="81" t="s">
        <v>2252</v>
      </c>
      <c r="C5292" s="81" t="s">
        <v>23</v>
      </c>
      <c r="D5292" s="82">
        <v>45.38</v>
      </c>
    </row>
    <row r="5293" spans="1:4" ht="15" x14ac:dyDescent="0.25">
      <c r="A5293" s="81">
        <v>86887</v>
      </c>
      <c r="B5293" s="81" t="s">
        <v>2253</v>
      </c>
      <c r="C5293" s="81" t="s">
        <v>23</v>
      </c>
      <c r="D5293" s="82">
        <v>48.99</v>
      </c>
    </row>
    <row r="5294" spans="1:4" ht="15" x14ac:dyDescent="0.25">
      <c r="A5294" s="81">
        <v>86888</v>
      </c>
      <c r="B5294" s="81" t="s">
        <v>2254</v>
      </c>
      <c r="C5294" s="81" t="s">
        <v>23</v>
      </c>
      <c r="D5294" s="82">
        <v>476.79</v>
      </c>
    </row>
    <row r="5295" spans="1:4" ht="15" x14ac:dyDescent="0.25">
      <c r="A5295" s="81">
        <v>86889</v>
      </c>
      <c r="B5295" s="81" t="s">
        <v>2255</v>
      </c>
      <c r="C5295" s="81" t="s">
        <v>23</v>
      </c>
      <c r="D5295" s="82">
        <v>849.05</v>
      </c>
    </row>
    <row r="5296" spans="1:4" ht="15" x14ac:dyDescent="0.25">
      <c r="A5296" s="81">
        <v>86893</v>
      </c>
      <c r="B5296" s="81" t="s">
        <v>2256</v>
      </c>
      <c r="C5296" s="81" t="s">
        <v>23</v>
      </c>
      <c r="D5296" s="82">
        <v>666.49</v>
      </c>
    </row>
    <row r="5297" spans="1:4" ht="15" x14ac:dyDescent="0.25">
      <c r="A5297" s="81">
        <v>86894</v>
      </c>
      <c r="B5297" s="81" t="s">
        <v>2257</v>
      </c>
      <c r="C5297" s="81" t="s">
        <v>23</v>
      </c>
      <c r="D5297" s="82">
        <v>379.22</v>
      </c>
    </row>
    <row r="5298" spans="1:4" ht="15" x14ac:dyDescent="0.25">
      <c r="A5298" s="81">
        <v>86895</v>
      </c>
      <c r="B5298" s="81" t="s">
        <v>2258</v>
      </c>
      <c r="C5298" s="81" t="s">
        <v>23</v>
      </c>
      <c r="D5298" s="82">
        <v>410.53</v>
      </c>
    </row>
    <row r="5299" spans="1:4" ht="15" x14ac:dyDescent="0.25">
      <c r="A5299" s="81">
        <v>86899</v>
      </c>
      <c r="B5299" s="81" t="s">
        <v>2259</v>
      </c>
      <c r="C5299" s="81" t="s">
        <v>23</v>
      </c>
      <c r="D5299" s="82">
        <v>342.05</v>
      </c>
    </row>
    <row r="5300" spans="1:4" ht="15" x14ac:dyDescent="0.25">
      <c r="A5300" s="81">
        <v>86900</v>
      </c>
      <c r="B5300" s="81" t="s">
        <v>2260</v>
      </c>
      <c r="C5300" s="81" t="s">
        <v>23</v>
      </c>
      <c r="D5300" s="82">
        <v>194.22</v>
      </c>
    </row>
    <row r="5301" spans="1:4" ht="15" x14ac:dyDescent="0.25">
      <c r="A5301" s="81">
        <v>86901</v>
      </c>
      <c r="B5301" s="81" t="s">
        <v>2261</v>
      </c>
      <c r="C5301" s="81" t="s">
        <v>23</v>
      </c>
      <c r="D5301" s="82">
        <v>147.75</v>
      </c>
    </row>
    <row r="5302" spans="1:4" ht="15" x14ac:dyDescent="0.25">
      <c r="A5302" s="81">
        <v>86902</v>
      </c>
      <c r="B5302" s="81" t="s">
        <v>2262</v>
      </c>
      <c r="C5302" s="81" t="s">
        <v>23</v>
      </c>
      <c r="D5302" s="82">
        <v>318.07</v>
      </c>
    </row>
    <row r="5303" spans="1:4" ht="15" x14ac:dyDescent="0.25">
      <c r="A5303" s="81">
        <v>86903</v>
      </c>
      <c r="B5303" s="81" t="s">
        <v>2263</v>
      </c>
      <c r="C5303" s="81" t="s">
        <v>23</v>
      </c>
      <c r="D5303" s="82">
        <v>365.97</v>
      </c>
    </row>
    <row r="5304" spans="1:4" ht="15" x14ac:dyDescent="0.25">
      <c r="A5304" s="81">
        <v>86904</v>
      </c>
      <c r="B5304" s="81" t="s">
        <v>2264</v>
      </c>
      <c r="C5304" s="81" t="s">
        <v>23</v>
      </c>
      <c r="D5304" s="82">
        <v>147.81</v>
      </c>
    </row>
    <row r="5305" spans="1:4" ht="15" x14ac:dyDescent="0.25">
      <c r="A5305" s="81">
        <v>86905</v>
      </c>
      <c r="B5305" s="81" t="s">
        <v>2265</v>
      </c>
      <c r="C5305" s="81" t="s">
        <v>23</v>
      </c>
      <c r="D5305" s="82">
        <v>374.21</v>
      </c>
    </row>
    <row r="5306" spans="1:4" ht="15" x14ac:dyDescent="0.25">
      <c r="A5306" s="81">
        <v>86906</v>
      </c>
      <c r="B5306" s="81" t="s">
        <v>15202</v>
      </c>
      <c r="C5306" s="81" t="s">
        <v>23</v>
      </c>
      <c r="D5306" s="82">
        <v>69.39</v>
      </c>
    </row>
    <row r="5307" spans="1:4" ht="15" x14ac:dyDescent="0.25">
      <c r="A5307" s="81">
        <v>86908</v>
      </c>
      <c r="B5307" s="81" t="s">
        <v>2266</v>
      </c>
      <c r="C5307" s="81" t="s">
        <v>23</v>
      </c>
      <c r="D5307" s="82">
        <v>442.34</v>
      </c>
    </row>
    <row r="5308" spans="1:4" ht="15" x14ac:dyDescent="0.25">
      <c r="A5308" s="81">
        <v>86909</v>
      </c>
      <c r="B5308" s="81" t="s">
        <v>15203</v>
      </c>
      <c r="C5308" s="81" t="s">
        <v>23</v>
      </c>
      <c r="D5308" s="82">
        <v>120.51</v>
      </c>
    </row>
    <row r="5309" spans="1:4" ht="15" x14ac:dyDescent="0.25">
      <c r="A5309" s="81">
        <v>86910</v>
      </c>
      <c r="B5309" s="81" t="s">
        <v>15204</v>
      </c>
      <c r="C5309" s="81" t="s">
        <v>23</v>
      </c>
      <c r="D5309" s="82">
        <v>117.81</v>
      </c>
    </row>
    <row r="5310" spans="1:4" ht="15" x14ac:dyDescent="0.25">
      <c r="A5310" s="81">
        <v>86911</v>
      </c>
      <c r="B5310" s="81" t="s">
        <v>15205</v>
      </c>
      <c r="C5310" s="81" t="s">
        <v>23</v>
      </c>
      <c r="D5310" s="82">
        <v>81.28</v>
      </c>
    </row>
    <row r="5311" spans="1:4" ht="15" x14ac:dyDescent="0.25">
      <c r="A5311" s="81">
        <v>86913</v>
      </c>
      <c r="B5311" s="81" t="s">
        <v>15206</v>
      </c>
      <c r="C5311" s="81" t="s">
        <v>23</v>
      </c>
      <c r="D5311" s="82">
        <v>52.3</v>
      </c>
    </row>
    <row r="5312" spans="1:4" ht="15" x14ac:dyDescent="0.25">
      <c r="A5312" s="81">
        <v>86914</v>
      </c>
      <c r="B5312" s="81" t="s">
        <v>15207</v>
      </c>
      <c r="C5312" s="81" t="s">
        <v>23</v>
      </c>
      <c r="D5312" s="82">
        <v>91.66</v>
      </c>
    </row>
    <row r="5313" spans="1:4" ht="15" x14ac:dyDescent="0.25">
      <c r="A5313" s="81">
        <v>86915</v>
      </c>
      <c r="B5313" s="81" t="s">
        <v>15208</v>
      </c>
      <c r="C5313" s="81" t="s">
        <v>23</v>
      </c>
      <c r="D5313" s="82">
        <v>131.30000000000001</v>
      </c>
    </row>
    <row r="5314" spans="1:4" ht="15" x14ac:dyDescent="0.25">
      <c r="A5314" s="81">
        <v>86916</v>
      </c>
      <c r="B5314" s="81" t="s">
        <v>15209</v>
      </c>
      <c r="C5314" s="81" t="s">
        <v>23</v>
      </c>
      <c r="D5314" s="82">
        <v>28.98</v>
      </c>
    </row>
    <row r="5315" spans="1:4" ht="15" x14ac:dyDescent="0.25">
      <c r="A5315" s="81">
        <v>86919</v>
      </c>
      <c r="B5315" s="81" t="s">
        <v>2267</v>
      </c>
      <c r="C5315" s="81" t="s">
        <v>23</v>
      </c>
      <c r="D5315" s="82">
        <v>880.86</v>
      </c>
    </row>
    <row r="5316" spans="1:4" ht="15" x14ac:dyDescent="0.25">
      <c r="A5316" s="81">
        <v>86920</v>
      </c>
      <c r="B5316" s="81" t="s">
        <v>2268</v>
      </c>
      <c r="C5316" s="81" t="s">
        <v>23</v>
      </c>
      <c r="D5316" s="82">
        <v>793.4</v>
      </c>
    </row>
    <row r="5317" spans="1:4" ht="15" x14ac:dyDescent="0.25">
      <c r="A5317" s="81">
        <v>86921</v>
      </c>
      <c r="B5317" s="81" t="s">
        <v>2269</v>
      </c>
      <c r="C5317" s="81" t="s">
        <v>23</v>
      </c>
      <c r="D5317" s="82">
        <v>770.08</v>
      </c>
    </row>
    <row r="5318" spans="1:4" ht="15" x14ac:dyDescent="0.25">
      <c r="A5318" s="81">
        <v>86922</v>
      </c>
      <c r="B5318" s="81" t="s">
        <v>2270</v>
      </c>
      <c r="C5318" s="81" t="s">
        <v>23</v>
      </c>
      <c r="D5318" s="82">
        <v>823.61</v>
      </c>
    </row>
    <row r="5319" spans="1:4" ht="15" x14ac:dyDescent="0.25">
      <c r="A5319" s="81">
        <v>86923</v>
      </c>
      <c r="B5319" s="81" t="s">
        <v>2271</v>
      </c>
      <c r="C5319" s="81" t="s">
        <v>23</v>
      </c>
      <c r="D5319" s="82">
        <v>585.07000000000005</v>
      </c>
    </row>
    <row r="5320" spans="1:4" ht="15" x14ac:dyDescent="0.25">
      <c r="A5320" s="81">
        <v>86924</v>
      </c>
      <c r="B5320" s="81" t="s">
        <v>2272</v>
      </c>
      <c r="C5320" s="81" t="s">
        <v>23</v>
      </c>
      <c r="D5320" s="82">
        <v>561.75</v>
      </c>
    </row>
    <row r="5321" spans="1:4" ht="15" x14ac:dyDescent="0.25">
      <c r="A5321" s="81">
        <v>86925</v>
      </c>
      <c r="B5321" s="81" t="s">
        <v>2273</v>
      </c>
      <c r="C5321" s="81" t="s">
        <v>23</v>
      </c>
      <c r="D5321" s="82">
        <v>754.94</v>
      </c>
    </row>
    <row r="5322" spans="1:4" ht="15" x14ac:dyDescent="0.25">
      <c r="A5322" s="81">
        <v>86926</v>
      </c>
      <c r="B5322" s="81" t="s">
        <v>2274</v>
      </c>
      <c r="C5322" s="81" t="s">
        <v>23</v>
      </c>
      <c r="D5322" s="82">
        <v>731.62</v>
      </c>
    </row>
    <row r="5323" spans="1:4" ht="15" x14ac:dyDescent="0.25">
      <c r="A5323" s="81">
        <v>86927</v>
      </c>
      <c r="B5323" s="81" t="s">
        <v>2275</v>
      </c>
      <c r="C5323" s="81" t="s">
        <v>23</v>
      </c>
      <c r="D5323" s="82">
        <v>476.52</v>
      </c>
    </row>
    <row r="5324" spans="1:4" ht="15" x14ac:dyDescent="0.25">
      <c r="A5324" s="81">
        <v>86928</v>
      </c>
      <c r="B5324" s="81" t="s">
        <v>2276</v>
      </c>
      <c r="C5324" s="81" t="s">
        <v>23</v>
      </c>
      <c r="D5324" s="82">
        <v>453.2</v>
      </c>
    </row>
    <row r="5325" spans="1:4" ht="15" x14ac:dyDescent="0.25">
      <c r="A5325" s="81">
        <v>86929</v>
      </c>
      <c r="B5325" s="81" t="s">
        <v>2277</v>
      </c>
      <c r="C5325" s="81" t="s">
        <v>23</v>
      </c>
      <c r="D5325" s="82">
        <v>463.61</v>
      </c>
    </row>
    <row r="5326" spans="1:4" ht="15" x14ac:dyDescent="0.25">
      <c r="A5326" s="81">
        <v>86930</v>
      </c>
      <c r="B5326" s="81" t="s">
        <v>2278</v>
      </c>
      <c r="C5326" s="81" t="s">
        <v>23</v>
      </c>
      <c r="D5326" s="82">
        <v>440.29</v>
      </c>
    </row>
    <row r="5327" spans="1:4" ht="15" x14ac:dyDescent="0.25">
      <c r="A5327" s="81">
        <v>86931</v>
      </c>
      <c r="B5327" s="81" t="s">
        <v>2279</v>
      </c>
      <c r="C5327" s="81" t="s">
        <v>23</v>
      </c>
      <c r="D5327" s="82">
        <v>492.66</v>
      </c>
    </row>
    <row r="5328" spans="1:4" ht="15" x14ac:dyDescent="0.25">
      <c r="A5328" s="81">
        <v>86932</v>
      </c>
      <c r="B5328" s="81" t="s">
        <v>2280</v>
      </c>
      <c r="C5328" s="81" t="s">
        <v>23</v>
      </c>
      <c r="D5328" s="82">
        <v>525.78</v>
      </c>
    </row>
    <row r="5329" spans="1:4" ht="15" x14ac:dyDescent="0.25">
      <c r="A5329" s="81">
        <v>86933</v>
      </c>
      <c r="B5329" s="81" t="s">
        <v>2281</v>
      </c>
      <c r="C5329" s="81" t="s">
        <v>23</v>
      </c>
      <c r="D5329" s="82">
        <v>522.04</v>
      </c>
    </row>
    <row r="5330" spans="1:4" ht="15" x14ac:dyDescent="0.25">
      <c r="A5330" s="81">
        <v>86934</v>
      </c>
      <c r="B5330" s="81" t="s">
        <v>2282</v>
      </c>
      <c r="C5330" s="81" t="s">
        <v>23</v>
      </c>
      <c r="D5330" s="82">
        <v>509.13</v>
      </c>
    </row>
    <row r="5331" spans="1:4" ht="15" x14ac:dyDescent="0.25">
      <c r="A5331" s="81">
        <v>86935</v>
      </c>
      <c r="B5331" s="81" t="s">
        <v>2283</v>
      </c>
      <c r="C5331" s="81" t="s">
        <v>23</v>
      </c>
      <c r="D5331" s="82">
        <v>274.74</v>
      </c>
    </row>
    <row r="5332" spans="1:4" ht="15" x14ac:dyDescent="0.25">
      <c r="A5332" s="81">
        <v>86936</v>
      </c>
      <c r="B5332" s="81" t="s">
        <v>2284</v>
      </c>
      <c r="C5332" s="81" t="s">
        <v>23</v>
      </c>
      <c r="D5332" s="82">
        <v>438.73</v>
      </c>
    </row>
    <row r="5333" spans="1:4" ht="15" x14ac:dyDescent="0.25">
      <c r="A5333" s="81">
        <v>86937</v>
      </c>
      <c r="B5333" s="81" t="s">
        <v>2285</v>
      </c>
      <c r="C5333" s="81" t="s">
        <v>23</v>
      </c>
      <c r="D5333" s="82">
        <v>223.79</v>
      </c>
    </row>
    <row r="5334" spans="1:4" ht="15" x14ac:dyDescent="0.25">
      <c r="A5334" s="81">
        <v>86938</v>
      </c>
      <c r="B5334" s="81" t="s">
        <v>2286</v>
      </c>
      <c r="C5334" s="81" t="s">
        <v>23</v>
      </c>
      <c r="D5334" s="82">
        <v>387.78</v>
      </c>
    </row>
    <row r="5335" spans="1:4" ht="15" x14ac:dyDescent="0.25">
      <c r="A5335" s="81">
        <v>86939</v>
      </c>
      <c r="B5335" s="81" t="s">
        <v>2287</v>
      </c>
      <c r="C5335" s="81" t="s">
        <v>23</v>
      </c>
      <c r="D5335" s="82">
        <v>429.48</v>
      </c>
    </row>
    <row r="5336" spans="1:4" ht="15" x14ac:dyDescent="0.25">
      <c r="A5336" s="81">
        <v>86940</v>
      </c>
      <c r="B5336" s="81" t="s">
        <v>2288</v>
      </c>
      <c r="C5336" s="81" t="s">
        <v>23</v>
      </c>
      <c r="D5336" s="83">
        <v>1078.19</v>
      </c>
    </row>
    <row r="5337" spans="1:4" ht="15" x14ac:dyDescent="0.25">
      <c r="A5337" s="81">
        <v>86941</v>
      </c>
      <c r="B5337" s="81" t="s">
        <v>2289</v>
      </c>
      <c r="C5337" s="81" t="s">
        <v>23</v>
      </c>
      <c r="D5337" s="82">
        <v>786.29</v>
      </c>
    </row>
    <row r="5338" spans="1:4" ht="15" x14ac:dyDescent="0.25">
      <c r="A5338" s="81">
        <v>86942</v>
      </c>
      <c r="B5338" s="81" t="s">
        <v>2290</v>
      </c>
      <c r="C5338" s="81" t="s">
        <v>23</v>
      </c>
      <c r="D5338" s="82">
        <v>272.13</v>
      </c>
    </row>
    <row r="5339" spans="1:4" ht="15" x14ac:dyDescent="0.25">
      <c r="A5339" s="81">
        <v>86943</v>
      </c>
      <c r="B5339" s="81" t="s">
        <v>2291</v>
      </c>
      <c r="C5339" s="81" t="s">
        <v>23</v>
      </c>
      <c r="D5339" s="82">
        <v>259.22000000000003</v>
      </c>
    </row>
    <row r="5340" spans="1:4" ht="15" x14ac:dyDescent="0.25">
      <c r="A5340" s="81">
        <v>86947</v>
      </c>
      <c r="B5340" s="81" t="s">
        <v>2292</v>
      </c>
      <c r="C5340" s="81" t="s">
        <v>23</v>
      </c>
      <c r="D5340" s="83">
        <v>1202.02</v>
      </c>
    </row>
    <row r="5341" spans="1:4" ht="15" x14ac:dyDescent="0.25">
      <c r="A5341" s="81">
        <v>93396</v>
      </c>
      <c r="B5341" s="81" t="s">
        <v>2293</v>
      </c>
      <c r="C5341" s="81" t="s">
        <v>23</v>
      </c>
      <c r="D5341" s="82">
        <v>717.79</v>
      </c>
    </row>
    <row r="5342" spans="1:4" ht="15" x14ac:dyDescent="0.25">
      <c r="A5342" s="81">
        <v>93441</v>
      </c>
      <c r="B5342" s="81" t="s">
        <v>15210</v>
      </c>
      <c r="C5342" s="81" t="s">
        <v>23</v>
      </c>
      <c r="D5342" s="83">
        <v>1219.1500000000001</v>
      </c>
    </row>
    <row r="5343" spans="1:4" ht="15" x14ac:dyDescent="0.25">
      <c r="A5343" s="81">
        <v>93442</v>
      </c>
      <c r="B5343" s="81" t="s">
        <v>15211</v>
      </c>
      <c r="C5343" s="81" t="s">
        <v>23</v>
      </c>
      <c r="D5343" s="83">
        <v>1239.81</v>
      </c>
    </row>
    <row r="5344" spans="1:4" ht="15" x14ac:dyDescent="0.25">
      <c r="A5344" s="81">
        <v>95469</v>
      </c>
      <c r="B5344" s="81" t="s">
        <v>2294</v>
      </c>
      <c r="C5344" s="81" t="s">
        <v>23</v>
      </c>
      <c r="D5344" s="82">
        <v>293.54000000000002</v>
      </c>
    </row>
    <row r="5345" spans="1:4" ht="15" x14ac:dyDescent="0.25">
      <c r="A5345" s="81">
        <v>95470</v>
      </c>
      <c r="B5345" s="81" t="s">
        <v>15212</v>
      </c>
      <c r="C5345" s="81" t="s">
        <v>23</v>
      </c>
      <c r="D5345" s="82">
        <v>303.32</v>
      </c>
    </row>
    <row r="5346" spans="1:4" ht="15" x14ac:dyDescent="0.25">
      <c r="A5346" s="81">
        <v>95471</v>
      </c>
      <c r="B5346" s="81" t="s">
        <v>2295</v>
      </c>
      <c r="C5346" s="81" t="s">
        <v>23</v>
      </c>
      <c r="D5346" s="82">
        <v>744.13</v>
      </c>
    </row>
    <row r="5347" spans="1:4" ht="15" x14ac:dyDescent="0.25">
      <c r="A5347" s="81">
        <v>95472</v>
      </c>
      <c r="B5347" s="81" t="s">
        <v>2296</v>
      </c>
      <c r="C5347" s="81" t="s">
        <v>23</v>
      </c>
      <c r="D5347" s="82">
        <v>753.91</v>
      </c>
    </row>
    <row r="5348" spans="1:4" ht="15" x14ac:dyDescent="0.25">
      <c r="A5348" s="81">
        <v>95542</v>
      </c>
      <c r="B5348" s="81" t="s">
        <v>2297</v>
      </c>
      <c r="C5348" s="81" t="s">
        <v>23</v>
      </c>
      <c r="D5348" s="82">
        <v>50.88</v>
      </c>
    </row>
    <row r="5349" spans="1:4" ht="15" x14ac:dyDescent="0.25">
      <c r="A5349" s="81">
        <v>95543</v>
      </c>
      <c r="B5349" s="81" t="s">
        <v>2298</v>
      </c>
      <c r="C5349" s="81" t="s">
        <v>23</v>
      </c>
      <c r="D5349" s="82">
        <v>85.78</v>
      </c>
    </row>
    <row r="5350" spans="1:4" ht="15" x14ac:dyDescent="0.25">
      <c r="A5350" s="81">
        <v>95544</v>
      </c>
      <c r="B5350" s="81" t="s">
        <v>2299</v>
      </c>
      <c r="C5350" s="81" t="s">
        <v>23</v>
      </c>
      <c r="D5350" s="82">
        <v>62.02</v>
      </c>
    </row>
    <row r="5351" spans="1:4" ht="15" x14ac:dyDescent="0.25">
      <c r="A5351" s="81">
        <v>95545</v>
      </c>
      <c r="B5351" s="81" t="s">
        <v>2300</v>
      </c>
      <c r="C5351" s="81" t="s">
        <v>23</v>
      </c>
      <c r="D5351" s="82">
        <v>60.83</v>
      </c>
    </row>
    <row r="5352" spans="1:4" ht="15" x14ac:dyDescent="0.25">
      <c r="A5352" s="81">
        <v>95546</v>
      </c>
      <c r="B5352" s="81" t="s">
        <v>2301</v>
      </c>
      <c r="C5352" s="81" t="s">
        <v>23</v>
      </c>
      <c r="D5352" s="82">
        <v>210.24</v>
      </c>
    </row>
    <row r="5353" spans="1:4" ht="15" x14ac:dyDescent="0.25">
      <c r="A5353" s="81">
        <v>95547</v>
      </c>
      <c r="B5353" s="81" t="s">
        <v>2302</v>
      </c>
      <c r="C5353" s="81" t="s">
        <v>23</v>
      </c>
      <c r="D5353" s="82">
        <v>68.73</v>
      </c>
    </row>
    <row r="5354" spans="1:4" ht="15" x14ac:dyDescent="0.25">
      <c r="A5354" s="81">
        <v>100848</v>
      </c>
      <c r="B5354" s="81" t="s">
        <v>2303</v>
      </c>
      <c r="C5354" s="81" t="s">
        <v>23</v>
      </c>
      <c r="D5354" s="82">
        <v>531.34</v>
      </c>
    </row>
    <row r="5355" spans="1:4" ht="15" x14ac:dyDescent="0.25">
      <c r="A5355" s="81">
        <v>100849</v>
      </c>
      <c r="B5355" s="81" t="s">
        <v>2304</v>
      </c>
      <c r="C5355" s="81" t="s">
        <v>23</v>
      </c>
      <c r="D5355" s="82">
        <v>48.99</v>
      </c>
    </row>
    <row r="5356" spans="1:4" ht="15" x14ac:dyDescent="0.25">
      <c r="A5356" s="81">
        <v>100851</v>
      </c>
      <c r="B5356" s="81" t="s">
        <v>2305</v>
      </c>
      <c r="C5356" s="81" t="s">
        <v>23</v>
      </c>
      <c r="D5356" s="82">
        <v>96.14</v>
      </c>
    </row>
    <row r="5357" spans="1:4" ht="15" x14ac:dyDescent="0.25">
      <c r="A5357" s="81">
        <v>100852</v>
      </c>
      <c r="B5357" s="81" t="s">
        <v>2306</v>
      </c>
      <c r="C5357" s="81" t="s">
        <v>23</v>
      </c>
      <c r="D5357" s="82">
        <v>212.15</v>
      </c>
    </row>
    <row r="5358" spans="1:4" ht="15" x14ac:dyDescent="0.25">
      <c r="A5358" s="81">
        <v>100853</v>
      </c>
      <c r="B5358" s="81" t="s">
        <v>2307</v>
      </c>
      <c r="C5358" s="81" t="s">
        <v>23</v>
      </c>
      <c r="D5358" s="82">
        <v>319.23</v>
      </c>
    </row>
    <row r="5359" spans="1:4" ht="15" x14ac:dyDescent="0.25">
      <c r="A5359" s="81">
        <v>100854</v>
      </c>
      <c r="B5359" s="81" t="s">
        <v>2308</v>
      </c>
      <c r="C5359" s="81" t="s">
        <v>23</v>
      </c>
      <c r="D5359" s="83">
        <v>1633.07</v>
      </c>
    </row>
    <row r="5360" spans="1:4" ht="15" x14ac:dyDescent="0.25">
      <c r="A5360" s="81">
        <v>100856</v>
      </c>
      <c r="B5360" s="81" t="s">
        <v>15213</v>
      </c>
      <c r="C5360" s="81" t="s">
        <v>23</v>
      </c>
      <c r="D5360" s="82">
        <v>36.04</v>
      </c>
    </row>
    <row r="5361" spans="1:4" ht="15" x14ac:dyDescent="0.25">
      <c r="A5361" s="81">
        <v>100857</v>
      </c>
      <c r="B5361" s="81" t="s">
        <v>15214</v>
      </c>
      <c r="C5361" s="81" t="s">
        <v>23</v>
      </c>
      <c r="D5361" s="82">
        <v>481.34</v>
      </c>
    </row>
    <row r="5362" spans="1:4" ht="15" x14ac:dyDescent="0.25">
      <c r="A5362" s="81">
        <v>100858</v>
      </c>
      <c r="B5362" s="81" t="s">
        <v>15215</v>
      </c>
      <c r="C5362" s="81" t="s">
        <v>23</v>
      </c>
      <c r="D5362" s="82">
        <v>777.39</v>
      </c>
    </row>
    <row r="5363" spans="1:4" ht="15" x14ac:dyDescent="0.25">
      <c r="A5363" s="81">
        <v>100859</v>
      </c>
      <c r="B5363" s="81" t="s">
        <v>15216</v>
      </c>
      <c r="C5363" s="81" t="s">
        <v>23</v>
      </c>
      <c r="D5363" s="82">
        <v>985.38</v>
      </c>
    </row>
    <row r="5364" spans="1:4" ht="15" x14ac:dyDescent="0.25">
      <c r="A5364" s="81">
        <v>100860</v>
      </c>
      <c r="B5364" s="81" t="s">
        <v>15217</v>
      </c>
      <c r="C5364" s="81" t="s">
        <v>23</v>
      </c>
      <c r="D5364" s="82">
        <v>108.89</v>
      </c>
    </row>
    <row r="5365" spans="1:4" ht="15" x14ac:dyDescent="0.25">
      <c r="A5365" s="81">
        <v>100861</v>
      </c>
      <c r="B5365" s="81" t="s">
        <v>2309</v>
      </c>
      <c r="C5365" s="81" t="s">
        <v>23</v>
      </c>
      <c r="D5365" s="82">
        <v>40.18</v>
      </c>
    </row>
    <row r="5366" spans="1:4" ht="15" x14ac:dyDescent="0.25">
      <c r="A5366" s="81">
        <v>100862</v>
      </c>
      <c r="B5366" s="81" t="s">
        <v>2310</v>
      </c>
      <c r="C5366" s="81" t="s">
        <v>23</v>
      </c>
      <c r="D5366" s="82">
        <v>43.59</v>
      </c>
    </row>
    <row r="5367" spans="1:4" ht="15" x14ac:dyDescent="0.25">
      <c r="A5367" s="81">
        <v>100863</v>
      </c>
      <c r="B5367" s="81" t="s">
        <v>2311</v>
      </c>
      <c r="C5367" s="81" t="s">
        <v>23</v>
      </c>
      <c r="D5367" s="82">
        <v>651.61</v>
      </c>
    </row>
    <row r="5368" spans="1:4" ht="15" x14ac:dyDescent="0.25">
      <c r="A5368" s="81">
        <v>100864</v>
      </c>
      <c r="B5368" s="81" t="s">
        <v>2312</v>
      </c>
      <c r="C5368" s="81" t="s">
        <v>23</v>
      </c>
      <c r="D5368" s="82">
        <v>713.92</v>
      </c>
    </row>
    <row r="5369" spans="1:4" ht="15" x14ac:dyDescent="0.25">
      <c r="A5369" s="81">
        <v>100865</v>
      </c>
      <c r="B5369" s="81" t="s">
        <v>2313</v>
      </c>
      <c r="C5369" s="81" t="s">
        <v>23</v>
      </c>
      <c r="D5369" s="82">
        <v>626.03</v>
      </c>
    </row>
    <row r="5370" spans="1:4" ht="15" x14ac:dyDescent="0.25">
      <c r="A5370" s="81">
        <v>100866</v>
      </c>
      <c r="B5370" s="81" t="s">
        <v>2314</v>
      </c>
      <c r="C5370" s="81" t="s">
        <v>23</v>
      </c>
      <c r="D5370" s="82">
        <v>338.86</v>
      </c>
    </row>
    <row r="5371" spans="1:4" ht="15" x14ac:dyDescent="0.25">
      <c r="A5371" s="81">
        <v>100867</v>
      </c>
      <c r="B5371" s="81" t="s">
        <v>2315</v>
      </c>
      <c r="C5371" s="81" t="s">
        <v>23</v>
      </c>
      <c r="D5371" s="82">
        <v>359.41</v>
      </c>
    </row>
    <row r="5372" spans="1:4" ht="15" x14ac:dyDescent="0.25">
      <c r="A5372" s="81">
        <v>100868</v>
      </c>
      <c r="B5372" s="81" t="s">
        <v>2316</v>
      </c>
      <c r="C5372" s="81" t="s">
        <v>23</v>
      </c>
      <c r="D5372" s="82">
        <v>373.08</v>
      </c>
    </row>
    <row r="5373" spans="1:4" ht="15" x14ac:dyDescent="0.25">
      <c r="A5373" s="81">
        <v>100869</v>
      </c>
      <c r="B5373" s="81" t="s">
        <v>2317</v>
      </c>
      <c r="C5373" s="81" t="s">
        <v>23</v>
      </c>
      <c r="D5373" s="82">
        <v>383.57</v>
      </c>
    </row>
    <row r="5374" spans="1:4" ht="15" x14ac:dyDescent="0.25">
      <c r="A5374" s="81">
        <v>100870</v>
      </c>
      <c r="B5374" s="81" t="s">
        <v>2318</v>
      </c>
      <c r="C5374" s="81" t="s">
        <v>23</v>
      </c>
      <c r="D5374" s="82">
        <v>315.5</v>
      </c>
    </row>
    <row r="5375" spans="1:4" ht="15" x14ac:dyDescent="0.25">
      <c r="A5375" s="81">
        <v>100871</v>
      </c>
      <c r="B5375" s="81" t="s">
        <v>2319</v>
      </c>
      <c r="C5375" s="81" t="s">
        <v>23</v>
      </c>
      <c r="D5375" s="82">
        <v>339.32</v>
      </c>
    </row>
    <row r="5376" spans="1:4" ht="15" x14ac:dyDescent="0.25">
      <c r="A5376" s="81">
        <v>100872</v>
      </c>
      <c r="B5376" s="81" t="s">
        <v>2320</v>
      </c>
      <c r="C5376" s="81" t="s">
        <v>23</v>
      </c>
      <c r="D5376" s="82">
        <v>354.53</v>
      </c>
    </row>
    <row r="5377" spans="1:4" ht="15" x14ac:dyDescent="0.25">
      <c r="A5377" s="81">
        <v>100873</v>
      </c>
      <c r="B5377" s="81" t="s">
        <v>2321</v>
      </c>
      <c r="C5377" s="81" t="s">
        <v>23</v>
      </c>
      <c r="D5377" s="82">
        <v>364.03</v>
      </c>
    </row>
    <row r="5378" spans="1:4" ht="15" x14ac:dyDescent="0.25">
      <c r="A5378" s="81">
        <v>100874</v>
      </c>
      <c r="B5378" s="81" t="s">
        <v>2322</v>
      </c>
      <c r="C5378" s="81" t="s">
        <v>23</v>
      </c>
      <c r="D5378" s="82">
        <v>338.86</v>
      </c>
    </row>
    <row r="5379" spans="1:4" ht="15" x14ac:dyDescent="0.25">
      <c r="A5379" s="81">
        <v>100875</v>
      </c>
      <c r="B5379" s="81" t="s">
        <v>2323</v>
      </c>
      <c r="C5379" s="81" t="s">
        <v>23</v>
      </c>
      <c r="D5379" s="83">
        <v>1156.82</v>
      </c>
    </row>
    <row r="5380" spans="1:4" ht="15" x14ac:dyDescent="0.25">
      <c r="A5380" s="81">
        <v>100878</v>
      </c>
      <c r="B5380" s="81" t="s">
        <v>2324</v>
      </c>
      <c r="C5380" s="81" t="s">
        <v>23</v>
      </c>
      <c r="D5380" s="82">
        <v>642.28</v>
      </c>
    </row>
    <row r="5381" spans="1:4" ht="15" x14ac:dyDescent="0.25">
      <c r="A5381" s="81">
        <v>98052</v>
      </c>
      <c r="B5381" s="81" t="s">
        <v>13083</v>
      </c>
      <c r="C5381" s="81" t="s">
        <v>23</v>
      </c>
      <c r="D5381" s="83">
        <v>2148.6</v>
      </c>
    </row>
    <row r="5382" spans="1:4" ht="15" x14ac:dyDescent="0.25">
      <c r="A5382" s="81">
        <v>98053</v>
      </c>
      <c r="B5382" s="81" t="s">
        <v>13084</v>
      </c>
      <c r="C5382" s="81" t="s">
        <v>23</v>
      </c>
      <c r="D5382" s="83">
        <v>2953.52</v>
      </c>
    </row>
    <row r="5383" spans="1:4" ht="15" x14ac:dyDescent="0.25">
      <c r="A5383" s="81">
        <v>98054</v>
      </c>
      <c r="B5383" s="81" t="s">
        <v>13085</v>
      </c>
      <c r="C5383" s="81" t="s">
        <v>23</v>
      </c>
      <c r="D5383" s="83">
        <v>4763.8100000000004</v>
      </c>
    </row>
    <row r="5384" spans="1:4" ht="15" x14ac:dyDescent="0.25">
      <c r="A5384" s="81">
        <v>98055</v>
      </c>
      <c r="B5384" s="81" t="s">
        <v>13086</v>
      </c>
      <c r="C5384" s="81" t="s">
        <v>23</v>
      </c>
      <c r="D5384" s="83">
        <v>6463.59</v>
      </c>
    </row>
    <row r="5385" spans="1:4" ht="15" x14ac:dyDescent="0.25">
      <c r="A5385" s="81">
        <v>98056</v>
      </c>
      <c r="B5385" s="81" t="s">
        <v>13087</v>
      </c>
      <c r="C5385" s="81" t="s">
        <v>23</v>
      </c>
      <c r="D5385" s="83">
        <v>7566.19</v>
      </c>
    </row>
    <row r="5386" spans="1:4" ht="15" x14ac:dyDescent="0.25">
      <c r="A5386" s="81">
        <v>98057</v>
      </c>
      <c r="B5386" s="81" t="s">
        <v>13088</v>
      </c>
      <c r="C5386" s="81" t="s">
        <v>23</v>
      </c>
      <c r="D5386" s="83">
        <v>8977.6299999999992</v>
      </c>
    </row>
    <row r="5387" spans="1:4" ht="15" x14ac:dyDescent="0.25">
      <c r="A5387" s="81">
        <v>98058</v>
      </c>
      <c r="B5387" s="81" t="s">
        <v>13089</v>
      </c>
      <c r="C5387" s="81" t="s">
        <v>23</v>
      </c>
      <c r="D5387" s="83">
        <v>1813.27</v>
      </c>
    </row>
    <row r="5388" spans="1:4" ht="15" x14ac:dyDescent="0.25">
      <c r="A5388" s="81">
        <v>98059</v>
      </c>
      <c r="B5388" s="81" t="s">
        <v>13090</v>
      </c>
      <c r="C5388" s="81" t="s">
        <v>23</v>
      </c>
      <c r="D5388" s="83">
        <v>3829.77</v>
      </c>
    </row>
    <row r="5389" spans="1:4" ht="15" x14ac:dyDescent="0.25">
      <c r="A5389" s="81">
        <v>98060</v>
      </c>
      <c r="B5389" s="81" t="s">
        <v>13091</v>
      </c>
      <c r="C5389" s="81" t="s">
        <v>23</v>
      </c>
      <c r="D5389" s="83">
        <v>5320.07</v>
      </c>
    </row>
    <row r="5390" spans="1:4" ht="15" x14ac:dyDescent="0.25">
      <c r="A5390" s="81">
        <v>98061</v>
      </c>
      <c r="B5390" s="81" t="s">
        <v>13092</v>
      </c>
      <c r="C5390" s="81" t="s">
        <v>23</v>
      </c>
      <c r="D5390" s="83">
        <v>7406.9</v>
      </c>
    </row>
    <row r="5391" spans="1:4" ht="15" x14ac:dyDescent="0.25">
      <c r="A5391" s="81">
        <v>98062</v>
      </c>
      <c r="B5391" s="81" t="s">
        <v>13093</v>
      </c>
      <c r="C5391" s="81" t="s">
        <v>23</v>
      </c>
      <c r="D5391" s="83">
        <v>3136.53</v>
      </c>
    </row>
    <row r="5392" spans="1:4" ht="15" x14ac:dyDescent="0.25">
      <c r="A5392" s="81">
        <v>98063</v>
      </c>
      <c r="B5392" s="81" t="s">
        <v>13094</v>
      </c>
      <c r="C5392" s="81" t="s">
        <v>23</v>
      </c>
      <c r="D5392" s="83">
        <v>4790.78</v>
      </c>
    </row>
    <row r="5393" spans="1:4" ht="15" x14ac:dyDescent="0.25">
      <c r="A5393" s="81">
        <v>98064</v>
      </c>
      <c r="B5393" s="81" t="s">
        <v>13095</v>
      </c>
      <c r="C5393" s="81" t="s">
        <v>23</v>
      </c>
      <c r="D5393" s="83">
        <v>5559.78</v>
      </c>
    </row>
    <row r="5394" spans="1:4" ht="15" x14ac:dyDescent="0.25">
      <c r="A5394" s="81">
        <v>98065</v>
      </c>
      <c r="B5394" s="81" t="s">
        <v>13096</v>
      </c>
      <c r="C5394" s="81" t="s">
        <v>23</v>
      </c>
      <c r="D5394" s="83">
        <v>7720.19</v>
      </c>
    </row>
    <row r="5395" spans="1:4" ht="15" x14ac:dyDescent="0.25">
      <c r="A5395" s="81">
        <v>98066</v>
      </c>
      <c r="B5395" s="81" t="s">
        <v>13097</v>
      </c>
      <c r="C5395" s="81" t="s">
        <v>23</v>
      </c>
      <c r="D5395" s="83">
        <v>4737.5</v>
      </c>
    </row>
    <row r="5396" spans="1:4" ht="15" x14ac:dyDescent="0.25">
      <c r="A5396" s="81">
        <v>98067</v>
      </c>
      <c r="B5396" s="81" t="s">
        <v>13098</v>
      </c>
      <c r="C5396" s="81" t="s">
        <v>23</v>
      </c>
      <c r="D5396" s="83">
        <v>6316.7</v>
      </c>
    </row>
    <row r="5397" spans="1:4" ht="15" x14ac:dyDescent="0.25">
      <c r="A5397" s="81">
        <v>98068</v>
      </c>
      <c r="B5397" s="81" t="s">
        <v>13099</v>
      </c>
      <c r="C5397" s="81" t="s">
        <v>23</v>
      </c>
      <c r="D5397" s="83">
        <v>8928.2999999999993</v>
      </c>
    </row>
    <row r="5398" spans="1:4" ht="15" x14ac:dyDescent="0.25">
      <c r="A5398" s="81">
        <v>98069</v>
      </c>
      <c r="B5398" s="81" t="s">
        <v>13100</v>
      </c>
      <c r="C5398" s="81" t="s">
        <v>23</v>
      </c>
      <c r="D5398" s="83">
        <v>12024.98</v>
      </c>
    </row>
    <row r="5399" spans="1:4" ht="15" x14ac:dyDescent="0.25">
      <c r="A5399" s="81">
        <v>98070</v>
      </c>
      <c r="B5399" s="81" t="s">
        <v>13101</v>
      </c>
      <c r="C5399" s="81" t="s">
        <v>23</v>
      </c>
      <c r="D5399" s="83">
        <v>13729.08</v>
      </c>
    </row>
    <row r="5400" spans="1:4" ht="15" x14ac:dyDescent="0.25">
      <c r="A5400" s="81">
        <v>98071</v>
      </c>
      <c r="B5400" s="81" t="s">
        <v>13102</v>
      </c>
      <c r="C5400" s="81" t="s">
        <v>23</v>
      </c>
      <c r="D5400" s="83">
        <v>14953.79</v>
      </c>
    </row>
    <row r="5401" spans="1:4" ht="15" x14ac:dyDescent="0.25">
      <c r="A5401" s="81">
        <v>98072</v>
      </c>
      <c r="B5401" s="81" t="s">
        <v>13103</v>
      </c>
      <c r="C5401" s="81" t="s">
        <v>23</v>
      </c>
      <c r="D5401" s="83">
        <v>3992.26</v>
      </c>
    </row>
    <row r="5402" spans="1:4" ht="15" x14ac:dyDescent="0.25">
      <c r="A5402" s="81">
        <v>98073</v>
      </c>
      <c r="B5402" s="81" t="s">
        <v>13104</v>
      </c>
      <c r="C5402" s="81" t="s">
        <v>23</v>
      </c>
      <c r="D5402" s="83">
        <v>6273.05</v>
      </c>
    </row>
    <row r="5403" spans="1:4" ht="15" x14ac:dyDescent="0.25">
      <c r="A5403" s="81">
        <v>98074</v>
      </c>
      <c r="B5403" s="81" t="s">
        <v>13105</v>
      </c>
      <c r="C5403" s="81" t="s">
        <v>23</v>
      </c>
      <c r="D5403" s="83">
        <v>9774.66</v>
      </c>
    </row>
    <row r="5404" spans="1:4" ht="15" x14ac:dyDescent="0.25">
      <c r="A5404" s="81">
        <v>98075</v>
      </c>
      <c r="B5404" s="81" t="s">
        <v>13106</v>
      </c>
      <c r="C5404" s="81" t="s">
        <v>23</v>
      </c>
      <c r="D5404" s="83">
        <v>12725.98</v>
      </c>
    </row>
    <row r="5405" spans="1:4" ht="15" x14ac:dyDescent="0.25">
      <c r="A5405" s="81">
        <v>98076</v>
      </c>
      <c r="B5405" s="81" t="s">
        <v>13107</v>
      </c>
      <c r="C5405" s="81" t="s">
        <v>23</v>
      </c>
      <c r="D5405" s="83">
        <v>14687.77</v>
      </c>
    </row>
    <row r="5406" spans="1:4" ht="15" x14ac:dyDescent="0.25">
      <c r="A5406" s="81">
        <v>98077</v>
      </c>
      <c r="B5406" s="81" t="s">
        <v>13108</v>
      </c>
      <c r="C5406" s="81" t="s">
        <v>23</v>
      </c>
      <c r="D5406" s="83">
        <v>17302.7</v>
      </c>
    </row>
    <row r="5407" spans="1:4" ht="15" x14ac:dyDescent="0.25">
      <c r="A5407" s="81">
        <v>98078</v>
      </c>
      <c r="B5407" s="81" t="s">
        <v>13109</v>
      </c>
      <c r="C5407" s="81" t="s">
        <v>23</v>
      </c>
      <c r="D5407" s="83">
        <v>4340.07</v>
      </c>
    </row>
    <row r="5408" spans="1:4" ht="15" x14ac:dyDescent="0.25">
      <c r="A5408" s="81">
        <v>98079</v>
      </c>
      <c r="B5408" s="81" t="s">
        <v>13110</v>
      </c>
      <c r="C5408" s="81" t="s">
        <v>23</v>
      </c>
      <c r="D5408" s="83">
        <v>7604.6</v>
      </c>
    </row>
    <row r="5409" spans="1:4" ht="15" x14ac:dyDescent="0.25">
      <c r="A5409" s="81">
        <v>98080</v>
      </c>
      <c r="B5409" s="81" t="s">
        <v>13111</v>
      </c>
      <c r="C5409" s="81" t="s">
        <v>23</v>
      </c>
      <c r="D5409" s="83">
        <v>9788.5300000000007</v>
      </c>
    </row>
    <row r="5410" spans="1:4" ht="15" x14ac:dyDescent="0.25">
      <c r="A5410" s="81">
        <v>98081</v>
      </c>
      <c r="B5410" s="81" t="s">
        <v>13112</v>
      </c>
      <c r="C5410" s="81" t="s">
        <v>23</v>
      </c>
      <c r="D5410" s="83">
        <v>14509.17</v>
      </c>
    </row>
    <row r="5411" spans="1:4" ht="15" x14ac:dyDescent="0.25">
      <c r="A5411" s="81">
        <v>98082</v>
      </c>
      <c r="B5411" s="81" t="s">
        <v>13113</v>
      </c>
      <c r="C5411" s="81" t="s">
        <v>23</v>
      </c>
      <c r="D5411" s="83">
        <v>3859.57</v>
      </c>
    </row>
    <row r="5412" spans="1:4" ht="15" x14ac:dyDescent="0.25">
      <c r="A5412" s="81">
        <v>98083</v>
      </c>
      <c r="B5412" s="81" t="s">
        <v>13114</v>
      </c>
      <c r="C5412" s="81" t="s">
        <v>23</v>
      </c>
      <c r="D5412" s="83">
        <v>5095.8599999999997</v>
      </c>
    </row>
    <row r="5413" spans="1:4" ht="15" x14ac:dyDescent="0.25">
      <c r="A5413" s="81">
        <v>98084</v>
      </c>
      <c r="B5413" s="81" t="s">
        <v>13115</v>
      </c>
      <c r="C5413" s="81" t="s">
        <v>23</v>
      </c>
      <c r="D5413" s="83">
        <v>7152.14</v>
      </c>
    </row>
    <row r="5414" spans="1:4" ht="15" x14ac:dyDescent="0.25">
      <c r="A5414" s="81">
        <v>98085</v>
      </c>
      <c r="B5414" s="81" t="s">
        <v>13116</v>
      </c>
      <c r="C5414" s="81" t="s">
        <v>23</v>
      </c>
      <c r="D5414" s="83">
        <v>9698.52</v>
      </c>
    </row>
    <row r="5415" spans="1:4" ht="15" x14ac:dyDescent="0.25">
      <c r="A5415" s="81">
        <v>98086</v>
      </c>
      <c r="B5415" s="81" t="s">
        <v>13117</v>
      </c>
      <c r="C5415" s="81" t="s">
        <v>23</v>
      </c>
      <c r="D5415" s="83">
        <v>10955.36</v>
      </c>
    </row>
    <row r="5416" spans="1:4" ht="15" x14ac:dyDescent="0.25">
      <c r="A5416" s="81">
        <v>98087</v>
      </c>
      <c r="B5416" s="81" t="s">
        <v>13118</v>
      </c>
      <c r="C5416" s="81" t="s">
        <v>23</v>
      </c>
      <c r="D5416" s="83">
        <v>11705.96</v>
      </c>
    </row>
    <row r="5417" spans="1:4" ht="15" x14ac:dyDescent="0.25">
      <c r="A5417" s="81">
        <v>98088</v>
      </c>
      <c r="B5417" s="81" t="s">
        <v>13119</v>
      </c>
      <c r="C5417" s="81" t="s">
        <v>23</v>
      </c>
      <c r="D5417" s="83">
        <v>3327.96</v>
      </c>
    </row>
    <row r="5418" spans="1:4" ht="15" x14ac:dyDescent="0.25">
      <c r="A5418" s="81">
        <v>98089</v>
      </c>
      <c r="B5418" s="81" t="s">
        <v>13120</v>
      </c>
      <c r="C5418" s="81" t="s">
        <v>23</v>
      </c>
      <c r="D5418" s="83">
        <v>5258.42</v>
      </c>
    </row>
    <row r="5419" spans="1:4" ht="15" x14ac:dyDescent="0.25">
      <c r="A5419" s="81">
        <v>98090</v>
      </c>
      <c r="B5419" s="81" t="s">
        <v>13121</v>
      </c>
      <c r="C5419" s="81" t="s">
        <v>23</v>
      </c>
      <c r="D5419" s="83">
        <v>8251.15</v>
      </c>
    </row>
    <row r="5420" spans="1:4" ht="15" x14ac:dyDescent="0.25">
      <c r="A5420" s="81">
        <v>98091</v>
      </c>
      <c r="B5420" s="81" t="s">
        <v>13122</v>
      </c>
      <c r="C5420" s="81" t="s">
        <v>23</v>
      </c>
      <c r="D5420" s="83">
        <v>10772.56</v>
      </c>
    </row>
    <row r="5421" spans="1:4" ht="15" x14ac:dyDescent="0.25">
      <c r="A5421" s="81">
        <v>98092</v>
      </c>
      <c r="B5421" s="81" t="s">
        <v>13123</v>
      </c>
      <c r="C5421" s="81" t="s">
        <v>23</v>
      </c>
      <c r="D5421" s="83">
        <v>12504.89</v>
      </c>
    </row>
    <row r="5422" spans="1:4" ht="15" x14ac:dyDescent="0.25">
      <c r="A5422" s="81">
        <v>98093</v>
      </c>
      <c r="B5422" s="81" t="s">
        <v>13124</v>
      </c>
      <c r="C5422" s="81" t="s">
        <v>23</v>
      </c>
      <c r="D5422" s="83">
        <v>14756.68</v>
      </c>
    </row>
    <row r="5423" spans="1:4" ht="15" x14ac:dyDescent="0.25">
      <c r="A5423" s="81">
        <v>98094</v>
      </c>
      <c r="B5423" s="81" t="s">
        <v>13125</v>
      </c>
      <c r="C5423" s="81" t="s">
        <v>23</v>
      </c>
      <c r="D5423" s="83">
        <v>2804.59</v>
      </c>
    </row>
    <row r="5424" spans="1:4" ht="15" x14ac:dyDescent="0.25">
      <c r="A5424" s="81">
        <v>98099</v>
      </c>
      <c r="B5424" s="81" t="s">
        <v>13126</v>
      </c>
      <c r="C5424" s="81" t="s">
        <v>23</v>
      </c>
      <c r="D5424" s="83">
        <v>4789.24</v>
      </c>
    </row>
    <row r="5425" spans="1:4" ht="15" x14ac:dyDescent="0.25">
      <c r="A5425" s="81">
        <v>98100</v>
      </c>
      <c r="B5425" s="81" t="s">
        <v>13127</v>
      </c>
      <c r="C5425" s="81" t="s">
        <v>23</v>
      </c>
      <c r="D5425" s="83">
        <v>6262.06</v>
      </c>
    </row>
    <row r="5426" spans="1:4" ht="15" x14ac:dyDescent="0.25">
      <c r="A5426" s="81">
        <v>98101</v>
      </c>
      <c r="B5426" s="81" t="s">
        <v>13128</v>
      </c>
      <c r="C5426" s="81" t="s">
        <v>23</v>
      </c>
      <c r="D5426" s="83">
        <v>9253.09</v>
      </c>
    </row>
    <row r="5427" spans="1:4" ht="15" x14ac:dyDescent="0.25">
      <c r="A5427" s="81">
        <v>98109</v>
      </c>
      <c r="B5427" s="81" t="s">
        <v>2325</v>
      </c>
      <c r="C5427" s="81" t="s">
        <v>23</v>
      </c>
      <c r="D5427" s="82">
        <v>873.89</v>
      </c>
    </row>
    <row r="5428" spans="1:4" ht="15" x14ac:dyDescent="0.25">
      <c r="A5428" s="81">
        <v>98110</v>
      </c>
      <c r="B5428" s="81" t="s">
        <v>2326</v>
      </c>
      <c r="C5428" s="81" t="s">
        <v>23</v>
      </c>
      <c r="D5428" s="82">
        <v>399.41</v>
      </c>
    </row>
    <row r="5429" spans="1:4" ht="15" x14ac:dyDescent="0.25">
      <c r="A5429" s="81">
        <v>98111</v>
      </c>
      <c r="B5429" s="81" t="s">
        <v>2327</v>
      </c>
      <c r="C5429" s="81" t="s">
        <v>23</v>
      </c>
      <c r="D5429" s="82">
        <v>55.08</v>
      </c>
    </row>
    <row r="5430" spans="1:4" ht="15" x14ac:dyDescent="0.25">
      <c r="A5430" s="81">
        <v>98112</v>
      </c>
      <c r="B5430" s="81" t="s">
        <v>2328</v>
      </c>
      <c r="C5430" s="81" t="s">
        <v>23</v>
      </c>
      <c r="D5430" s="82">
        <v>107.24</v>
      </c>
    </row>
    <row r="5431" spans="1:4" ht="15" x14ac:dyDescent="0.25">
      <c r="A5431" s="81">
        <v>98114</v>
      </c>
      <c r="B5431" s="81" t="s">
        <v>2329</v>
      </c>
      <c r="C5431" s="81" t="s">
        <v>23</v>
      </c>
      <c r="D5431" s="82">
        <v>483.63</v>
      </c>
    </row>
    <row r="5432" spans="1:4" ht="15" x14ac:dyDescent="0.25">
      <c r="A5432" s="81">
        <v>98115</v>
      </c>
      <c r="B5432" s="81" t="s">
        <v>13129</v>
      </c>
      <c r="C5432" s="81" t="s">
        <v>23</v>
      </c>
      <c r="D5432" s="82">
        <v>108.29</v>
      </c>
    </row>
    <row r="5433" spans="1:4" ht="15" x14ac:dyDescent="0.25">
      <c r="A5433" s="81">
        <v>89349</v>
      </c>
      <c r="B5433" s="81" t="s">
        <v>2330</v>
      </c>
      <c r="C5433" s="81" t="s">
        <v>23</v>
      </c>
      <c r="D5433" s="82">
        <v>21.52</v>
      </c>
    </row>
    <row r="5434" spans="1:4" ht="15" x14ac:dyDescent="0.25">
      <c r="A5434" s="81">
        <v>89351</v>
      </c>
      <c r="B5434" s="81" t="s">
        <v>2331</v>
      </c>
      <c r="C5434" s="81" t="s">
        <v>23</v>
      </c>
      <c r="D5434" s="82">
        <v>27.38</v>
      </c>
    </row>
    <row r="5435" spans="1:4" ht="15" x14ac:dyDescent="0.25">
      <c r="A5435" s="81">
        <v>89352</v>
      </c>
      <c r="B5435" s="81" t="s">
        <v>2332</v>
      </c>
      <c r="C5435" s="81" t="s">
        <v>23</v>
      </c>
      <c r="D5435" s="82">
        <v>28.31</v>
      </c>
    </row>
    <row r="5436" spans="1:4" ht="15" x14ac:dyDescent="0.25">
      <c r="A5436" s="81">
        <v>89353</v>
      </c>
      <c r="B5436" s="81" t="s">
        <v>2333</v>
      </c>
      <c r="C5436" s="81" t="s">
        <v>23</v>
      </c>
      <c r="D5436" s="82">
        <v>32.24</v>
      </c>
    </row>
    <row r="5437" spans="1:4" ht="15" x14ac:dyDescent="0.25">
      <c r="A5437" s="81">
        <v>89354</v>
      </c>
      <c r="B5437" s="81" t="s">
        <v>2334</v>
      </c>
      <c r="C5437" s="81" t="s">
        <v>23</v>
      </c>
      <c r="D5437" s="82">
        <v>507.87</v>
      </c>
    </row>
    <row r="5438" spans="1:4" ht="15" x14ac:dyDescent="0.25">
      <c r="A5438" s="81">
        <v>89984</v>
      </c>
      <c r="B5438" s="81" t="s">
        <v>2335</v>
      </c>
      <c r="C5438" s="81" t="s">
        <v>23</v>
      </c>
      <c r="D5438" s="82">
        <v>67.34</v>
      </c>
    </row>
    <row r="5439" spans="1:4" ht="15" x14ac:dyDescent="0.25">
      <c r="A5439" s="81">
        <v>89985</v>
      </c>
      <c r="B5439" s="81" t="s">
        <v>2336</v>
      </c>
      <c r="C5439" s="81" t="s">
        <v>23</v>
      </c>
      <c r="D5439" s="82">
        <v>71.849999999999994</v>
      </c>
    </row>
    <row r="5440" spans="1:4" ht="15" x14ac:dyDescent="0.25">
      <c r="A5440" s="81">
        <v>89986</v>
      </c>
      <c r="B5440" s="81" t="s">
        <v>2337</v>
      </c>
      <c r="C5440" s="81" t="s">
        <v>23</v>
      </c>
      <c r="D5440" s="82">
        <v>65.790000000000006</v>
      </c>
    </row>
    <row r="5441" spans="1:4" ht="15" x14ac:dyDescent="0.25">
      <c r="A5441" s="81">
        <v>89987</v>
      </c>
      <c r="B5441" s="81" t="s">
        <v>2338</v>
      </c>
      <c r="C5441" s="81" t="s">
        <v>23</v>
      </c>
      <c r="D5441" s="82">
        <v>75.260000000000005</v>
      </c>
    </row>
    <row r="5442" spans="1:4" ht="15" x14ac:dyDescent="0.25">
      <c r="A5442" s="81">
        <v>90371</v>
      </c>
      <c r="B5442" s="81" t="s">
        <v>2339</v>
      </c>
      <c r="C5442" s="81" t="s">
        <v>23</v>
      </c>
      <c r="D5442" s="82">
        <v>35.270000000000003</v>
      </c>
    </row>
    <row r="5443" spans="1:4" ht="15" x14ac:dyDescent="0.25">
      <c r="A5443" s="81">
        <v>94489</v>
      </c>
      <c r="B5443" s="81" t="s">
        <v>2340</v>
      </c>
      <c r="C5443" s="81" t="s">
        <v>23</v>
      </c>
      <c r="D5443" s="82">
        <v>34.799999999999997</v>
      </c>
    </row>
    <row r="5444" spans="1:4" ht="15" x14ac:dyDescent="0.25">
      <c r="A5444" s="81">
        <v>94490</v>
      </c>
      <c r="B5444" s="81" t="s">
        <v>2341</v>
      </c>
      <c r="C5444" s="81" t="s">
        <v>23</v>
      </c>
      <c r="D5444" s="82">
        <v>51.25</v>
      </c>
    </row>
    <row r="5445" spans="1:4" ht="15" x14ac:dyDescent="0.25">
      <c r="A5445" s="81">
        <v>94491</v>
      </c>
      <c r="B5445" s="81" t="s">
        <v>2342</v>
      </c>
      <c r="C5445" s="81" t="s">
        <v>23</v>
      </c>
      <c r="D5445" s="82">
        <v>69.709999999999994</v>
      </c>
    </row>
    <row r="5446" spans="1:4" ht="15" x14ac:dyDescent="0.25">
      <c r="A5446" s="81">
        <v>94492</v>
      </c>
      <c r="B5446" s="81" t="s">
        <v>2343</v>
      </c>
      <c r="C5446" s="81" t="s">
        <v>23</v>
      </c>
      <c r="D5446" s="82">
        <v>71.66</v>
      </c>
    </row>
    <row r="5447" spans="1:4" ht="15" x14ac:dyDescent="0.25">
      <c r="A5447" s="81">
        <v>94493</v>
      </c>
      <c r="B5447" s="81" t="s">
        <v>2344</v>
      </c>
      <c r="C5447" s="81" t="s">
        <v>23</v>
      </c>
      <c r="D5447" s="82">
        <v>130.6</v>
      </c>
    </row>
    <row r="5448" spans="1:4" ht="15" x14ac:dyDescent="0.25">
      <c r="A5448" s="81">
        <v>94495</v>
      </c>
      <c r="B5448" s="81" t="s">
        <v>2345</v>
      </c>
      <c r="C5448" s="81" t="s">
        <v>23</v>
      </c>
      <c r="D5448" s="82">
        <v>49.12</v>
      </c>
    </row>
    <row r="5449" spans="1:4" ht="15" x14ac:dyDescent="0.25">
      <c r="A5449" s="81">
        <v>94496</v>
      </c>
      <c r="B5449" s="81" t="s">
        <v>2346</v>
      </c>
      <c r="C5449" s="81" t="s">
        <v>23</v>
      </c>
      <c r="D5449" s="82">
        <v>66.91</v>
      </c>
    </row>
    <row r="5450" spans="1:4" ht="15" x14ac:dyDescent="0.25">
      <c r="A5450" s="81">
        <v>94497</v>
      </c>
      <c r="B5450" s="81" t="s">
        <v>2347</v>
      </c>
      <c r="C5450" s="81" t="s">
        <v>23</v>
      </c>
      <c r="D5450" s="82">
        <v>85.02</v>
      </c>
    </row>
    <row r="5451" spans="1:4" ht="15" x14ac:dyDescent="0.25">
      <c r="A5451" s="81">
        <v>94498</v>
      </c>
      <c r="B5451" s="81" t="s">
        <v>2348</v>
      </c>
      <c r="C5451" s="81" t="s">
        <v>23</v>
      </c>
      <c r="D5451" s="82">
        <v>116.56</v>
      </c>
    </row>
    <row r="5452" spans="1:4" ht="15" x14ac:dyDescent="0.25">
      <c r="A5452" s="81">
        <v>94499</v>
      </c>
      <c r="B5452" s="81" t="s">
        <v>2349</v>
      </c>
      <c r="C5452" s="81" t="s">
        <v>23</v>
      </c>
      <c r="D5452" s="82">
        <v>224.38</v>
      </c>
    </row>
    <row r="5453" spans="1:4" ht="15" x14ac:dyDescent="0.25">
      <c r="A5453" s="81">
        <v>94500</v>
      </c>
      <c r="B5453" s="81" t="s">
        <v>2350</v>
      </c>
      <c r="C5453" s="81" t="s">
        <v>23</v>
      </c>
      <c r="D5453" s="82">
        <v>272.95999999999998</v>
      </c>
    </row>
    <row r="5454" spans="1:4" ht="15" x14ac:dyDescent="0.25">
      <c r="A5454" s="81">
        <v>94501</v>
      </c>
      <c r="B5454" s="81" t="s">
        <v>2351</v>
      </c>
      <c r="C5454" s="81" t="s">
        <v>23</v>
      </c>
      <c r="D5454" s="82">
        <v>536.62</v>
      </c>
    </row>
    <row r="5455" spans="1:4" ht="15" x14ac:dyDescent="0.25">
      <c r="A5455" s="81">
        <v>94792</v>
      </c>
      <c r="B5455" s="81" t="s">
        <v>2352</v>
      </c>
      <c r="C5455" s="81" t="s">
        <v>23</v>
      </c>
      <c r="D5455" s="82">
        <v>91.35</v>
      </c>
    </row>
    <row r="5456" spans="1:4" ht="15" x14ac:dyDescent="0.25">
      <c r="A5456" s="81">
        <v>94793</v>
      </c>
      <c r="B5456" s="81" t="s">
        <v>2353</v>
      </c>
      <c r="C5456" s="81" t="s">
        <v>23</v>
      </c>
      <c r="D5456" s="82">
        <v>123.73</v>
      </c>
    </row>
    <row r="5457" spans="1:4" ht="15" x14ac:dyDescent="0.25">
      <c r="A5457" s="81">
        <v>94794</v>
      </c>
      <c r="B5457" s="81" t="s">
        <v>2354</v>
      </c>
      <c r="C5457" s="81" t="s">
        <v>23</v>
      </c>
      <c r="D5457" s="82">
        <v>132.65</v>
      </c>
    </row>
    <row r="5458" spans="1:4" ht="15" x14ac:dyDescent="0.25">
      <c r="A5458" s="81">
        <v>94795</v>
      </c>
      <c r="B5458" s="81" t="s">
        <v>2355</v>
      </c>
      <c r="C5458" s="81" t="s">
        <v>23</v>
      </c>
      <c r="D5458" s="82">
        <v>48.99</v>
      </c>
    </row>
    <row r="5459" spans="1:4" ht="15" x14ac:dyDescent="0.25">
      <c r="A5459" s="81">
        <v>94796</v>
      </c>
      <c r="B5459" s="81" t="s">
        <v>2356</v>
      </c>
      <c r="C5459" s="81" t="s">
        <v>23</v>
      </c>
      <c r="D5459" s="82">
        <v>56.79</v>
      </c>
    </row>
    <row r="5460" spans="1:4" ht="15" x14ac:dyDescent="0.25">
      <c r="A5460" s="81">
        <v>94797</v>
      </c>
      <c r="B5460" s="81" t="s">
        <v>2357</v>
      </c>
      <c r="C5460" s="81" t="s">
        <v>23</v>
      </c>
      <c r="D5460" s="82">
        <v>115.91</v>
      </c>
    </row>
    <row r="5461" spans="1:4" ht="15" x14ac:dyDescent="0.25">
      <c r="A5461" s="81">
        <v>94798</v>
      </c>
      <c r="B5461" s="81" t="s">
        <v>2358</v>
      </c>
      <c r="C5461" s="81" t="s">
        <v>23</v>
      </c>
      <c r="D5461" s="82">
        <v>191.35</v>
      </c>
    </row>
    <row r="5462" spans="1:4" ht="15" x14ac:dyDescent="0.25">
      <c r="A5462" s="81">
        <v>94799</v>
      </c>
      <c r="B5462" s="81" t="s">
        <v>2359</v>
      </c>
      <c r="C5462" s="81" t="s">
        <v>23</v>
      </c>
      <c r="D5462" s="82">
        <v>235.25</v>
      </c>
    </row>
    <row r="5463" spans="1:4" ht="15" x14ac:dyDescent="0.25">
      <c r="A5463" s="81">
        <v>94800</v>
      </c>
      <c r="B5463" s="81" t="s">
        <v>2360</v>
      </c>
      <c r="C5463" s="81" t="s">
        <v>23</v>
      </c>
      <c r="D5463" s="82">
        <v>302.08</v>
      </c>
    </row>
    <row r="5464" spans="1:4" ht="15" x14ac:dyDescent="0.25">
      <c r="A5464" s="81">
        <v>95248</v>
      </c>
      <c r="B5464" s="81" t="s">
        <v>2361</v>
      </c>
      <c r="C5464" s="81" t="s">
        <v>23</v>
      </c>
      <c r="D5464" s="82">
        <v>39.94</v>
      </c>
    </row>
    <row r="5465" spans="1:4" ht="15" x14ac:dyDescent="0.25">
      <c r="A5465" s="81">
        <v>95249</v>
      </c>
      <c r="B5465" s="81" t="s">
        <v>2362</v>
      </c>
      <c r="C5465" s="81" t="s">
        <v>23</v>
      </c>
      <c r="D5465" s="82">
        <v>47.99</v>
      </c>
    </row>
    <row r="5466" spans="1:4" ht="15" x14ac:dyDescent="0.25">
      <c r="A5466" s="81">
        <v>95250</v>
      </c>
      <c r="B5466" s="81" t="s">
        <v>2363</v>
      </c>
      <c r="C5466" s="81" t="s">
        <v>23</v>
      </c>
      <c r="D5466" s="82">
        <v>64.75</v>
      </c>
    </row>
    <row r="5467" spans="1:4" ht="15" x14ac:dyDescent="0.25">
      <c r="A5467" s="81">
        <v>95251</v>
      </c>
      <c r="B5467" s="81" t="s">
        <v>2364</v>
      </c>
      <c r="C5467" s="81" t="s">
        <v>23</v>
      </c>
      <c r="D5467" s="82">
        <v>95.17</v>
      </c>
    </row>
    <row r="5468" spans="1:4" ht="15" x14ac:dyDescent="0.25">
      <c r="A5468" s="81">
        <v>95252</v>
      </c>
      <c r="B5468" s="81" t="s">
        <v>2365</v>
      </c>
      <c r="C5468" s="81" t="s">
        <v>23</v>
      </c>
      <c r="D5468" s="82">
        <v>116.04</v>
      </c>
    </row>
    <row r="5469" spans="1:4" ht="15" x14ac:dyDescent="0.25">
      <c r="A5469" s="81">
        <v>95253</v>
      </c>
      <c r="B5469" s="81" t="s">
        <v>2366</v>
      </c>
      <c r="C5469" s="81" t="s">
        <v>23</v>
      </c>
      <c r="D5469" s="82">
        <v>174.35</v>
      </c>
    </row>
    <row r="5470" spans="1:4" ht="15" x14ac:dyDescent="0.25">
      <c r="A5470" s="81">
        <v>99619</v>
      </c>
      <c r="B5470" s="81" t="s">
        <v>2367</v>
      </c>
      <c r="C5470" s="81" t="s">
        <v>23</v>
      </c>
      <c r="D5470" s="82">
        <v>124.64</v>
      </c>
    </row>
    <row r="5471" spans="1:4" ht="15" x14ac:dyDescent="0.25">
      <c r="A5471" s="81">
        <v>99620</v>
      </c>
      <c r="B5471" s="81" t="s">
        <v>2368</v>
      </c>
      <c r="C5471" s="81" t="s">
        <v>23</v>
      </c>
      <c r="D5471" s="82">
        <v>169.3</v>
      </c>
    </row>
    <row r="5472" spans="1:4" ht="15" x14ac:dyDescent="0.25">
      <c r="A5472" s="81">
        <v>99621</v>
      </c>
      <c r="B5472" s="81" t="s">
        <v>2369</v>
      </c>
      <c r="C5472" s="81" t="s">
        <v>23</v>
      </c>
      <c r="D5472" s="82">
        <v>252.04</v>
      </c>
    </row>
    <row r="5473" spans="1:4" ht="15" x14ac:dyDescent="0.25">
      <c r="A5473" s="81">
        <v>99622</v>
      </c>
      <c r="B5473" s="81" t="s">
        <v>2370</v>
      </c>
      <c r="C5473" s="81" t="s">
        <v>23</v>
      </c>
      <c r="D5473" s="82">
        <v>284.25</v>
      </c>
    </row>
    <row r="5474" spans="1:4" ht="15" x14ac:dyDescent="0.25">
      <c r="A5474" s="81">
        <v>99623</v>
      </c>
      <c r="B5474" s="81" t="s">
        <v>2371</v>
      </c>
      <c r="C5474" s="81" t="s">
        <v>23</v>
      </c>
      <c r="D5474" s="82">
        <v>396.23</v>
      </c>
    </row>
    <row r="5475" spans="1:4" ht="15" x14ac:dyDescent="0.25">
      <c r="A5475" s="81">
        <v>99624</v>
      </c>
      <c r="B5475" s="81" t="s">
        <v>2372</v>
      </c>
      <c r="C5475" s="81" t="s">
        <v>23</v>
      </c>
      <c r="D5475" s="82">
        <v>564.42999999999995</v>
      </c>
    </row>
    <row r="5476" spans="1:4" ht="15" x14ac:dyDescent="0.25">
      <c r="A5476" s="81">
        <v>99625</v>
      </c>
      <c r="B5476" s="81" t="s">
        <v>2373</v>
      </c>
      <c r="C5476" s="81" t="s">
        <v>23</v>
      </c>
      <c r="D5476" s="82">
        <v>775.53</v>
      </c>
    </row>
    <row r="5477" spans="1:4" ht="15" x14ac:dyDescent="0.25">
      <c r="A5477" s="81">
        <v>99626</v>
      </c>
      <c r="B5477" s="81" t="s">
        <v>2374</v>
      </c>
      <c r="C5477" s="81" t="s">
        <v>23</v>
      </c>
      <c r="D5477" s="83">
        <v>1191.73</v>
      </c>
    </row>
    <row r="5478" spans="1:4" ht="15" x14ac:dyDescent="0.25">
      <c r="A5478" s="81">
        <v>99627</v>
      </c>
      <c r="B5478" s="81" t="s">
        <v>2375</v>
      </c>
      <c r="C5478" s="81" t="s">
        <v>23</v>
      </c>
      <c r="D5478" s="82">
        <v>75.27</v>
      </c>
    </row>
    <row r="5479" spans="1:4" ht="15" x14ac:dyDescent="0.25">
      <c r="A5479" s="81">
        <v>99628</v>
      </c>
      <c r="B5479" s="81" t="s">
        <v>2376</v>
      </c>
      <c r="C5479" s="81" t="s">
        <v>23</v>
      </c>
      <c r="D5479" s="82">
        <v>82.65</v>
      </c>
    </row>
    <row r="5480" spans="1:4" ht="15" x14ac:dyDescent="0.25">
      <c r="A5480" s="81">
        <v>99629</v>
      </c>
      <c r="B5480" s="81" t="s">
        <v>2377</v>
      </c>
      <c r="C5480" s="81" t="s">
        <v>23</v>
      </c>
      <c r="D5480" s="82">
        <v>92.24</v>
      </c>
    </row>
    <row r="5481" spans="1:4" ht="15" x14ac:dyDescent="0.25">
      <c r="A5481" s="81">
        <v>99630</v>
      </c>
      <c r="B5481" s="81" t="s">
        <v>2378</v>
      </c>
      <c r="C5481" s="81" t="s">
        <v>23</v>
      </c>
      <c r="D5481" s="82">
        <v>136.94</v>
      </c>
    </row>
    <row r="5482" spans="1:4" ht="15" x14ac:dyDescent="0.25">
      <c r="A5482" s="81">
        <v>99631</v>
      </c>
      <c r="B5482" s="81" t="s">
        <v>2379</v>
      </c>
      <c r="C5482" s="81" t="s">
        <v>23</v>
      </c>
      <c r="D5482" s="82">
        <v>159.86000000000001</v>
      </c>
    </row>
    <row r="5483" spans="1:4" ht="15" x14ac:dyDescent="0.25">
      <c r="A5483" s="81">
        <v>99632</v>
      </c>
      <c r="B5483" s="81" t="s">
        <v>2380</v>
      </c>
      <c r="C5483" s="81" t="s">
        <v>23</v>
      </c>
      <c r="D5483" s="82">
        <v>229.9</v>
      </c>
    </row>
    <row r="5484" spans="1:4" ht="15" x14ac:dyDescent="0.25">
      <c r="A5484" s="81">
        <v>99633</v>
      </c>
      <c r="B5484" s="81" t="s">
        <v>2381</v>
      </c>
      <c r="C5484" s="81" t="s">
        <v>23</v>
      </c>
      <c r="D5484" s="82">
        <v>490.95</v>
      </c>
    </row>
    <row r="5485" spans="1:4" ht="15" x14ac:dyDescent="0.25">
      <c r="A5485" s="81">
        <v>99634</v>
      </c>
      <c r="B5485" s="81" t="s">
        <v>2382</v>
      </c>
      <c r="C5485" s="81" t="s">
        <v>23</v>
      </c>
      <c r="D5485" s="82">
        <v>833.66</v>
      </c>
    </row>
    <row r="5486" spans="1:4" ht="15" x14ac:dyDescent="0.25">
      <c r="A5486" s="81">
        <v>99635</v>
      </c>
      <c r="B5486" s="81" t="s">
        <v>2383</v>
      </c>
      <c r="C5486" s="81" t="s">
        <v>23</v>
      </c>
      <c r="D5486" s="82">
        <v>462.72</v>
      </c>
    </row>
    <row r="5487" spans="1:4" ht="15" x14ac:dyDescent="0.25">
      <c r="A5487" s="81">
        <v>103008</v>
      </c>
      <c r="B5487" s="81" t="s">
        <v>2384</v>
      </c>
      <c r="C5487" s="81" t="s">
        <v>23</v>
      </c>
      <c r="D5487" s="82">
        <v>101.53</v>
      </c>
    </row>
    <row r="5488" spans="1:4" ht="15" x14ac:dyDescent="0.25">
      <c r="A5488" s="81">
        <v>103009</v>
      </c>
      <c r="B5488" s="81" t="s">
        <v>2385</v>
      </c>
      <c r="C5488" s="81" t="s">
        <v>23</v>
      </c>
      <c r="D5488" s="82">
        <v>362.13</v>
      </c>
    </row>
    <row r="5489" spans="1:4" ht="15" x14ac:dyDescent="0.25">
      <c r="A5489" s="81">
        <v>103010</v>
      </c>
      <c r="B5489" s="81" t="s">
        <v>2386</v>
      </c>
      <c r="C5489" s="81" t="s">
        <v>23</v>
      </c>
      <c r="D5489" s="82">
        <v>77.010000000000005</v>
      </c>
    </row>
    <row r="5490" spans="1:4" ht="15" x14ac:dyDescent="0.25">
      <c r="A5490" s="81">
        <v>103011</v>
      </c>
      <c r="B5490" s="81" t="s">
        <v>2387</v>
      </c>
      <c r="C5490" s="81" t="s">
        <v>23</v>
      </c>
      <c r="D5490" s="82">
        <v>86.07</v>
      </c>
    </row>
    <row r="5491" spans="1:4" ht="15" x14ac:dyDescent="0.25">
      <c r="A5491" s="81">
        <v>103012</v>
      </c>
      <c r="B5491" s="81" t="s">
        <v>2388</v>
      </c>
      <c r="C5491" s="81" t="s">
        <v>23</v>
      </c>
      <c r="D5491" s="82">
        <v>135.47</v>
      </c>
    </row>
    <row r="5492" spans="1:4" ht="15" x14ac:dyDescent="0.25">
      <c r="A5492" s="81">
        <v>103013</v>
      </c>
      <c r="B5492" s="81" t="s">
        <v>2389</v>
      </c>
      <c r="C5492" s="81" t="s">
        <v>23</v>
      </c>
      <c r="D5492" s="82">
        <v>146.21</v>
      </c>
    </row>
    <row r="5493" spans="1:4" ht="15" x14ac:dyDescent="0.25">
      <c r="A5493" s="81">
        <v>103014</v>
      </c>
      <c r="B5493" s="81" t="s">
        <v>2390</v>
      </c>
      <c r="C5493" s="81" t="s">
        <v>23</v>
      </c>
      <c r="D5493" s="82">
        <v>219.44</v>
      </c>
    </row>
    <row r="5494" spans="1:4" ht="15" x14ac:dyDescent="0.25">
      <c r="A5494" s="81">
        <v>103015</v>
      </c>
      <c r="B5494" s="81" t="s">
        <v>2391</v>
      </c>
      <c r="C5494" s="81" t="s">
        <v>23</v>
      </c>
      <c r="D5494" s="82">
        <v>386.85</v>
      </c>
    </row>
    <row r="5495" spans="1:4" ht="15" x14ac:dyDescent="0.25">
      <c r="A5495" s="81">
        <v>103016</v>
      </c>
      <c r="B5495" s="81" t="s">
        <v>2392</v>
      </c>
      <c r="C5495" s="81" t="s">
        <v>23</v>
      </c>
      <c r="D5495" s="82">
        <v>528.46</v>
      </c>
    </row>
    <row r="5496" spans="1:4" ht="15" x14ac:dyDescent="0.25">
      <c r="A5496" s="81">
        <v>103017</v>
      </c>
      <c r="B5496" s="81" t="s">
        <v>2393</v>
      </c>
      <c r="C5496" s="81" t="s">
        <v>23</v>
      </c>
      <c r="D5496" s="82">
        <v>920.38</v>
      </c>
    </row>
    <row r="5497" spans="1:4" ht="15" x14ac:dyDescent="0.25">
      <c r="A5497" s="81">
        <v>103018</v>
      </c>
      <c r="B5497" s="81" t="s">
        <v>2394</v>
      </c>
      <c r="C5497" s="81" t="s">
        <v>23</v>
      </c>
      <c r="D5497" s="82">
        <v>378.51</v>
      </c>
    </row>
    <row r="5498" spans="1:4" ht="15" x14ac:dyDescent="0.25">
      <c r="A5498" s="81">
        <v>103019</v>
      </c>
      <c r="B5498" s="81" t="s">
        <v>2395</v>
      </c>
      <c r="C5498" s="81" t="s">
        <v>23</v>
      </c>
      <c r="D5498" s="82">
        <v>362.24</v>
      </c>
    </row>
    <row r="5499" spans="1:4" ht="15" x14ac:dyDescent="0.25">
      <c r="A5499" s="81">
        <v>103029</v>
      </c>
      <c r="B5499" s="81" t="s">
        <v>2396</v>
      </c>
      <c r="C5499" s="81" t="s">
        <v>23</v>
      </c>
      <c r="D5499" s="82">
        <v>36.299999999999997</v>
      </c>
    </row>
    <row r="5500" spans="1:4" ht="15" x14ac:dyDescent="0.25">
      <c r="A5500" s="81">
        <v>103036</v>
      </c>
      <c r="B5500" s="81" t="s">
        <v>2397</v>
      </c>
      <c r="C5500" s="81" t="s">
        <v>23</v>
      </c>
      <c r="D5500" s="82">
        <v>28.04</v>
      </c>
    </row>
    <row r="5501" spans="1:4" ht="15" x14ac:dyDescent="0.25">
      <c r="A5501" s="81">
        <v>103037</v>
      </c>
      <c r="B5501" s="81" t="s">
        <v>2398</v>
      </c>
      <c r="C5501" s="81" t="s">
        <v>23</v>
      </c>
      <c r="D5501" s="82">
        <v>55.36</v>
      </c>
    </row>
    <row r="5502" spans="1:4" ht="15" x14ac:dyDescent="0.25">
      <c r="A5502" s="81">
        <v>103038</v>
      </c>
      <c r="B5502" s="81" t="s">
        <v>2399</v>
      </c>
      <c r="C5502" s="81" t="s">
        <v>23</v>
      </c>
      <c r="D5502" s="82">
        <v>74.17</v>
      </c>
    </row>
    <row r="5503" spans="1:4" ht="15" x14ac:dyDescent="0.25">
      <c r="A5503" s="81">
        <v>103039</v>
      </c>
      <c r="B5503" s="81" t="s">
        <v>2400</v>
      </c>
      <c r="C5503" s="81" t="s">
        <v>23</v>
      </c>
      <c r="D5503" s="82">
        <v>81.41</v>
      </c>
    </row>
    <row r="5504" spans="1:4" ht="15" x14ac:dyDescent="0.25">
      <c r="A5504" s="81">
        <v>103040</v>
      </c>
      <c r="B5504" s="81" t="s">
        <v>2401</v>
      </c>
      <c r="C5504" s="81" t="s">
        <v>23</v>
      </c>
      <c r="D5504" s="82">
        <v>120.23</v>
      </c>
    </row>
    <row r="5505" spans="1:4" ht="15" x14ac:dyDescent="0.25">
      <c r="A5505" s="81">
        <v>103041</v>
      </c>
      <c r="B5505" s="81" t="s">
        <v>2402</v>
      </c>
      <c r="C5505" s="81" t="s">
        <v>23</v>
      </c>
      <c r="D5505" s="82">
        <v>23.55</v>
      </c>
    </row>
    <row r="5506" spans="1:4" ht="15" x14ac:dyDescent="0.25">
      <c r="A5506" s="81">
        <v>103042</v>
      </c>
      <c r="B5506" s="81" t="s">
        <v>2403</v>
      </c>
      <c r="C5506" s="81" t="s">
        <v>23</v>
      </c>
      <c r="D5506" s="82">
        <v>29.46</v>
      </c>
    </row>
    <row r="5507" spans="1:4" ht="15" x14ac:dyDescent="0.25">
      <c r="A5507" s="81">
        <v>103043</v>
      </c>
      <c r="B5507" s="81" t="s">
        <v>2404</v>
      </c>
      <c r="C5507" s="81" t="s">
        <v>23</v>
      </c>
      <c r="D5507" s="82">
        <v>27.03</v>
      </c>
    </row>
    <row r="5508" spans="1:4" ht="15" x14ac:dyDescent="0.25">
      <c r="A5508" s="81">
        <v>103044</v>
      </c>
      <c r="B5508" s="81" t="s">
        <v>2405</v>
      </c>
      <c r="C5508" s="81" t="s">
        <v>23</v>
      </c>
      <c r="D5508" s="82">
        <v>36.700000000000003</v>
      </c>
    </row>
    <row r="5509" spans="1:4" ht="15" x14ac:dyDescent="0.25">
      <c r="A5509" s="81">
        <v>103045</v>
      </c>
      <c r="B5509" s="81" t="s">
        <v>2406</v>
      </c>
      <c r="C5509" s="81" t="s">
        <v>23</v>
      </c>
      <c r="D5509" s="82">
        <v>12.13</v>
      </c>
    </row>
    <row r="5510" spans="1:4" ht="15" x14ac:dyDescent="0.25">
      <c r="A5510" s="81">
        <v>103046</v>
      </c>
      <c r="B5510" s="81" t="s">
        <v>2407</v>
      </c>
      <c r="C5510" s="81" t="s">
        <v>23</v>
      </c>
      <c r="D5510" s="82">
        <v>28</v>
      </c>
    </row>
    <row r="5511" spans="1:4" ht="15" x14ac:dyDescent="0.25">
      <c r="A5511" s="81">
        <v>103047</v>
      </c>
      <c r="B5511" s="81" t="s">
        <v>2408</v>
      </c>
      <c r="C5511" s="81" t="s">
        <v>23</v>
      </c>
      <c r="D5511" s="82">
        <v>28.65</v>
      </c>
    </row>
    <row r="5512" spans="1:4" ht="15" x14ac:dyDescent="0.25">
      <c r="A5512" s="81">
        <v>103048</v>
      </c>
      <c r="B5512" s="81" t="s">
        <v>2409</v>
      </c>
      <c r="C5512" s="81" t="s">
        <v>23</v>
      </c>
      <c r="D5512" s="82">
        <v>21.75</v>
      </c>
    </row>
    <row r="5513" spans="1:4" ht="15" x14ac:dyDescent="0.25">
      <c r="A5513" s="81">
        <v>103049</v>
      </c>
      <c r="B5513" s="81" t="s">
        <v>2410</v>
      </c>
      <c r="C5513" s="81" t="s">
        <v>23</v>
      </c>
      <c r="D5513" s="82">
        <v>23.3</v>
      </c>
    </row>
    <row r="5514" spans="1:4" ht="15" x14ac:dyDescent="0.25">
      <c r="A5514" s="81">
        <v>103050</v>
      </c>
      <c r="B5514" s="81" t="s">
        <v>2411</v>
      </c>
      <c r="C5514" s="81" t="s">
        <v>23</v>
      </c>
      <c r="D5514" s="82">
        <v>31.8</v>
      </c>
    </row>
    <row r="5515" spans="1:4" ht="15" x14ac:dyDescent="0.25">
      <c r="A5515" s="81">
        <v>103051</v>
      </c>
      <c r="B5515" s="81" t="s">
        <v>2412</v>
      </c>
      <c r="C5515" s="81" t="s">
        <v>23</v>
      </c>
      <c r="D5515" s="82">
        <v>38.46</v>
      </c>
    </row>
    <row r="5516" spans="1:4" ht="15" x14ac:dyDescent="0.25">
      <c r="A5516" s="81">
        <v>103052</v>
      </c>
      <c r="B5516" s="81" t="s">
        <v>2413</v>
      </c>
      <c r="C5516" s="81" t="s">
        <v>23</v>
      </c>
      <c r="D5516" s="82">
        <v>50.62</v>
      </c>
    </row>
    <row r="5517" spans="1:4" ht="15" x14ac:dyDescent="0.25">
      <c r="A5517" s="81">
        <v>95634</v>
      </c>
      <c r="B5517" s="81" t="s">
        <v>15218</v>
      </c>
      <c r="C5517" s="81" t="s">
        <v>23</v>
      </c>
      <c r="D5517" s="82">
        <v>222.44</v>
      </c>
    </row>
    <row r="5518" spans="1:4" ht="15" x14ac:dyDescent="0.25">
      <c r="A5518" s="81">
        <v>95635</v>
      </c>
      <c r="B5518" s="81" t="s">
        <v>15219</v>
      </c>
      <c r="C5518" s="81" t="s">
        <v>23</v>
      </c>
      <c r="D5518" s="82">
        <v>236.7</v>
      </c>
    </row>
    <row r="5519" spans="1:4" ht="15" x14ac:dyDescent="0.25">
      <c r="A5519" s="81">
        <v>95636</v>
      </c>
      <c r="B5519" s="81" t="s">
        <v>15220</v>
      </c>
      <c r="C5519" s="81" t="s">
        <v>23</v>
      </c>
      <c r="D5519" s="82">
        <v>453.97</v>
      </c>
    </row>
    <row r="5520" spans="1:4" ht="15" x14ac:dyDescent="0.25">
      <c r="A5520" s="81">
        <v>95637</v>
      </c>
      <c r="B5520" s="81" t="s">
        <v>15221</v>
      </c>
      <c r="C5520" s="81" t="s">
        <v>23</v>
      </c>
      <c r="D5520" s="82">
        <v>595.42999999999995</v>
      </c>
    </row>
    <row r="5521" spans="1:4" ht="15" x14ac:dyDescent="0.25">
      <c r="A5521" s="81">
        <v>95638</v>
      </c>
      <c r="B5521" s="81" t="s">
        <v>15222</v>
      </c>
      <c r="C5521" s="81" t="s">
        <v>23</v>
      </c>
      <c r="D5521" s="82">
        <v>732.43</v>
      </c>
    </row>
    <row r="5522" spans="1:4" ht="15" x14ac:dyDescent="0.25">
      <c r="A5522" s="81">
        <v>95639</v>
      </c>
      <c r="B5522" s="81" t="s">
        <v>15223</v>
      </c>
      <c r="C5522" s="81" t="s">
        <v>23</v>
      </c>
      <c r="D5522" s="82">
        <v>993.26</v>
      </c>
    </row>
    <row r="5523" spans="1:4" ht="15" x14ac:dyDescent="0.25">
      <c r="A5523" s="81">
        <v>95641</v>
      </c>
      <c r="B5523" s="81" t="s">
        <v>15224</v>
      </c>
      <c r="C5523" s="81" t="s">
        <v>23</v>
      </c>
      <c r="D5523" s="82">
        <v>322.85000000000002</v>
      </c>
    </row>
    <row r="5524" spans="1:4" ht="15" x14ac:dyDescent="0.25">
      <c r="A5524" s="81">
        <v>95642</v>
      </c>
      <c r="B5524" s="81" t="s">
        <v>15225</v>
      </c>
      <c r="C5524" s="81" t="s">
        <v>23</v>
      </c>
      <c r="D5524" s="82">
        <v>477.28</v>
      </c>
    </row>
    <row r="5525" spans="1:4" ht="15" x14ac:dyDescent="0.25">
      <c r="A5525" s="81">
        <v>95643</v>
      </c>
      <c r="B5525" s="81" t="s">
        <v>15226</v>
      </c>
      <c r="C5525" s="81" t="s">
        <v>23</v>
      </c>
      <c r="D5525" s="82">
        <v>622.89</v>
      </c>
    </row>
    <row r="5526" spans="1:4" ht="15" x14ac:dyDescent="0.25">
      <c r="A5526" s="81">
        <v>95644</v>
      </c>
      <c r="B5526" s="81" t="s">
        <v>15227</v>
      </c>
      <c r="C5526" s="81" t="s">
        <v>23</v>
      </c>
      <c r="D5526" s="82">
        <v>230.89</v>
      </c>
    </row>
    <row r="5527" spans="1:4" ht="15" x14ac:dyDescent="0.25">
      <c r="A5527" s="81">
        <v>95645</v>
      </c>
      <c r="B5527" s="81" t="s">
        <v>15228</v>
      </c>
      <c r="C5527" s="81" t="s">
        <v>23</v>
      </c>
      <c r="D5527" s="82">
        <v>418.2</v>
      </c>
    </row>
    <row r="5528" spans="1:4" ht="15" x14ac:dyDescent="0.25">
      <c r="A5528" s="81">
        <v>95646</v>
      </c>
      <c r="B5528" s="81" t="s">
        <v>15229</v>
      </c>
      <c r="C5528" s="81" t="s">
        <v>23</v>
      </c>
      <c r="D5528" s="82">
        <v>622.96</v>
      </c>
    </row>
    <row r="5529" spans="1:4" ht="15" x14ac:dyDescent="0.25">
      <c r="A5529" s="81">
        <v>95647</v>
      </c>
      <c r="B5529" s="81" t="s">
        <v>15230</v>
      </c>
      <c r="C5529" s="81" t="s">
        <v>23</v>
      </c>
      <c r="D5529" s="82">
        <v>815.03</v>
      </c>
    </row>
    <row r="5530" spans="1:4" ht="15" x14ac:dyDescent="0.25">
      <c r="A5530" s="81">
        <v>95648</v>
      </c>
      <c r="B5530" s="81" t="s">
        <v>15231</v>
      </c>
      <c r="C5530" s="81" t="s">
        <v>23</v>
      </c>
      <c r="D5530" s="82">
        <v>613.17999999999995</v>
      </c>
    </row>
    <row r="5531" spans="1:4" ht="15" x14ac:dyDescent="0.25">
      <c r="A5531" s="81">
        <v>95649</v>
      </c>
      <c r="B5531" s="81" t="s">
        <v>15232</v>
      </c>
      <c r="C5531" s="81" t="s">
        <v>23</v>
      </c>
      <c r="D5531" s="83">
        <v>1054.3900000000001</v>
      </c>
    </row>
    <row r="5532" spans="1:4" ht="15" x14ac:dyDescent="0.25">
      <c r="A5532" s="81">
        <v>95650</v>
      </c>
      <c r="B5532" s="81" t="s">
        <v>15233</v>
      </c>
      <c r="C5532" s="81" t="s">
        <v>23</v>
      </c>
      <c r="D5532" s="83">
        <v>1539.88</v>
      </c>
    </row>
    <row r="5533" spans="1:4" ht="15" x14ac:dyDescent="0.25">
      <c r="A5533" s="81">
        <v>95651</v>
      </c>
      <c r="B5533" s="81" t="s">
        <v>15234</v>
      </c>
      <c r="C5533" s="81" t="s">
        <v>23</v>
      </c>
      <c r="D5533" s="83">
        <v>1998.78</v>
      </c>
    </row>
    <row r="5534" spans="1:4" ht="15" x14ac:dyDescent="0.25">
      <c r="A5534" s="81">
        <v>95652</v>
      </c>
      <c r="B5534" s="81" t="s">
        <v>15235</v>
      </c>
      <c r="C5534" s="81" t="s">
        <v>23</v>
      </c>
      <c r="D5534" s="82">
        <v>753.63</v>
      </c>
    </row>
    <row r="5535" spans="1:4" ht="15" x14ac:dyDescent="0.25">
      <c r="A5535" s="81">
        <v>95653</v>
      </c>
      <c r="B5535" s="81" t="s">
        <v>15236</v>
      </c>
      <c r="C5535" s="81" t="s">
        <v>23</v>
      </c>
      <c r="D5535" s="83">
        <v>1333.27</v>
      </c>
    </row>
    <row r="5536" spans="1:4" ht="15" x14ac:dyDescent="0.25">
      <c r="A5536" s="81">
        <v>95654</v>
      </c>
      <c r="B5536" s="81" t="s">
        <v>15237</v>
      </c>
      <c r="C5536" s="81" t="s">
        <v>23</v>
      </c>
      <c r="D5536" s="83">
        <v>1963.22</v>
      </c>
    </row>
    <row r="5537" spans="1:4" ht="15" x14ac:dyDescent="0.25">
      <c r="A5537" s="81">
        <v>95655</v>
      </c>
      <c r="B5537" s="81" t="s">
        <v>15238</v>
      </c>
      <c r="C5537" s="81" t="s">
        <v>23</v>
      </c>
      <c r="D5537" s="83">
        <v>2559.23</v>
      </c>
    </row>
    <row r="5538" spans="1:4" ht="15" x14ac:dyDescent="0.25">
      <c r="A5538" s="81">
        <v>95657</v>
      </c>
      <c r="B5538" s="81" t="s">
        <v>15239</v>
      </c>
      <c r="C5538" s="81" t="s">
        <v>23</v>
      </c>
      <c r="D5538" s="82">
        <v>324.19</v>
      </c>
    </row>
    <row r="5539" spans="1:4" ht="15" x14ac:dyDescent="0.25">
      <c r="A5539" s="81">
        <v>95658</v>
      </c>
      <c r="B5539" s="81" t="s">
        <v>15240</v>
      </c>
      <c r="C5539" s="81" t="s">
        <v>23</v>
      </c>
      <c r="D5539" s="82">
        <v>585.71</v>
      </c>
    </row>
    <row r="5540" spans="1:4" ht="15" x14ac:dyDescent="0.25">
      <c r="A5540" s="81">
        <v>95659</v>
      </c>
      <c r="B5540" s="81" t="s">
        <v>15241</v>
      </c>
      <c r="C5540" s="81" t="s">
        <v>23</v>
      </c>
      <c r="D5540" s="82">
        <v>870.49</v>
      </c>
    </row>
    <row r="5541" spans="1:4" ht="15" x14ac:dyDescent="0.25">
      <c r="A5541" s="81">
        <v>95660</v>
      </c>
      <c r="B5541" s="81" t="s">
        <v>15242</v>
      </c>
      <c r="C5541" s="81" t="s">
        <v>23</v>
      </c>
      <c r="D5541" s="83">
        <v>1139.27</v>
      </c>
    </row>
    <row r="5542" spans="1:4" ht="15" x14ac:dyDescent="0.25">
      <c r="A5542" s="81">
        <v>95661</v>
      </c>
      <c r="B5542" s="81" t="s">
        <v>15243</v>
      </c>
      <c r="C5542" s="81" t="s">
        <v>23</v>
      </c>
      <c r="D5542" s="82">
        <v>393.24</v>
      </c>
    </row>
    <row r="5543" spans="1:4" ht="15" x14ac:dyDescent="0.25">
      <c r="A5543" s="81">
        <v>95662</v>
      </c>
      <c r="B5543" s="81" t="s">
        <v>15244</v>
      </c>
      <c r="C5543" s="81" t="s">
        <v>23</v>
      </c>
      <c r="D5543" s="82">
        <v>722.43</v>
      </c>
    </row>
    <row r="5544" spans="1:4" ht="15" x14ac:dyDescent="0.25">
      <c r="A5544" s="81">
        <v>95663</v>
      </c>
      <c r="B5544" s="81" t="s">
        <v>15245</v>
      </c>
      <c r="C5544" s="81" t="s">
        <v>23</v>
      </c>
      <c r="D5544" s="83">
        <v>1079.0999999999999</v>
      </c>
    </row>
    <row r="5545" spans="1:4" ht="15" x14ac:dyDescent="0.25">
      <c r="A5545" s="81">
        <v>95664</v>
      </c>
      <c r="B5545" s="81" t="s">
        <v>15246</v>
      </c>
      <c r="C5545" s="81" t="s">
        <v>23</v>
      </c>
      <c r="D5545" s="83">
        <v>1414.58</v>
      </c>
    </row>
    <row r="5546" spans="1:4" ht="15" x14ac:dyDescent="0.25">
      <c r="A5546" s="81">
        <v>95665</v>
      </c>
      <c r="B5546" s="81" t="s">
        <v>15247</v>
      </c>
      <c r="C5546" s="81" t="s">
        <v>23</v>
      </c>
      <c r="D5546" s="82">
        <v>357.61</v>
      </c>
    </row>
    <row r="5547" spans="1:4" ht="15" x14ac:dyDescent="0.25">
      <c r="A5547" s="81">
        <v>95666</v>
      </c>
      <c r="B5547" s="81" t="s">
        <v>15248</v>
      </c>
      <c r="C5547" s="81" t="s">
        <v>23</v>
      </c>
      <c r="D5547" s="82">
        <v>630.29999999999995</v>
      </c>
    </row>
    <row r="5548" spans="1:4" ht="15" x14ac:dyDescent="0.25">
      <c r="A5548" s="81">
        <v>95667</v>
      </c>
      <c r="B5548" s="81" t="s">
        <v>15249</v>
      </c>
      <c r="C5548" s="81" t="s">
        <v>23</v>
      </c>
      <c r="D5548" s="82">
        <v>932.92</v>
      </c>
    </row>
    <row r="5549" spans="1:4" ht="15" x14ac:dyDescent="0.25">
      <c r="A5549" s="81">
        <v>95668</v>
      </c>
      <c r="B5549" s="81" t="s">
        <v>15250</v>
      </c>
      <c r="C5549" s="81" t="s">
        <v>23</v>
      </c>
      <c r="D5549" s="83">
        <v>1217.26</v>
      </c>
    </row>
    <row r="5550" spans="1:4" ht="15" x14ac:dyDescent="0.25">
      <c r="A5550" s="81">
        <v>95669</v>
      </c>
      <c r="B5550" s="81" t="s">
        <v>15251</v>
      </c>
      <c r="C5550" s="81" t="s">
        <v>23</v>
      </c>
      <c r="D5550" s="82">
        <v>423.69</v>
      </c>
    </row>
    <row r="5551" spans="1:4" ht="15" x14ac:dyDescent="0.25">
      <c r="A5551" s="81">
        <v>95670</v>
      </c>
      <c r="B5551" s="81" t="s">
        <v>15252</v>
      </c>
      <c r="C5551" s="81" t="s">
        <v>23</v>
      </c>
      <c r="D5551" s="82">
        <v>761.18</v>
      </c>
    </row>
    <row r="5552" spans="1:4" ht="15" x14ac:dyDescent="0.25">
      <c r="A5552" s="81">
        <v>95671</v>
      </c>
      <c r="B5552" s="81" t="s">
        <v>15253</v>
      </c>
      <c r="C5552" s="81" t="s">
        <v>23</v>
      </c>
      <c r="D5552" s="83">
        <v>1132.3900000000001</v>
      </c>
    </row>
    <row r="5553" spans="1:4" ht="15" x14ac:dyDescent="0.25">
      <c r="A5553" s="81">
        <v>95672</v>
      </c>
      <c r="B5553" s="81" t="s">
        <v>15254</v>
      </c>
      <c r="C5553" s="81" t="s">
        <v>23</v>
      </c>
      <c r="D5553" s="83">
        <v>1480.71</v>
      </c>
    </row>
    <row r="5554" spans="1:4" ht="15" x14ac:dyDescent="0.25">
      <c r="A5554" s="81">
        <v>95673</v>
      </c>
      <c r="B5554" s="81" t="s">
        <v>15255</v>
      </c>
      <c r="C5554" s="81" t="s">
        <v>23</v>
      </c>
      <c r="D5554" s="82">
        <v>121.89</v>
      </c>
    </row>
    <row r="5555" spans="1:4" ht="15" x14ac:dyDescent="0.25">
      <c r="A5555" s="81">
        <v>95674</v>
      </c>
      <c r="B5555" s="81" t="s">
        <v>15256</v>
      </c>
      <c r="C5555" s="81" t="s">
        <v>23</v>
      </c>
      <c r="D5555" s="82">
        <v>128.66</v>
      </c>
    </row>
    <row r="5556" spans="1:4" ht="15" x14ac:dyDescent="0.25">
      <c r="A5556" s="81">
        <v>95675</v>
      </c>
      <c r="B5556" s="81" t="s">
        <v>15257</v>
      </c>
      <c r="C5556" s="81" t="s">
        <v>23</v>
      </c>
      <c r="D5556" s="82">
        <v>158.79</v>
      </c>
    </row>
    <row r="5557" spans="1:4" ht="15" x14ac:dyDescent="0.25">
      <c r="A5557" s="81">
        <v>95676</v>
      </c>
      <c r="B5557" s="81" t="s">
        <v>15258</v>
      </c>
      <c r="C5557" s="81" t="s">
        <v>23</v>
      </c>
      <c r="D5557" s="82">
        <v>143.15</v>
      </c>
    </row>
    <row r="5558" spans="1:4" ht="15" x14ac:dyDescent="0.25">
      <c r="A5558" s="81">
        <v>97741</v>
      </c>
      <c r="B5558" s="81" t="s">
        <v>15259</v>
      </c>
      <c r="C5558" s="81" t="s">
        <v>23</v>
      </c>
      <c r="D5558" s="82">
        <v>182.69</v>
      </c>
    </row>
    <row r="5559" spans="1:4" ht="15" x14ac:dyDescent="0.25">
      <c r="A5559" s="81">
        <v>104992</v>
      </c>
      <c r="B5559" s="81" t="s">
        <v>15260</v>
      </c>
      <c r="C5559" s="81" t="s">
        <v>23</v>
      </c>
      <c r="D5559" s="83">
        <v>1183.75</v>
      </c>
    </row>
    <row r="5560" spans="1:4" ht="15" x14ac:dyDescent="0.25">
      <c r="A5560" s="81">
        <v>104997</v>
      </c>
      <c r="B5560" s="81" t="s">
        <v>15261</v>
      </c>
      <c r="C5560" s="81" t="s">
        <v>23</v>
      </c>
      <c r="D5560" s="82">
        <v>397.04</v>
      </c>
    </row>
    <row r="5561" spans="1:4" ht="15" x14ac:dyDescent="0.25">
      <c r="A5561" s="81">
        <v>104998</v>
      </c>
      <c r="B5561" s="81" t="s">
        <v>15262</v>
      </c>
      <c r="C5561" s="81" t="s">
        <v>23</v>
      </c>
      <c r="D5561" s="82">
        <v>525.79</v>
      </c>
    </row>
    <row r="5562" spans="1:4" ht="15" x14ac:dyDescent="0.25">
      <c r="A5562" s="81">
        <v>105135</v>
      </c>
      <c r="B5562" s="81" t="s">
        <v>15263</v>
      </c>
      <c r="C5562" s="81" t="s">
        <v>23</v>
      </c>
      <c r="D5562" s="82">
        <v>851.38</v>
      </c>
    </row>
    <row r="5563" spans="1:4" ht="15" x14ac:dyDescent="0.25">
      <c r="A5563" s="81">
        <v>90436</v>
      </c>
      <c r="B5563" s="81" t="s">
        <v>15264</v>
      </c>
      <c r="C5563" s="81" t="s">
        <v>23</v>
      </c>
      <c r="D5563" s="82">
        <v>20.27</v>
      </c>
    </row>
    <row r="5564" spans="1:4" ht="15" x14ac:dyDescent="0.25">
      <c r="A5564" s="81">
        <v>90437</v>
      </c>
      <c r="B5564" s="81" t="s">
        <v>15265</v>
      </c>
      <c r="C5564" s="81" t="s">
        <v>23</v>
      </c>
      <c r="D5564" s="82">
        <v>54.02</v>
      </c>
    </row>
    <row r="5565" spans="1:4" ht="15" x14ac:dyDescent="0.25">
      <c r="A5565" s="81">
        <v>90438</v>
      </c>
      <c r="B5565" s="81" t="s">
        <v>15266</v>
      </c>
      <c r="C5565" s="81" t="s">
        <v>23</v>
      </c>
      <c r="D5565" s="82">
        <v>78.91</v>
      </c>
    </row>
    <row r="5566" spans="1:4" ht="15" x14ac:dyDescent="0.25">
      <c r="A5566" s="81">
        <v>90439</v>
      </c>
      <c r="B5566" s="81" t="s">
        <v>15267</v>
      </c>
      <c r="C5566" s="81" t="s">
        <v>23</v>
      </c>
      <c r="D5566" s="82">
        <v>11.45</v>
      </c>
    </row>
    <row r="5567" spans="1:4" ht="15" x14ac:dyDescent="0.25">
      <c r="A5567" s="81">
        <v>90440</v>
      </c>
      <c r="B5567" s="81" t="s">
        <v>15268</v>
      </c>
      <c r="C5567" s="81" t="s">
        <v>23</v>
      </c>
      <c r="D5567" s="82">
        <v>30.52</v>
      </c>
    </row>
    <row r="5568" spans="1:4" ht="15" x14ac:dyDescent="0.25">
      <c r="A5568" s="81">
        <v>90441</v>
      </c>
      <c r="B5568" s="81" t="s">
        <v>15269</v>
      </c>
      <c r="C5568" s="81" t="s">
        <v>23</v>
      </c>
      <c r="D5568" s="82">
        <v>44.57</v>
      </c>
    </row>
    <row r="5569" spans="1:4" ht="15" x14ac:dyDescent="0.25">
      <c r="A5569" s="81">
        <v>90443</v>
      </c>
      <c r="B5569" s="81" t="s">
        <v>15270</v>
      </c>
      <c r="C5569" s="81" t="s">
        <v>7</v>
      </c>
      <c r="D5569" s="82">
        <v>10.88</v>
      </c>
    </row>
    <row r="5570" spans="1:4" ht="15" x14ac:dyDescent="0.25">
      <c r="A5570" s="81">
        <v>90444</v>
      </c>
      <c r="B5570" s="81" t="s">
        <v>15271</v>
      </c>
      <c r="C5570" s="81" t="s">
        <v>7</v>
      </c>
      <c r="D5570" s="82">
        <v>15.55</v>
      </c>
    </row>
    <row r="5571" spans="1:4" ht="15" x14ac:dyDescent="0.25">
      <c r="A5571" s="81">
        <v>90445</v>
      </c>
      <c r="B5571" s="81" t="s">
        <v>15272</v>
      </c>
      <c r="C5571" s="81" t="s">
        <v>7</v>
      </c>
      <c r="D5571" s="82">
        <v>20.62</v>
      </c>
    </row>
    <row r="5572" spans="1:4" ht="15" x14ac:dyDescent="0.25">
      <c r="A5572" s="81">
        <v>90446</v>
      </c>
      <c r="B5572" s="81" t="s">
        <v>15273</v>
      </c>
      <c r="C5572" s="81" t="s">
        <v>7</v>
      </c>
      <c r="D5572" s="82">
        <v>27.38</v>
      </c>
    </row>
    <row r="5573" spans="1:4" ht="15" x14ac:dyDescent="0.25">
      <c r="A5573" s="81">
        <v>90447</v>
      </c>
      <c r="B5573" s="81" t="s">
        <v>15274</v>
      </c>
      <c r="C5573" s="81" t="s">
        <v>7</v>
      </c>
      <c r="D5573" s="82">
        <v>12.27</v>
      </c>
    </row>
    <row r="5574" spans="1:4" ht="15" x14ac:dyDescent="0.25">
      <c r="A5574" s="81">
        <v>90451</v>
      </c>
      <c r="B5574" s="81" t="s">
        <v>15275</v>
      </c>
      <c r="C5574" s="81" t="s">
        <v>23</v>
      </c>
      <c r="D5574" s="82">
        <v>7.67</v>
      </c>
    </row>
    <row r="5575" spans="1:4" ht="15" x14ac:dyDescent="0.25">
      <c r="A5575" s="81">
        <v>90452</v>
      </c>
      <c r="B5575" s="81" t="s">
        <v>15276</v>
      </c>
      <c r="C5575" s="81" t="s">
        <v>23</v>
      </c>
      <c r="D5575" s="82">
        <v>25.5</v>
      </c>
    </row>
    <row r="5576" spans="1:4" ht="15" x14ac:dyDescent="0.25">
      <c r="A5576" s="81">
        <v>90453</v>
      </c>
      <c r="B5576" s="81" t="s">
        <v>15277</v>
      </c>
      <c r="C5576" s="81" t="s">
        <v>23</v>
      </c>
      <c r="D5576" s="82">
        <v>4.76</v>
      </c>
    </row>
    <row r="5577" spans="1:4" ht="15" x14ac:dyDescent="0.25">
      <c r="A5577" s="81">
        <v>90454</v>
      </c>
      <c r="B5577" s="81" t="s">
        <v>15278</v>
      </c>
      <c r="C5577" s="81" t="s">
        <v>23</v>
      </c>
      <c r="D5577" s="82">
        <v>7.69</v>
      </c>
    </row>
    <row r="5578" spans="1:4" ht="15" x14ac:dyDescent="0.25">
      <c r="A5578" s="81">
        <v>90455</v>
      </c>
      <c r="B5578" s="81" t="s">
        <v>15279</v>
      </c>
      <c r="C5578" s="81" t="s">
        <v>23</v>
      </c>
      <c r="D5578" s="82">
        <v>10.050000000000001</v>
      </c>
    </row>
    <row r="5579" spans="1:4" ht="15" x14ac:dyDescent="0.25">
      <c r="A5579" s="81">
        <v>90456</v>
      </c>
      <c r="B5579" s="81" t="s">
        <v>15280</v>
      </c>
      <c r="C5579" s="81" t="s">
        <v>23</v>
      </c>
      <c r="D5579" s="82">
        <v>8.1300000000000008</v>
      </c>
    </row>
    <row r="5580" spans="1:4" ht="15" x14ac:dyDescent="0.25">
      <c r="A5580" s="81">
        <v>90457</v>
      </c>
      <c r="B5580" s="81" t="s">
        <v>15281</v>
      </c>
      <c r="C5580" s="81" t="s">
        <v>23</v>
      </c>
      <c r="D5580" s="82">
        <v>18.559999999999999</v>
      </c>
    </row>
    <row r="5581" spans="1:4" ht="15" x14ac:dyDescent="0.25">
      <c r="A5581" s="81">
        <v>90458</v>
      </c>
      <c r="B5581" s="81" t="s">
        <v>15282</v>
      </c>
      <c r="C5581" s="81" t="s">
        <v>23</v>
      </c>
      <c r="D5581" s="82">
        <v>52.94</v>
      </c>
    </row>
    <row r="5582" spans="1:4" ht="15" x14ac:dyDescent="0.25">
      <c r="A5582" s="81">
        <v>90459</v>
      </c>
      <c r="B5582" s="81" t="s">
        <v>15283</v>
      </c>
      <c r="C5582" s="81" t="s">
        <v>23</v>
      </c>
      <c r="D5582" s="82">
        <v>66.47</v>
      </c>
    </row>
    <row r="5583" spans="1:4" ht="15" x14ac:dyDescent="0.25">
      <c r="A5583" s="81">
        <v>90460</v>
      </c>
      <c r="B5583" s="81" t="s">
        <v>15284</v>
      </c>
      <c r="C5583" s="81" t="s">
        <v>7</v>
      </c>
      <c r="D5583" s="82">
        <v>27.72</v>
      </c>
    </row>
    <row r="5584" spans="1:4" ht="15" x14ac:dyDescent="0.25">
      <c r="A5584" s="81">
        <v>90461</v>
      </c>
      <c r="B5584" s="81" t="s">
        <v>15285</v>
      </c>
      <c r="C5584" s="81" t="s">
        <v>7</v>
      </c>
      <c r="D5584" s="82">
        <v>22.05</v>
      </c>
    </row>
    <row r="5585" spans="1:4" ht="15" x14ac:dyDescent="0.25">
      <c r="A5585" s="81">
        <v>90462</v>
      </c>
      <c r="B5585" s="81" t="s">
        <v>15286</v>
      </c>
      <c r="C5585" s="81" t="s">
        <v>7</v>
      </c>
      <c r="D5585" s="82">
        <v>4.97</v>
      </c>
    </row>
    <row r="5586" spans="1:4" ht="15" x14ac:dyDescent="0.25">
      <c r="A5586" s="81">
        <v>90463</v>
      </c>
      <c r="B5586" s="81" t="s">
        <v>15287</v>
      </c>
      <c r="C5586" s="81" t="s">
        <v>7</v>
      </c>
      <c r="D5586" s="82">
        <v>4.37</v>
      </c>
    </row>
    <row r="5587" spans="1:4" ht="15" x14ac:dyDescent="0.25">
      <c r="A5587" s="81">
        <v>90466</v>
      </c>
      <c r="B5587" s="81" t="s">
        <v>15288</v>
      </c>
      <c r="C5587" s="81" t="s">
        <v>7</v>
      </c>
      <c r="D5587" s="82">
        <v>19.489999999999998</v>
      </c>
    </row>
    <row r="5588" spans="1:4" ht="15" x14ac:dyDescent="0.25">
      <c r="A5588" s="81">
        <v>90467</v>
      </c>
      <c r="B5588" s="81" t="s">
        <v>15289</v>
      </c>
      <c r="C5588" s="81" t="s">
        <v>7</v>
      </c>
      <c r="D5588" s="82">
        <v>29.24</v>
      </c>
    </row>
    <row r="5589" spans="1:4" ht="15" x14ac:dyDescent="0.25">
      <c r="A5589" s="81">
        <v>90468</v>
      </c>
      <c r="B5589" s="81" t="s">
        <v>15290</v>
      </c>
      <c r="C5589" s="81" t="s">
        <v>7</v>
      </c>
      <c r="D5589" s="82">
        <v>8.89</v>
      </c>
    </row>
    <row r="5590" spans="1:4" ht="15" x14ac:dyDescent="0.25">
      <c r="A5590" s="81">
        <v>90469</v>
      </c>
      <c r="B5590" s="81" t="s">
        <v>15291</v>
      </c>
      <c r="C5590" s="81" t="s">
        <v>7</v>
      </c>
      <c r="D5590" s="82">
        <v>13.44</v>
      </c>
    </row>
    <row r="5591" spans="1:4" ht="15" x14ac:dyDescent="0.25">
      <c r="A5591" s="81">
        <v>90470</v>
      </c>
      <c r="B5591" s="81" t="s">
        <v>15292</v>
      </c>
      <c r="C5591" s="81" t="s">
        <v>7</v>
      </c>
      <c r="D5591" s="82">
        <v>17.62</v>
      </c>
    </row>
    <row r="5592" spans="1:4" ht="15" x14ac:dyDescent="0.25">
      <c r="A5592" s="81">
        <v>91166</v>
      </c>
      <c r="B5592" s="81" t="s">
        <v>15293</v>
      </c>
      <c r="C5592" s="81" t="s">
        <v>7</v>
      </c>
      <c r="D5592" s="82">
        <v>4.88</v>
      </c>
    </row>
    <row r="5593" spans="1:4" ht="15" x14ac:dyDescent="0.25">
      <c r="A5593" s="81">
        <v>91167</v>
      </c>
      <c r="B5593" s="81" t="s">
        <v>15294</v>
      </c>
      <c r="C5593" s="81" t="s">
        <v>7</v>
      </c>
      <c r="D5593" s="82">
        <v>12.57</v>
      </c>
    </row>
    <row r="5594" spans="1:4" ht="15" x14ac:dyDescent="0.25">
      <c r="A5594" s="81">
        <v>91170</v>
      </c>
      <c r="B5594" s="81" t="s">
        <v>15295</v>
      </c>
      <c r="C5594" s="81" t="s">
        <v>7</v>
      </c>
      <c r="D5594" s="82">
        <v>12.57</v>
      </c>
    </row>
    <row r="5595" spans="1:4" ht="15" x14ac:dyDescent="0.25">
      <c r="A5595" s="81">
        <v>91171</v>
      </c>
      <c r="B5595" s="81" t="s">
        <v>15296</v>
      </c>
      <c r="C5595" s="81" t="s">
        <v>7</v>
      </c>
      <c r="D5595" s="82">
        <v>20.04</v>
      </c>
    </row>
    <row r="5596" spans="1:4" ht="15" x14ac:dyDescent="0.25">
      <c r="A5596" s="81">
        <v>91172</v>
      </c>
      <c r="B5596" s="81" t="s">
        <v>15297</v>
      </c>
      <c r="C5596" s="81" t="s">
        <v>7</v>
      </c>
      <c r="D5596" s="82">
        <v>23</v>
      </c>
    </row>
    <row r="5597" spans="1:4" ht="15" x14ac:dyDescent="0.25">
      <c r="A5597" s="81">
        <v>91173</v>
      </c>
      <c r="B5597" s="81" t="s">
        <v>15298</v>
      </c>
      <c r="C5597" s="81" t="s">
        <v>7</v>
      </c>
      <c r="D5597" s="82">
        <v>4.68</v>
      </c>
    </row>
    <row r="5598" spans="1:4" ht="15" x14ac:dyDescent="0.25">
      <c r="A5598" s="81">
        <v>91174</v>
      </c>
      <c r="B5598" s="81" t="s">
        <v>15299</v>
      </c>
      <c r="C5598" s="81" t="s">
        <v>7</v>
      </c>
      <c r="D5598" s="82">
        <v>8.01</v>
      </c>
    </row>
    <row r="5599" spans="1:4" ht="15" x14ac:dyDescent="0.25">
      <c r="A5599" s="81">
        <v>91175</v>
      </c>
      <c r="B5599" s="81" t="s">
        <v>15300</v>
      </c>
      <c r="C5599" s="81" t="s">
        <v>7</v>
      </c>
      <c r="D5599" s="82">
        <v>12.41</v>
      </c>
    </row>
    <row r="5600" spans="1:4" ht="15" x14ac:dyDescent="0.25">
      <c r="A5600" s="81">
        <v>91176</v>
      </c>
      <c r="B5600" s="81" t="s">
        <v>15301</v>
      </c>
      <c r="C5600" s="81" t="s">
        <v>7</v>
      </c>
      <c r="D5600" s="82">
        <v>19.89</v>
      </c>
    </row>
    <row r="5601" spans="1:4" ht="15" x14ac:dyDescent="0.25">
      <c r="A5601" s="81">
        <v>91179</v>
      </c>
      <c r="B5601" s="81" t="s">
        <v>15302</v>
      </c>
      <c r="C5601" s="81" t="s">
        <v>7</v>
      </c>
      <c r="D5601" s="82">
        <v>19.89</v>
      </c>
    </row>
    <row r="5602" spans="1:4" ht="15" x14ac:dyDescent="0.25">
      <c r="A5602" s="81">
        <v>91180</v>
      </c>
      <c r="B5602" s="81" t="s">
        <v>15303</v>
      </c>
      <c r="C5602" s="81" t="s">
        <v>7</v>
      </c>
      <c r="D5602" s="82">
        <v>26.6</v>
      </c>
    </row>
    <row r="5603" spans="1:4" ht="15" x14ac:dyDescent="0.25">
      <c r="A5603" s="81">
        <v>91181</v>
      </c>
      <c r="B5603" s="81" t="s">
        <v>15304</v>
      </c>
      <c r="C5603" s="81" t="s">
        <v>7</v>
      </c>
      <c r="D5603" s="82">
        <v>28.01</v>
      </c>
    </row>
    <row r="5604" spans="1:4" ht="15" x14ac:dyDescent="0.25">
      <c r="A5604" s="81">
        <v>91182</v>
      </c>
      <c r="B5604" s="81" t="s">
        <v>15305</v>
      </c>
      <c r="C5604" s="81" t="s">
        <v>7</v>
      </c>
      <c r="D5604" s="82">
        <v>32.71</v>
      </c>
    </row>
    <row r="5605" spans="1:4" ht="15" x14ac:dyDescent="0.25">
      <c r="A5605" s="81">
        <v>91185</v>
      </c>
      <c r="B5605" s="81" t="s">
        <v>15306</v>
      </c>
      <c r="C5605" s="81" t="s">
        <v>7</v>
      </c>
      <c r="D5605" s="82">
        <v>32.71</v>
      </c>
    </row>
    <row r="5606" spans="1:4" ht="15" x14ac:dyDescent="0.25">
      <c r="A5606" s="81">
        <v>91186</v>
      </c>
      <c r="B5606" s="81" t="s">
        <v>15307</v>
      </c>
      <c r="C5606" s="81" t="s">
        <v>7</v>
      </c>
      <c r="D5606" s="82">
        <v>36.090000000000003</v>
      </c>
    </row>
    <row r="5607" spans="1:4" ht="15" x14ac:dyDescent="0.25">
      <c r="A5607" s="81">
        <v>91187</v>
      </c>
      <c r="B5607" s="81" t="s">
        <v>15308</v>
      </c>
      <c r="C5607" s="81" t="s">
        <v>7</v>
      </c>
      <c r="D5607" s="82">
        <v>32.51</v>
      </c>
    </row>
    <row r="5608" spans="1:4" ht="15" x14ac:dyDescent="0.25">
      <c r="A5608" s="81">
        <v>91188</v>
      </c>
      <c r="B5608" s="81" t="s">
        <v>15309</v>
      </c>
      <c r="C5608" s="81" t="s">
        <v>23</v>
      </c>
      <c r="D5608" s="82">
        <v>16.02</v>
      </c>
    </row>
    <row r="5609" spans="1:4" ht="15" x14ac:dyDescent="0.25">
      <c r="A5609" s="81">
        <v>91189</v>
      </c>
      <c r="B5609" s="81" t="s">
        <v>15310</v>
      </c>
      <c r="C5609" s="81" t="s">
        <v>23</v>
      </c>
      <c r="D5609" s="82">
        <v>80.95</v>
      </c>
    </row>
    <row r="5610" spans="1:4" ht="15" x14ac:dyDescent="0.25">
      <c r="A5610" s="81">
        <v>91190</v>
      </c>
      <c r="B5610" s="81" t="s">
        <v>15311</v>
      </c>
      <c r="C5610" s="81" t="s">
        <v>23</v>
      </c>
      <c r="D5610" s="82">
        <v>12.69</v>
      </c>
    </row>
    <row r="5611" spans="1:4" ht="15" x14ac:dyDescent="0.25">
      <c r="A5611" s="81">
        <v>91191</v>
      </c>
      <c r="B5611" s="81" t="s">
        <v>15312</v>
      </c>
      <c r="C5611" s="81" t="s">
        <v>23</v>
      </c>
      <c r="D5611" s="82">
        <v>16.649999999999999</v>
      </c>
    </row>
    <row r="5612" spans="1:4" ht="15" x14ac:dyDescent="0.25">
      <c r="A5612" s="81">
        <v>91192</v>
      </c>
      <c r="B5612" s="81" t="s">
        <v>15313</v>
      </c>
      <c r="C5612" s="81" t="s">
        <v>23</v>
      </c>
      <c r="D5612" s="82">
        <v>23.76</v>
      </c>
    </row>
    <row r="5613" spans="1:4" ht="15" x14ac:dyDescent="0.25">
      <c r="A5613" s="81">
        <v>91222</v>
      </c>
      <c r="B5613" s="81" t="s">
        <v>15314</v>
      </c>
      <c r="C5613" s="81" t="s">
        <v>7</v>
      </c>
      <c r="D5613" s="82">
        <v>12.09</v>
      </c>
    </row>
    <row r="5614" spans="1:4" ht="15" x14ac:dyDescent="0.25">
      <c r="A5614" s="81">
        <v>94480</v>
      </c>
      <c r="B5614" s="81" t="s">
        <v>15315</v>
      </c>
      <c r="C5614" s="81" t="s">
        <v>23</v>
      </c>
      <c r="D5614" s="83">
        <v>2908.86</v>
      </c>
    </row>
    <row r="5615" spans="1:4" ht="15" x14ac:dyDescent="0.25">
      <c r="A5615" s="81">
        <v>94481</v>
      </c>
      <c r="B5615" s="81" t="s">
        <v>15316</v>
      </c>
      <c r="C5615" s="81" t="s">
        <v>23</v>
      </c>
      <c r="D5615" s="83">
        <v>2093.96</v>
      </c>
    </row>
    <row r="5616" spans="1:4" ht="15" x14ac:dyDescent="0.25">
      <c r="A5616" s="81">
        <v>94482</v>
      </c>
      <c r="B5616" s="81" t="s">
        <v>15317</v>
      </c>
      <c r="C5616" s="81" t="s">
        <v>23</v>
      </c>
      <c r="D5616" s="83">
        <v>1661.83</v>
      </c>
    </row>
    <row r="5617" spans="1:4" ht="15" x14ac:dyDescent="0.25">
      <c r="A5617" s="81">
        <v>94483</v>
      </c>
      <c r="B5617" s="81" t="s">
        <v>15318</v>
      </c>
      <c r="C5617" s="81" t="s">
        <v>23</v>
      </c>
      <c r="D5617" s="83">
        <v>1407.29</v>
      </c>
    </row>
    <row r="5618" spans="1:4" ht="15" x14ac:dyDescent="0.25">
      <c r="A5618" s="81">
        <v>95541</v>
      </c>
      <c r="B5618" s="81" t="s">
        <v>15319</v>
      </c>
      <c r="C5618" s="81" t="s">
        <v>23</v>
      </c>
      <c r="D5618" s="82">
        <v>34.39</v>
      </c>
    </row>
    <row r="5619" spans="1:4" ht="15" x14ac:dyDescent="0.25">
      <c r="A5619" s="81">
        <v>96559</v>
      </c>
      <c r="B5619" s="81" t="s">
        <v>15320</v>
      </c>
      <c r="C5619" s="81" t="s">
        <v>129</v>
      </c>
      <c r="D5619" s="82">
        <v>38.799999999999997</v>
      </c>
    </row>
    <row r="5620" spans="1:4" ht="15" x14ac:dyDescent="0.25">
      <c r="A5620" s="81">
        <v>96560</v>
      </c>
      <c r="B5620" s="81" t="s">
        <v>15321</v>
      </c>
      <c r="C5620" s="81" t="s">
        <v>129</v>
      </c>
      <c r="D5620" s="82">
        <v>39.17</v>
      </c>
    </row>
    <row r="5621" spans="1:4" ht="15" x14ac:dyDescent="0.25">
      <c r="A5621" s="81">
        <v>96562</v>
      </c>
      <c r="B5621" s="81" t="s">
        <v>15322</v>
      </c>
      <c r="C5621" s="81" t="s">
        <v>7</v>
      </c>
      <c r="D5621" s="82">
        <v>61.96</v>
      </c>
    </row>
    <row r="5622" spans="1:4" ht="15" x14ac:dyDescent="0.25">
      <c r="A5622" s="81">
        <v>96563</v>
      </c>
      <c r="B5622" s="81" t="s">
        <v>15323</v>
      </c>
      <c r="C5622" s="81" t="s">
        <v>7</v>
      </c>
      <c r="D5622" s="82">
        <v>67.13</v>
      </c>
    </row>
    <row r="5623" spans="1:4" ht="15" x14ac:dyDescent="0.25">
      <c r="A5623" s="81">
        <v>100128</v>
      </c>
      <c r="B5623" s="81" t="s">
        <v>13130</v>
      </c>
      <c r="C5623" s="81" t="s">
        <v>23</v>
      </c>
      <c r="D5623" s="83">
        <v>1717.35</v>
      </c>
    </row>
    <row r="5624" spans="1:4" ht="15" x14ac:dyDescent="0.25">
      <c r="A5624" s="81">
        <v>101802</v>
      </c>
      <c r="B5624" s="81" t="s">
        <v>2414</v>
      </c>
      <c r="C5624" s="81" t="s">
        <v>23</v>
      </c>
      <c r="D5624" s="83">
        <v>1800.64</v>
      </c>
    </row>
    <row r="5625" spans="1:4" ht="15" x14ac:dyDescent="0.25">
      <c r="A5625" s="81">
        <v>101803</v>
      </c>
      <c r="B5625" s="81" t="s">
        <v>2415</v>
      </c>
      <c r="C5625" s="81" t="s">
        <v>23</v>
      </c>
      <c r="D5625" s="83">
        <v>1165.57</v>
      </c>
    </row>
    <row r="5626" spans="1:4" ht="15" x14ac:dyDescent="0.25">
      <c r="A5626" s="81">
        <v>101804</v>
      </c>
      <c r="B5626" s="81" t="s">
        <v>2416</v>
      </c>
      <c r="C5626" s="81" t="s">
        <v>23</v>
      </c>
      <c r="D5626" s="83">
        <v>1447.78</v>
      </c>
    </row>
    <row r="5627" spans="1:4" ht="15" x14ac:dyDescent="0.25">
      <c r="A5627" s="81">
        <v>101805</v>
      </c>
      <c r="B5627" s="81" t="s">
        <v>2417</v>
      </c>
      <c r="C5627" s="81" t="s">
        <v>23</v>
      </c>
      <c r="D5627" s="83">
        <v>1839.31</v>
      </c>
    </row>
    <row r="5628" spans="1:4" ht="15" x14ac:dyDescent="0.25">
      <c r="A5628" s="81">
        <v>102111</v>
      </c>
      <c r="B5628" s="81" t="s">
        <v>2418</v>
      </c>
      <c r="C5628" s="81" t="s">
        <v>23</v>
      </c>
      <c r="D5628" s="83">
        <v>1125.1300000000001</v>
      </c>
    </row>
    <row r="5629" spans="1:4" ht="15" x14ac:dyDescent="0.25">
      <c r="A5629" s="81">
        <v>102112</v>
      </c>
      <c r="B5629" s="81" t="s">
        <v>2419</v>
      </c>
      <c r="C5629" s="81" t="s">
        <v>23</v>
      </c>
      <c r="D5629" s="82">
        <v>195.68</v>
      </c>
    </row>
    <row r="5630" spans="1:4" ht="15" x14ac:dyDescent="0.25">
      <c r="A5630" s="81">
        <v>102113</v>
      </c>
      <c r="B5630" s="81" t="s">
        <v>2420</v>
      </c>
      <c r="C5630" s="81" t="s">
        <v>23</v>
      </c>
      <c r="D5630" s="83">
        <v>1767.37</v>
      </c>
    </row>
    <row r="5631" spans="1:4" ht="15" x14ac:dyDescent="0.25">
      <c r="A5631" s="81">
        <v>102114</v>
      </c>
      <c r="B5631" s="81" t="s">
        <v>2421</v>
      </c>
      <c r="C5631" s="81" t="s">
        <v>23</v>
      </c>
      <c r="D5631" s="82">
        <v>200.63</v>
      </c>
    </row>
    <row r="5632" spans="1:4" ht="15" x14ac:dyDescent="0.25">
      <c r="A5632" s="81">
        <v>102115</v>
      </c>
      <c r="B5632" s="81" t="s">
        <v>2422</v>
      </c>
      <c r="C5632" s="81" t="s">
        <v>23</v>
      </c>
      <c r="D5632" s="83">
        <v>3068.5</v>
      </c>
    </row>
    <row r="5633" spans="1:4" ht="15" x14ac:dyDescent="0.25">
      <c r="A5633" s="81">
        <v>102116</v>
      </c>
      <c r="B5633" s="81" t="s">
        <v>2423</v>
      </c>
      <c r="C5633" s="81" t="s">
        <v>23</v>
      </c>
      <c r="D5633" s="83">
        <v>1886.19</v>
      </c>
    </row>
    <row r="5634" spans="1:4" ht="15" x14ac:dyDescent="0.25">
      <c r="A5634" s="81">
        <v>102117</v>
      </c>
      <c r="B5634" s="81" t="s">
        <v>2424</v>
      </c>
      <c r="C5634" s="81" t="s">
        <v>23</v>
      </c>
      <c r="D5634" s="82">
        <v>206.64</v>
      </c>
    </row>
    <row r="5635" spans="1:4" ht="15" x14ac:dyDescent="0.25">
      <c r="A5635" s="81">
        <v>102118</v>
      </c>
      <c r="B5635" s="81" t="s">
        <v>2425</v>
      </c>
      <c r="C5635" s="81" t="s">
        <v>23</v>
      </c>
      <c r="D5635" s="83">
        <v>2555.31</v>
      </c>
    </row>
    <row r="5636" spans="1:4" ht="15" x14ac:dyDescent="0.25">
      <c r="A5636" s="81">
        <v>102119</v>
      </c>
      <c r="B5636" s="81" t="s">
        <v>2426</v>
      </c>
      <c r="C5636" s="81" t="s">
        <v>23</v>
      </c>
      <c r="D5636" s="82">
        <v>211.82</v>
      </c>
    </row>
    <row r="5637" spans="1:4" ht="15" x14ac:dyDescent="0.25">
      <c r="A5637" s="81">
        <v>102121</v>
      </c>
      <c r="B5637" s="81" t="s">
        <v>2427</v>
      </c>
      <c r="C5637" s="81" t="s">
        <v>23</v>
      </c>
      <c r="D5637" s="82">
        <v>265.92</v>
      </c>
    </row>
    <row r="5638" spans="1:4" ht="15" x14ac:dyDescent="0.25">
      <c r="A5638" s="81">
        <v>102122</v>
      </c>
      <c r="B5638" s="81" t="s">
        <v>2428</v>
      </c>
      <c r="C5638" s="81" t="s">
        <v>23</v>
      </c>
      <c r="D5638" s="83">
        <v>8546.51</v>
      </c>
    </row>
    <row r="5639" spans="1:4" ht="15" x14ac:dyDescent="0.25">
      <c r="A5639" s="81">
        <v>102123</v>
      </c>
      <c r="B5639" s="81" t="s">
        <v>2429</v>
      </c>
      <c r="C5639" s="81" t="s">
        <v>23</v>
      </c>
      <c r="D5639" s="82">
        <v>281.33999999999997</v>
      </c>
    </row>
    <row r="5640" spans="1:4" ht="15" x14ac:dyDescent="0.25">
      <c r="A5640" s="81">
        <v>102136</v>
      </c>
      <c r="B5640" s="81" t="s">
        <v>2430</v>
      </c>
      <c r="C5640" s="81" t="s">
        <v>23</v>
      </c>
      <c r="D5640" s="82">
        <v>106.44</v>
      </c>
    </row>
    <row r="5641" spans="1:4" ht="15" x14ac:dyDescent="0.25">
      <c r="A5641" s="81">
        <v>102137</v>
      </c>
      <c r="B5641" s="81" t="s">
        <v>2431</v>
      </c>
      <c r="C5641" s="81" t="s">
        <v>23</v>
      </c>
      <c r="D5641" s="82">
        <v>89.66</v>
      </c>
    </row>
    <row r="5642" spans="1:4" ht="15" x14ac:dyDescent="0.25">
      <c r="A5642" s="81">
        <v>102138</v>
      </c>
      <c r="B5642" s="81" t="s">
        <v>2432</v>
      </c>
      <c r="C5642" s="81" t="s">
        <v>23</v>
      </c>
      <c r="D5642" s="82">
        <v>306.42</v>
      </c>
    </row>
    <row r="5643" spans="1:4" ht="15" x14ac:dyDescent="0.25">
      <c r="A5643" s="81">
        <v>103517</v>
      </c>
      <c r="B5643" s="81" t="s">
        <v>11594</v>
      </c>
      <c r="C5643" s="81" t="s">
        <v>23</v>
      </c>
      <c r="D5643" s="83">
        <v>3635.14</v>
      </c>
    </row>
    <row r="5644" spans="1:4" ht="15" x14ac:dyDescent="0.25">
      <c r="A5644" s="81">
        <v>103519</v>
      </c>
      <c r="B5644" s="81" t="s">
        <v>11595</v>
      </c>
      <c r="C5644" s="81" t="s">
        <v>23</v>
      </c>
      <c r="D5644" s="82">
        <v>11.55</v>
      </c>
    </row>
    <row r="5645" spans="1:4" ht="15" x14ac:dyDescent="0.25">
      <c r="A5645" s="81">
        <v>103520</v>
      </c>
      <c r="B5645" s="81" t="s">
        <v>11596</v>
      </c>
      <c r="C5645" s="81" t="s">
        <v>23</v>
      </c>
      <c r="D5645" s="83">
        <v>5941.72</v>
      </c>
    </row>
    <row r="5646" spans="1:4" ht="15" x14ac:dyDescent="0.25">
      <c r="A5646" s="81">
        <v>103521</v>
      </c>
      <c r="B5646" s="81" t="s">
        <v>11597</v>
      </c>
      <c r="C5646" s="81" t="s">
        <v>23</v>
      </c>
      <c r="D5646" s="83">
        <v>7890.52</v>
      </c>
    </row>
    <row r="5647" spans="1:4" ht="15" x14ac:dyDescent="0.25">
      <c r="A5647" s="81">
        <v>103522</v>
      </c>
      <c r="B5647" s="81" t="s">
        <v>11598</v>
      </c>
      <c r="C5647" s="81" t="s">
        <v>23</v>
      </c>
      <c r="D5647" s="83">
        <v>7998.26</v>
      </c>
    </row>
    <row r="5648" spans="1:4" ht="15" x14ac:dyDescent="0.25">
      <c r="A5648" s="81">
        <v>103523</v>
      </c>
      <c r="B5648" s="81" t="s">
        <v>11599</v>
      </c>
      <c r="C5648" s="81" t="s">
        <v>23</v>
      </c>
      <c r="D5648" s="83">
        <v>12008.87</v>
      </c>
    </row>
    <row r="5649" spans="1:4" ht="15" x14ac:dyDescent="0.25">
      <c r="A5649" s="81">
        <v>104767</v>
      </c>
      <c r="B5649" s="81" t="s">
        <v>15324</v>
      </c>
      <c r="C5649" s="81" t="s">
        <v>23</v>
      </c>
      <c r="D5649" s="82">
        <v>0.86</v>
      </c>
    </row>
    <row r="5650" spans="1:4" ht="15" x14ac:dyDescent="0.25">
      <c r="A5650" s="81">
        <v>104769</v>
      </c>
      <c r="B5650" s="81" t="s">
        <v>15325</v>
      </c>
      <c r="C5650" s="81" t="s">
        <v>23</v>
      </c>
      <c r="D5650" s="82">
        <v>2.29</v>
      </c>
    </row>
    <row r="5651" spans="1:4" ht="15" x14ac:dyDescent="0.25">
      <c r="A5651" s="81">
        <v>104771</v>
      </c>
      <c r="B5651" s="81" t="s">
        <v>15326</v>
      </c>
      <c r="C5651" s="81" t="s">
        <v>23</v>
      </c>
      <c r="D5651" s="82">
        <v>3.35</v>
      </c>
    </row>
    <row r="5652" spans="1:4" ht="15" x14ac:dyDescent="0.25">
      <c r="A5652" s="81">
        <v>104773</v>
      </c>
      <c r="B5652" s="81" t="s">
        <v>15327</v>
      </c>
      <c r="C5652" s="81" t="s">
        <v>23</v>
      </c>
      <c r="D5652" s="82">
        <v>2.9</v>
      </c>
    </row>
    <row r="5653" spans="1:4" ht="15" x14ac:dyDescent="0.25">
      <c r="A5653" s="81">
        <v>104775</v>
      </c>
      <c r="B5653" s="81" t="s">
        <v>15328</v>
      </c>
      <c r="C5653" s="81" t="s">
        <v>23</v>
      </c>
      <c r="D5653" s="82">
        <v>7.77</v>
      </c>
    </row>
    <row r="5654" spans="1:4" ht="15" x14ac:dyDescent="0.25">
      <c r="A5654" s="81">
        <v>104777</v>
      </c>
      <c r="B5654" s="81" t="s">
        <v>15329</v>
      </c>
      <c r="C5654" s="81" t="s">
        <v>23</v>
      </c>
      <c r="D5654" s="82">
        <v>11.36</v>
      </c>
    </row>
    <row r="5655" spans="1:4" ht="15" x14ac:dyDescent="0.25">
      <c r="A5655" s="81">
        <v>104779</v>
      </c>
      <c r="B5655" s="81" t="s">
        <v>15330</v>
      </c>
      <c r="C5655" s="81" t="s">
        <v>7</v>
      </c>
      <c r="D5655" s="82">
        <v>6.97</v>
      </c>
    </row>
    <row r="5656" spans="1:4" ht="15" x14ac:dyDescent="0.25">
      <c r="A5656" s="81">
        <v>104781</v>
      </c>
      <c r="B5656" s="81" t="s">
        <v>15331</v>
      </c>
      <c r="C5656" s="81" t="s">
        <v>7</v>
      </c>
      <c r="D5656" s="82">
        <v>8.06</v>
      </c>
    </row>
    <row r="5657" spans="1:4" ht="15" x14ac:dyDescent="0.25">
      <c r="A5657" s="81">
        <v>104782</v>
      </c>
      <c r="B5657" s="81" t="s">
        <v>15332</v>
      </c>
      <c r="C5657" s="81" t="s">
        <v>23</v>
      </c>
      <c r="D5657" s="82">
        <v>52.55</v>
      </c>
    </row>
    <row r="5658" spans="1:4" ht="15" x14ac:dyDescent="0.25">
      <c r="A5658" s="81">
        <v>104783</v>
      </c>
      <c r="B5658" s="81" t="s">
        <v>15333</v>
      </c>
      <c r="C5658" s="81" t="s">
        <v>23</v>
      </c>
      <c r="D5658" s="82">
        <v>6</v>
      </c>
    </row>
    <row r="5659" spans="1:4" ht="15" x14ac:dyDescent="0.25">
      <c r="A5659" s="81">
        <v>104784</v>
      </c>
      <c r="B5659" s="81" t="s">
        <v>15334</v>
      </c>
      <c r="C5659" s="81" t="s">
        <v>23</v>
      </c>
      <c r="D5659" s="82">
        <v>16.79</v>
      </c>
    </row>
    <row r="5660" spans="1:4" ht="15" x14ac:dyDescent="0.25">
      <c r="A5660" s="81">
        <v>104786</v>
      </c>
      <c r="B5660" s="81" t="s">
        <v>15335</v>
      </c>
      <c r="C5660" s="81" t="s">
        <v>7</v>
      </c>
      <c r="D5660" s="82">
        <v>7.61</v>
      </c>
    </row>
    <row r="5661" spans="1:4" ht="15" x14ac:dyDescent="0.25">
      <c r="A5661" s="81">
        <v>104787</v>
      </c>
      <c r="B5661" s="81" t="s">
        <v>15336</v>
      </c>
      <c r="C5661" s="81" t="s">
        <v>7</v>
      </c>
      <c r="D5661" s="82">
        <v>10.1</v>
      </c>
    </row>
    <row r="5662" spans="1:4" ht="15" x14ac:dyDescent="0.25">
      <c r="A5662" s="81">
        <v>104788</v>
      </c>
      <c r="B5662" s="81" t="s">
        <v>15337</v>
      </c>
      <c r="C5662" s="81" t="s">
        <v>7</v>
      </c>
      <c r="D5662" s="82">
        <v>13.41</v>
      </c>
    </row>
    <row r="5663" spans="1:4" ht="15" x14ac:dyDescent="0.25">
      <c r="A5663" s="81">
        <v>104031</v>
      </c>
      <c r="B5663" s="81" t="s">
        <v>13131</v>
      </c>
      <c r="C5663" s="81" t="s">
        <v>23</v>
      </c>
      <c r="D5663" s="82">
        <v>21.09</v>
      </c>
    </row>
    <row r="5664" spans="1:4" ht="15" x14ac:dyDescent="0.25">
      <c r="A5664" s="81">
        <v>104032</v>
      </c>
      <c r="B5664" s="81" t="s">
        <v>13132</v>
      </c>
      <c r="C5664" s="81" t="s">
        <v>23</v>
      </c>
      <c r="D5664" s="82">
        <v>26.19</v>
      </c>
    </row>
    <row r="5665" spans="1:4" ht="15" x14ac:dyDescent="0.25">
      <c r="A5665" s="81">
        <v>104033</v>
      </c>
      <c r="B5665" s="81" t="s">
        <v>13133</v>
      </c>
      <c r="C5665" s="81" t="s">
        <v>23</v>
      </c>
      <c r="D5665" s="82">
        <v>24.02</v>
      </c>
    </row>
    <row r="5666" spans="1:4" ht="15" x14ac:dyDescent="0.25">
      <c r="A5666" s="81">
        <v>104034</v>
      </c>
      <c r="B5666" s="81" t="s">
        <v>13134</v>
      </c>
      <c r="C5666" s="81" t="s">
        <v>23</v>
      </c>
      <c r="D5666" s="82">
        <v>30.92</v>
      </c>
    </row>
    <row r="5667" spans="1:4" ht="15" x14ac:dyDescent="0.25">
      <c r="A5667" s="81">
        <v>104035</v>
      </c>
      <c r="B5667" s="81" t="s">
        <v>13135</v>
      </c>
      <c r="C5667" s="81" t="s">
        <v>23</v>
      </c>
      <c r="D5667" s="82">
        <v>40.869999999999997</v>
      </c>
    </row>
    <row r="5668" spans="1:4" ht="15" x14ac:dyDescent="0.25">
      <c r="A5668" s="81">
        <v>104036</v>
      </c>
      <c r="B5668" s="81" t="s">
        <v>13136</v>
      </c>
      <c r="C5668" s="81" t="s">
        <v>23</v>
      </c>
      <c r="D5668" s="82">
        <v>42.18</v>
      </c>
    </row>
    <row r="5669" spans="1:4" ht="15" x14ac:dyDescent="0.25">
      <c r="A5669" s="81">
        <v>104039</v>
      </c>
      <c r="B5669" s="81" t="s">
        <v>13137</v>
      </c>
      <c r="C5669" s="81" t="s">
        <v>23</v>
      </c>
      <c r="D5669" s="82">
        <v>75.25</v>
      </c>
    </row>
    <row r="5670" spans="1:4" ht="15" x14ac:dyDescent="0.25">
      <c r="A5670" s="81">
        <v>104043</v>
      </c>
      <c r="B5670" s="81" t="s">
        <v>13138</v>
      </c>
      <c r="C5670" s="81" t="s">
        <v>23</v>
      </c>
      <c r="D5670" s="82">
        <v>8.9600000000000009</v>
      </c>
    </row>
    <row r="5671" spans="1:4" ht="15" x14ac:dyDescent="0.25">
      <c r="A5671" s="81">
        <v>104044</v>
      </c>
      <c r="B5671" s="81" t="s">
        <v>13139</v>
      </c>
      <c r="C5671" s="81" t="s">
        <v>23</v>
      </c>
      <c r="D5671" s="82">
        <v>9.6</v>
      </c>
    </row>
    <row r="5672" spans="1:4" ht="15" x14ac:dyDescent="0.25">
      <c r="A5672" s="81">
        <v>104045</v>
      </c>
      <c r="B5672" s="81" t="s">
        <v>13140</v>
      </c>
      <c r="C5672" s="81" t="s">
        <v>23</v>
      </c>
      <c r="D5672" s="82">
        <v>14.7</v>
      </c>
    </row>
    <row r="5673" spans="1:4" ht="15" x14ac:dyDescent="0.25">
      <c r="A5673" s="81">
        <v>104046</v>
      </c>
      <c r="B5673" s="81" t="s">
        <v>13141</v>
      </c>
      <c r="C5673" s="81" t="s">
        <v>23</v>
      </c>
      <c r="D5673" s="82">
        <v>8.59</v>
      </c>
    </row>
    <row r="5674" spans="1:4" ht="15" x14ac:dyDescent="0.25">
      <c r="A5674" s="81">
        <v>104047</v>
      </c>
      <c r="B5674" s="81" t="s">
        <v>13142</v>
      </c>
      <c r="C5674" s="81" t="s">
        <v>23</v>
      </c>
      <c r="D5674" s="82">
        <v>9.9700000000000006</v>
      </c>
    </row>
    <row r="5675" spans="1:4" ht="15" x14ac:dyDescent="0.25">
      <c r="A5675" s="81">
        <v>104048</v>
      </c>
      <c r="B5675" s="81" t="s">
        <v>13143</v>
      </c>
      <c r="C5675" s="81" t="s">
        <v>23</v>
      </c>
      <c r="D5675" s="82">
        <v>14.37</v>
      </c>
    </row>
    <row r="5676" spans="1:4" ht="15" x14ac:dyDescent="0.25">
      <c r="A5676" s="81">
        <v>104049</v>
      </c>
      <c r="B5676" s="81" t="s">
        <v>13144</v>
      </c>
      <c r="C5676" s="81" t="s">
        <v>23</v>
      </c>
      <c r="D5676" s="82">
        <v>6.42</v>
      </c>
    </row>
    <row r="5677" spans="1:4" ht="15" x14ac:dyDescent="0.25">
      <c r="A5677" s="81">
        <v>104050</v>
      </c>
      <c r="B5677" s="81" t="s">
        <v>13145</v>
      </c>
      <c r="C5677" s="81" t="s">
        <v>23</v>
      </c>
      <c r="D5677" s="82">
        <v>9.5</v>
      </c>
    </row>
    <row r="5678" spans="1:4" ht="15" x14ac:dyDescent="0.25">
      <c r="A5678" s="81">
        <v>104051</v>
      </c>
      <c r="B5678" s="81" t="s">
        <v>13146</v>
      </c>
      <c r="C5678" s="81" t="s">
        <v>23</v>
      </c>
      <c r="D5678" s="82">
        <v>8.0399999999999991</v>
      </c>
    </row>
    <row r="5679" spans="1:4" ht="15" x14ac:dyDescent="0.25">
      <c r="A5679" s="81">
        <v>104052</v>
      </c>
      <c r="B5679" s="81" t="s">
        <v>13147</v>
      </c>
      <c r="C5679" s="81" t="s">
        <v>23</v>
      </c>
      <c r="D5679" s="82">
        <v>11.25</v>
      </c>
    </row>
    <row r="5680" spans="1:4" ht="15" x14ac:dyDescent="0.25">
      <c r="A5680" s="81">
        <v>104053</v>
      </c>
      <c r="B5680" s="81" t="s">
        <v>13148</v>
      </c>
      <c r="C5680" s="81" t="s">
        <v>23</v>
      </c>
      <c r="D5680" s="82">
        <v>9.25</v>
      </c>
    </row>
    <row r="5681" spans="1:4" ht="15" x14ac:dyDescent="0.25">
      <c r="A5681" s="81">
        <v>104054</v>
      </c>
      <c r="B5681" s="81" t="s">
        <v>13149</v>
      </c>
      <c r="C5681" s="81" t="s">
        <v>23</v>
      </c>
      <c r="D5681" s="82">
        <v>17.899999999999999</v>
      </c>
    </row>
    <row r="5682" spans="1:4" ht="15" x14ac:dyDescent="0.25">
      <c r="A5682" s="81">
        <v>104055</v>
      </c>
      <c r="B5682" s="81" t="s">
        <v>13150</v>
      </c>
      <c r="C5682" s="81" t="s">
        <v>23</v>
      </c>
      <c r="D5682" s="82">
        <v>18.11</v>
      </c>
    </row>
    <row r="5683" spans="1:4" ht="15" x14ac:dyDescent="0.25">
      <c r="A5683" s="81">
        <v>104056</v>
      </c>
      <c r="B5683" s="81" t="s">
        <v>13151</v>
      </c>
      <c r="C5683" s="81" t="s">
        <v>23</v>
      </c>
      <c r="D5683" s="82">
        <v>27.11</v>
      </c>
    </row>
    <row r="5684" spans="1:4" ht="15" x14ac:dyDescent="0.25">
      <c r="A5684" s="81">
        <v>104058</v>
      </c>
      <c r="B5684" s="81" t="s">
        <v>13152</v>
      </c>
      <c r="C5684" s="81" t="s">
        <v>23</v>
      </c>
      <c r="D5684" s="82">
        <v>8.8000000000000007</v>
      </c>
    </row>
    <row r="5685" spans="1:4" ht="15" x14ac:dyDescent="0.25">
      <c r="A5685" s="81">
        <v>104059</v>
      </c>
      <c r="B5685" s="81" t="s">
        <v>13153</v>
      </c>
      <c r="C5685" s="81" t="s">
        <v>23</v>
      </c>
      <c r="D5685" s="82">
        <v>11.39</v>
      </c>
    </row>
    <row r="5686" spans="1:4" ht="15" x14ac:dyDescent="0.25">
      <c r="A5686" s="81">
        <v>104060</v>
      </c>
      <c r="B5686" s="81" t="s">
        <v>13154</v>
      </c>
      <c r="C5686" s="81" t="s">
        <v>7</v>
      </c>
      <c r="D5686" s="82">
        <v>9.24</v>
      </c>
    </row>
    <row r="5687" spans="1:4" ht="15" x14ac:dyDescent="0.25">
      <c r="A5687" s="81">
        <v>104061</v>
      </c>
      <c r="B5687" s="81" t="s">
        <v>13155</v>
      </c>
      <c r="C5687" s="81" t="s">
        <v>7</v>
      </c>
      <c r="D5687" s="82">
        <v>16.350000000000001</v>
      </c>
    </row>
    <row r="5688" spans="1:4" ht="15" x14ac:dyDescent="0.25">
      <c r="A5688" s="81">
        <v>104062</v>
      </c>
      <c r="B5688" s="81" t="s">
        <v>13156</v>
      </c>
      <c r="C5688" s="81" t="s">
        <v>23</v>
      </c>
      <c r="D5688" s="82">
        <v>77.760000000000005</v>
      </c>
    </row>
    <row r="5689" spans="1:4" ht="15" x14ac:dyDescent="0.25">
      <c r="A5689" s="81">
        <v>104063</v>
      </c>
      <c r="B5689" s="81" t="s">
        <v>13157</v>
      </c>
      <c r="C5689" s="81" t="s">
        <v>23</v>
      </c>
      <c r="D5689" s="82">
        <v>73.900000000000006</v>
      </c>
    </row>
    <row r="5690" spans="1:4" ht="15" x14ac:dyDescent="0.25">
      <c r="A5690" s="81">
        <v>104064</v>
      </c>
      <c r="B5690" s="81" t="s">
        <v>13158</v>
      </c>
      <c r="C5690" s="81" t="s">
        <v>23</v>
      </c>
      <c r="D5690" s="82">
        <v>188.36</v>
      </c>
    </row>
    <row r="5691" spans="1:4" ht="15" x14ac:dyDescent="0.25">
      <c r="A5691" s="81">
        <v>104065</v>
      </c>
      <c r="B5691" s="81" t="s">
        <v>13159</v>
      </c>
      <c r="C5691" s="81" t="s">
        <v>23</v>
      </c>
      <c r="D5691" s="82">
        <v>159.29</v>
      </c>
    </row>
    <row r="5692" spans="1:4" ht="15" x14ac:dyDescent="0.25">
      <c r="A5692" s="81">
        <v>104072</v>
      </c>
      <c r="B5692" s="81" t="s">
        <v>13160</v>
      </c>
      <c r="C5692" s="81" t="s">
        <v>23</v>
      </c>
      <c r="D5692" s="82">
        <v>288.44</v>
      </c>
    </row>
    <row r="5693" spans="1:4" ht="15" x14ac:dyDescent="0.25">
      <c r="A5693" s="81">
        <v>104076</v>
      </c>
      <c r="B5693" s="81" t="s">
        <v>13161</v>
      </c>
      <c r="C5693" s="81" t="s">
        <v>23</v>
      </c>
      <c r="D5693" s="82">
        <v>50.32</v>
      </c>
    </row>
    <row r="5694" spans="1:4" ht="15" x14ac:dyDescent="0.25">
      <c r="A5694" s="81">
        <v>104082</v>
      </c>
      <c r="B5694" s="81" t="s">
        <v>13162</v>
      </c>
      <c r="C5694" s="81" t="s">
        <v>23</v>
      </c>
      <c r="D5694" s="82">
        <v>31.74</v>
      </c>
    </row>
    <row r="5695" spans="1:4" ht="15" x14ac:dyDescent="0.25">
      <c r="A5695" s="81">
        <v>104083</v>
      </c>
      <c r="B5695" s="81" t="s">
        <v>13163</v>
      </c>
      <c r="C5695" s="81" t="s">
        <v>23</v>
      </c>
      <c r="D5695" s="82">
        <v>76.16</v>
      </c>
    </row>
    <row r="5696" spans="1:4" ht="15" x14ac:dyDescent="0.25">
      <c r="A5696" s="81">
        <v>104084</v>
      </c>
      <c r="B5696" s="81" t="s">
        <v>13164</v>
      </c>
      <c r="C5696" s="81" t="s">
        <v>23</v>
      </c>
      <c r="D5696" s="82">
        <v>87.12</v>
      </c>
    </row>
    <row r="5697" spans="1:4" ht="15" x14ac:dyDescent="0.25">
      <c r="A5697" s="81">
        <v>104085</v>
      </c>
      <c r="B5697" s="81" t="s">
        <v>13165</v>
      </c>
      <c r="C5697" s="81" t="s">
        <v>7</v>
      </c>
      <c r="D5697" s="82">
        <v>59.17</v>
      </c>
    </row>
    <row r="5698" spans="1:4" ht="15" x14ac:dyDescent="0.25">
      <c r="A5698" s="81">
        <v>104086</v>
      </c>
      <c r="B5698" s="81" t="s">
        <v>13166</v>
      </c>
      <c r="C5698" s="81" t="s">
        <v>7</v>
      </c>
      <c r="D5698" s="82">
        <v>105.3</v>
      </c>
    </row>
    <row r="5699" spans="1:4" ht="15" x14ac:dyDescent="0.25">
      <c r="A5699" s="81">
        <v>104947</v>
      </c>
      <c r="B5699" s="81" t="s">
        <v>15338</v>
      </c>
      <c r="C5699" s="81" t="s">
        <v>969</v>
      </c>
      <c r="D5699" s="82">
        <v>13.19</v>
      </c>
    </row>
    <row r="5700" spans="1:4" ht="15" x14ac:dyDescent="0.25">
      <c r="A5700" s="81">
        <v>104948</v>
      </c>
      <c r="B5700" s="81" t="s">
        <v>15339</v>
      </c>
      <c r="C5700" s="81" t="s">
        <v>969</v>
      </c>
      <c r="D5700" s="82">
        <v>5.62</v>
      </c>
    </row>
    <row r="5701" spans="1:4" ht="15" x14ac:dyDescent="0.25">
      <c r="A5701" s="81">
        <v>104949</v>
      </c>
      <c r="B5701" s="81" t="s">
        <v>15340</v>
      </c>
      <c r="C5701" s="81" t="s">
        <v>969</v>
      </c>
      <c r="D5701" s="82">
        <v>10.38</v>
      </c>
    </row>
    <row r="5702" spans="1:4" ht="15" x14ac:dyDescent="0.25">
      <c r="A5702" s="81">
        <v>96520</v>
      </c>
      <c r="B5702" s="81" t="s">
        <v>15341</v>
      </c>
      <c r="C5702" s="81" t="s">
        <v>969</v>
      </c>
      <c r="D5702" s="82">
        <v>106.3</v>
      </c>
    </row>
    <row r="5703" spans="1:4" ht="15" x14ac:dyDescent="0.25">
      <c r="A5703" s="81">
        <v>96521</v>
      </c>
      <c r="B5703" s="81" t="s">
        <v>15342</v>
      </c>
      <c r="C5703" s="81" t="s">
        <v>969</v>
      </c>
      <c r="D5703" s="82">
        <v>44.61</v>
      </c>
    </row>
    <row r="5704" spans="1:4" ht="15" x14ac:dyDescent="0.25">
      <c r="A5704" s="81">
        <v>96522</v>
      </c>
      <c r="B5704" s="81" t="s">
        <v>15343</v>
      </c>
      <c r="C5704" s="81" t="s">
        <v>969</v>
      </c>
      <c r="D5704" s="82">
        <v>186.89</v>
      </c>
    </row>
    <row r="5705" spans="1:4" ht="15" x14ac:dyDescent="0.25">
      <c r="A5705" s="81">
        <v>96523</v>
      </c>
      <c r="B5705" s="81" t="s">
        <v>15344</v>
      </c>
      <c r="C5705" s="81" t="s">
        <v>969</v>
      </c>
      <c r="D5705" s="82">
        <v>124.18</v>
      </c>
    </row>
    <row r="5706" spans="1:4" ht="15" x14ac:dyDescent="0.25">
      <c r="A5706" s="81">
        <v>96524</v>
      </c>
      <c r="B5706" s="81" t="s">
        <v>15345</v>
      </c>
      <c r="C5706" s="81" t="s">
        <v>969</v>
      </c>
      <c r="D5706" s="82">
        <v>185.44</v>
      </c>
    </row>
    <row r="5707" spans="1:4" ht="15" x14ac:dyDescent="0.25">
      <c r="A5707" s="81">
        <v>96525</v>
      </c>
      <c r="B5707" s="81" t="s">
        <v>15346</v>
      </c>
      <c r="C5707" s="81" t="s">
        <v>969</v>
      </c>
      <c r="D5707" s="82">
        <v>62.95</v>
      </c>
    </row>
    <row r="5708" spans="1:4" ht="15" x14ac:dyDescent="0.25">
      <c r="A5708" s="81">
        <v>96526</v>
      </c>
      <c r="B5708" s="81" t="s">
        <v>15347</v>
      </c>
      <c r="C5708" s="81" t="s">
        <v>969</v>
      </c>
      <c r="D5708" s="82">
        <v>266.20999999999998</v>
      </c>
    </row>
    <row r="5709" spans="1:4" ht="15" x14ac:dyDescent="0.25">
      <c r="A5709" s="81">
        <v>96527</v>
      </c>
      <c r="B5709" s="81" t="s">
        <v>15348</v>
      </c>
      <c r="C5709" s="81" t="s">
        <v>969</v>
      </c>
      <c r="D5709" s="82">
        <v>136.86000000000001</v>
      </c>
    </row>
    <row r="5710" spans="1:4" ht="15" x14ac:dyDescent="0.25">
      <c r="A5710" s="81">
        <v>96528</v>
      </c>
      <c r="B5710" s="81" t="s">
        <v>15349</v>
      </c>
      <c r="C5710" s="81" t="s">
        <v>129</v>
      </c>
      <c r="D5710" s="82">
        <v>161</v>
      </c>
    </row>
    <row r="5711" spans="1:4" ht="15" x14ac:dyDescent="0.25">
      <c r="A5711" s="81">
        <v>101114</v>
      </c>
      <c r="B5711" s="81" t="s">
        <v>2433</v>
      </c>
      <c r="C5711" s="81" t="s">
        <v>969</v>
      </c>
      <c r="D5711" s="82">
        <v>4.8</v>
      </c>
    </row>
    <row r="5712" spans="1:4" ht="15" x14ac:dyDescent="0.25">
      <c r="A5712" s="81">
        <v>101115</v>
      </c>
      <c r="B5712" s="81" t="s">
        <v>2434</v>
      </c>
      <c r="C5712" s="81" t="s">
        <v>969</v>
      </c>
      <c r="D5712" s="82">
        <v>3.99</v>
      </c>
    </row>
    <row r="5713" spans="1:4" ht="15" x14ac:dyDescent="0.25">
      <c r="A5713" s="81">
        <v>101116</v>
      </c>
      <c r="B5713" s="81" t="s">
        <v>2435</v>
      </c>
      <c r="C5713" s="81" t="s">
        <v>969</v>
      </c>
      <c r="D5713" s="82">
        <v>2.48</v>
      </c>
    </row>
    <row r="5714" spans="1:4" ht="15" x14ac:dyDescent="0.25">
      <c r="A5714" s="81">
        <v>101117</v>
      </c>
      <c r="B5714" s="81" t="s">
        <v>2436</v>
      </c>
      <c r="C5714" s="81" t="s">
        <v>969</v>
      </c>
      <c r="D5714" s="82">
        <v>3.43</v>
      </c>
    </row>
    <row r="5715" spans="1:4" ht="15" x14ac:dyDescent="0.25">
      <c r="A5715" s="81">
        <v>101118</v>
      </c>
      <c r="B5715" s="81" t="s">
        <v>2437</v>
      </c>
      <c r="C5715" s="81" t="s">
        <v>969</v>
      </c>
      <c r="D5715" s="82">
        <v>4.0999999999999996</v>
      </c>
    </row>
    <row r="5716" spans="1:4" ht="15" x14ac:dyDescent="0.25">
      <c r="A5716" s="81">
        <v>101119</v>
      </c>
      <c r="B5716" s="81" t="s">
        <v>2438</v>
      </c>
      <c r="C5716" s="81" t="s">
        <v>969</v>
      </c>
      <c r="D5716" s="82">
        <v>9.16</v>
      </c>
    </row>
    <row r="5717" spans="1:4" ht="15" x14ac:dyDescent="0.25">
      <c r="A5717" s="81">
        <v>101120</v>
      </c>
      <c r="B5717" s="81" t="s">
        <v>2439</v>
      </c>
      <c r="C5717" s="81" t="s">
        <v>969</v>
      </c>
      <c r="D5717" s="82">
        <v>7.63</v>
      </c>
    </row>
    <row r="5718" spans="1:4" ht="15" x14ac:dyDescent="0.25">
      <c r="A5718" s="81">
        <v>101121</v>
      </c>
      <c r="B5718" s="81" t="s">
        <v>2440</v>
      </c>
      <c r="C5718" s="81" t="s">
        <v>969</v>
      </c>
      <c r="D5718" s="82">
        <v>4.76</v>
      </c>
    </row>
    <row r="5719" spans="1:4" ht="15" x14ac:dyDescent="0.25">
      <c r="A5719" s="81">
        <v>101122</v>
      </c>
      <c r="B5719" s="81" t="s">
        <v>2441</v>
      </c>
      <c r="C5719" s="81" t="s">
        <v>969</v>
      </c>
      <c r="D5719" s="82">
        <v>6.55</v>
      </c>
    </row>
    <row r="5720" spans="1:4" ht="15" x14ac:dyDescent="0.25">
      <c r="A5720" s="81">
        <v>101123</v>
      </c>
      <c r="B5720" s="81" t="s">
        <v>2442</v>
      </c>
      <c r="C5720" s="81" t="s">
        <v>969</v>
      </c>
      <c r="D5720" s="82">
        <v>7.85</v>
      </c>
    </row>
    <row r="5721" spans="1:4" ht="15" x14ac:dyDescent="0.25">
      <c r="A5721" s="81">
        <v>101124</v>
      </c>
      <c r="B5721" s="81" t="s">
        <v>2443</v>
      </c>
      <c r="C5721" s="81" t="s">
        <v>969</v>
      </c>
      <c r="D5721" s="82">
        <v>15.78</v>
      </c>
    </row>
    <row r="5722" spans="1:4" ht="15" x14ac:dyDescent="0.25">
      <c r="A5722" s="81">
        <v>101125</v>
      </c>
      <c r="B5722" s="81" t="s">
        <v>2444</v>
      </c>
      <c r="C5722" s="81" t="s">
        <v>969</v>
      </c>
      <c r="D5722" s="82">
        <v>14.97</v>
      </c>
    </row>
    <row r="5723" spans="1:4" ht="15" x14ac:dyDescent="0.25">
      <c r="A5723" s="81">
        <v>101126</v>
      </c>
      <c r="B5723" s="81" t="s">
        <v>2445</v>
      </c>
      <c r="C5723" s="81" t="s">
        <v>969</v>
      </c>
      <c r="D5723" s="82">
        <v>13.46</v>
      </c>
    </row>
    <row r="5724" spans="1:4" ht="15" x14ac:dyDescent="0.25">
      <c r="A5724" s="81">
        <v>101127</v>
      </c>
      <c r="B5724" s="81" t="s">
        <v>2446</v>
      </c>
      <c r="C5724" s="81" t="s">
        <v>969</v>
      </c>
      <c r="D5724" s="82">
        <v>14.41</v>
      </c>
    </row>
    <row r="5725" spans="1:4" ht="15" x14ac:dyDescent="0.25">
      <c r="A5725" s="81">
        <v>101128</v>
      </c>
      <c r="B5725" s="81" t="s">
        <v>2447</v>
      </c>
      <c r="C5725" s="81" t="s">
        <v>969</v>
      </c>
      <c r="D5725" s="82">
        <v>15.08</v>
      </c>
    </row>
    <row r="5726" spans="1:4" ht="15" x14ac:dyDescent="0.25">
      <c r="A5726" s="81">
        <v>101129</v>
      </c>
      <c r="B5726" s="81" t="s">
        <v>2448</v>
      </c>
      <c r="C5726" s="81" t="s">
        <v>969</v>
      </c>
      <c r="D5726" s="82">
        <v>20.58</v>
      </c>
    </row>
    <row r="5727" spans="1:4" ht="15" x14ac:dyDescent="0.25">
      <c r="A5727" s="81">
        <v>101130</v>
      </c>
      <c r="B5727" s="81" t="s">
        <v>2449</v>
      </c>
      <c r="C5727" s="81" t="s">
        <v>969</v>
      </c>
      <c r="D5727" s="82">
        <v>19.05</v>
      </c>
    </row>
    <row r="5728" spans="1:4" ht="15" x14ac:dyDescent="0.25">
      <c r="A5728" s="81">
        <v>101131</v>
      </c>
      <c r="B5728" s="81" t="s">
        <v>2450</v>
      </c>
      <c r="C5728" s="81" t="s">
        <v>969</v>
      </c>
      <c r="D5728" s="82">
        <v>16.18</v>
      </c>
    </row>
    <row r="5729" spans="1:4" ht="15" x14ac:dyDescent="0.25">
      <c r="A5729" s="81">
        <v>101132</v>
      </c>
      <c r="B5729" s="81" t="s">
        <v>2451</v>
      </c>
      <c r="C5729" s="81" t="s">
        <v>969</v>
      </c>
      <c r="D5729" s="82">
        <v>17.97</v>
      </c>
    </row>
    <row r="5730" spans="1:4" ht="15" x14ac:dyDescent="0.25">
      <c r="A5730" s="81">
        <v>101133</v>
      </c>
      <c r="B5730" s="81" t="s">
        <v>2452</v>
      </c>
      <c r="C5730" s="81" t="s">
        <v>969</v>
      </c>
      <c r="D5730" s="82">
        <v>19.27</v>
      </c>
    </row>
    <row r="5731" spans="1:4" ht="15" x14ac:dyDescent="0.25">
      <c r="A5731" s="81">
        <v>101134</v>
      </c>
      <c r="B5731" s="81" t="s">
        <v>2453</v>
      </c>
      <c r="C5731" s="81" t="s">
        <v>969</v>
      </c>
      <c r="D5731" s="82">
        <v>16.47</v>
      </c>
    </row>
    <row r="5732" spans="1:4" ht="15" x14ac:dyDescent="0.25">
      <c r="A5732" s="81">
        <v>101135</v>
      </c>
      <c r="B5732" s="81" t="s">
        <v>2454</v>
      </c>
      <c r="C5732" s="81" t="s">
        <v>969</v>
      </c>
      <c r="D5732" s="82">
        <v>15.66</v>
      </c>
    </row>
    <row r="5733" spans="1:4" ht="15" x14ac:dyDescent="0.25">
      <c r="A5733" s="81">
        <v>101136</v>
      </c>
      <c r="B5733" s="81" t="s">
        <v>2455</v>
      </c>
      <c r="C5733" s="81" t="s">
        <v>969</v>
      </c>
      <c r="D5733" s="82">
        <v>14.15</v>
      </c>
    </row>
    <row r="5734" spans="1:4" ht="15" x14ac:dyDescent="0.25">
      <c r="A5734" s="81">
        <v>101137</v>
      </c>
      <c r="B5734" s="81" t="s">
        <v>2456</v>
      </c>
      <c r="C5734" s="81" t="s">
        <v>969</v>
      </c>
      <c r="D5734" s="82">
        <v>15.1</v>
      </c>
    </row>
    <row r="5735" spans="1:4" ht="15" x14ac:dyDescent="0.25">
      <c r="A5735" s="81">
        <v>101138</v>
      </c>
      <c r="B5735" s="81" t="s">
        <v>2457</v>
      </c>
      <c r="C5735" s="81" t="s">
        <v>969</v>
      </c>
      <c r="D5735" s="82">
        <v>15.77</v>
      </c>
    </row>
    <row r="5736" spans="1:4" ht="15" x14ac:dyDescent="0.25">
      <c r="A5736" s="81">
        <v>101139</v>
      </c>
      <c r="B5736" s="81" t="s">
        <v>2458</v>
      </c>
      <c r="C5736" s="81" t="s">
        <v>969</v>
      </c>
      <c r="D5736" s="82">
        <v>21.3</v>
      </c>
    </row>
    <row r="5737" spans="1:4" ht="15" x14ac:dyDescent="0.25">
      <c r="A5737" s="81">
        <v>101140</v>
      </c>
      <c r="B5737" s="81" t="s">
        <v>2459</v>
      </c>
      <c r="C5737" s="81" t="s">
        <v>969</v>
      </c>
      <c r="D5737" s="82">
        <v>19.77</v>
      </c>
    </row>
    <row r="5738" spans="1:4" ht="15" x14ac:dyDescent="0.25">
      <c r="A5738" s="81">
        <v>101141</v>
      </c>
      <c r="B5738" s="81" t="s">
        <v>2460</v>
      </c>
      <c r="C5738" s="81" t="s">
        <v>969</v>
      </c>
      <c r="D5738" s="82">
        <v>16.899999999999999</v>
      </c>
    </row>
    <row r="5739" spans="1:4" ht="15" x14ac:dyDescent="0.25">
      <c r="A5739" s="81">
        <v>101142</v>
      </c>
      <c r="B5739" s="81" t="s">
        <v>2461</v>
      </c>
      <c r="C5739" s="81" t="s">
        <v>969</v>
      </c>
      <c r="D5739" s="82">
        <v>18.690000000000001</v>
      </c>
    </row>
    <row r="5740" spans="1:4" ht="15" x14ac:dyDescent="0.25">
      <c r="A5740" s="81">
        <v>101143</v>
      </c>
      <c r="B5740" s="81" t="s">
        <v>2462</v>
      </c>
      <c r="C5740" s="81" t="s">
        <v>969</v>
      </c>
      <c r="D5740" s="82">
        <v>19.989999999999998</v>
      </c>
    </row>
    <row r="5741" spans="1:4" ht="15" x14ac:dyDescent="0.25">
      <c r="A5741" s="81">
        <v>101144</v>
      </c>
      <c r="B5741" s="81" t="s">
        <v>2463</v>
      </c>
      <c r="C5741" s="81" t="s">
        <v>969</v>
      </c>
      <c r="D5741" s="82">
        <v>16.52</v>
      </c>
    </row>
    <row r="5742" spans="1:4" ht="15" x14ac:dyDescent="0.25">
      <c r="A5742" s="81">
        <v>101145</v>
      </c>
      <c r="B5742" s="81" t="s">
        <v>2464</v>
      </c>
      <c r="C5742" s="81" t="s">
        <v>969</v>
      </c>
      <c r="D5742" s="82">
        <v>15.71</v>
      </c>
    </row>
    <row r="5743" spans="1:4" ht="15" x14ac:dyDescent="0.25">
      <c r="A5743" s="81">
        <v>101146</v>
      </c>
      <c r="B5743" s="81" t="s">
        <v>2465</v>
      </c>
      <c r="C5743" s="81" t="s">
        <v>969</v>
      </c>
      <c r="D5743" s="82">
        <v>14.2</v>
      </c>
    </row>
    <row r="5744" spans="1:4" ht="15" x14ac:dyDescent="0.25">
      <c r="A5744" s="81">
        <v>101147</v>
      </c>
      <c r="B5744" s="81" t="s">
        <v>2466</v>
      </c>
      <c r="C5744" s="81" t="s">
        <v>969</v>
      </c>
      <c r="D5744" s="82">
        <v>15.15</v>
      </c>
    </row>
    <row r="5745" spans="1:4" ht="15" x14ac:dyDescent="0.25">
      <c r="A5745" s="81">
        <v>101148</v>
      </c>
      <c r="B5745" s="81" t="s">
        <v>2467</v>
      </c>
      <c r="C5745" s="81" t="s">
        <v>969</v>
      </c>
      <c r="D5745" s="82">
        <v>15.82</v>
      </c>
    </row>
    <row r="5746" spans="1:4" ht="15" x14ac:dyDescent="0.25">
      <c r="A5746" s="81">
        <v>101149</v>
      </c>
      <c r="B5746" s="81" t="s">
        <v>2468</v>
      </c>
      <c r="C5746" s="81" t="s">
        <v>969</v>
      </c>
      <c r="D5746" s="82">
        <v>21.34</v>
      </c>
    </row>
    <row r="5747" spans="1:4" ht="15" x14ac:dyDescent="0.25">
      <c r="A5747" s="81">
        <v>101150</v>
      </c>
      <c r="B5747" s="81" t="s">
        <v>2469</v>
      </c>
      <c r="C5747" s="81" t="s">
        <v>969</v>
      </c>
      <c r="D5747" s="82">
        <v>19.809999999999999</v>
      </c>
    </row>
    <row r="5748" spans="1:4" ht="15" x14ac:dyDescent="0.25">
      <c r="A5748" s="81">
        <v>101151</v>
      </c>
      <c r="B5748" s="81" t="s">
        <v>2470</v>
      </c>
      <c r="C5748" s="81" t="s">
        <v>969</v>
      </c>
      <c r="D5748" s="82">
        <v>16.940000000000001</v>
      </c>
    </row>
    <row r="5749" spans="1:4" ht="15" x14ac:dyDescent="0.25">
      <c r="A5749" s="81">
        <v>101152</v>
      </c>
      <c r="B5749" s="81" t="s">
        <v>2471</v>
      </c>
      <c r="C5749" s="81" t="s">
        <v>969</v>
      </c>
      <c r="D5749" s="82">
        <v>18.73</v>
      </c>
    </row>
    <row r="5750" spans="1:4" ht="15" x14ac:dyDescent="0.25">
      <c r="A5750" s="81">
        <v>101153</v>
      </c>
      <c r="B5750" s="81" t="s">
        <v>2472</v>
      </c>
      <c r="C5750" s="81" t="s">
        <v>969</v>
      </c>
      <c r="D5750" s="82">
        <v>20.03</v>
      </c>
    </row>
    <row r="5751" spans="1:4" ht="15" x14ac:dyDescent="0.25">
      <c r="A5751" s="81">
        <v>101206</v>
      </c>
      <c r="B5751" s="81" t="s">
        <v>15350</v>
      </c>
      <c r="C5751" s="81" t="s">
        <v>969</v>
      </c>
      <c r="D5751" s="82">
        <v>13.35</v>
      </c>
    </row>
    <row r="5752" spans="1:4" ht="15" x14ac:dyDescent="0.25">
      <c r="A5752" s="81">
        <v>101207</v>
      </c>
      <c r="B5752" s="81" t="s">
        <v>15351</v>
      </c>
      <c r="C5752" s="81" t="s">
        <v>969</v>
      </c>
      <c r="D5752" s="82">
        <v>11.45</v>
      </c>
    </row>
    <row r="5753" spans="1:4" ht="15" x14ac:dyDescent="0.25">
      <c r="A5753" s="81">
        <v>101208</v>
      </c>
      <c r="B5753" s="81" t="s">
        <v>15352</v>
      </c>
      <c r="C5753" s="81" t="s">
        <v>969</v>
      </c>
      <c r="D5753" s="82">
        <v>11.23</v>
      </c>
    </row>
    <row r="5754" spans="1:4" ht="15" x14ac:dyDescent="0.25">
      <c r="A5754" s="81">
        <v>101209</v>
      </c>
      <c r="B5754" s="81" t="s">
        <v>15353</v>
      </c>
      <c r="C5754" s="81" t="s">
        <v>969</v>
      </c>
      <c r="D5754" s="82">
        <v>10.41</v>
      </c>
    </row>
    <row r="5755" spans="1:4" ht="15" x14ac:dyDescent="0.25">
      <c r="A5755" s="81">
        <v>101210</v>
      </c>
      <c r="B5755" s="81" t="s">
        <v>15354</v>
      </c>
      <c r="C5755" s="81" t="s">
        <v>969</v>
      </c>
      <c r="D5755" s="82">
        <v>18.510000000000002</v>
      </c>
    </row>
    <row r="5756" spans="1:4" ht="15" x14ac:dyDescent="0.25">
      <c r="A5756" s="81">
        <v>101211</v>
      </c>
      <c r="B5756" s="81" t="s">
        <v>15355</v>
      </c>
      <c r="C5756" s="81" t="s">
        <v>969</v>
      </c>
      <c r="D5756" s="82">
        <v>19.86</v>
      </c>
    </row>
    <row r="5757" spans="1:4" ht="15" x14ac:dyDescent="0.25">
      <c r="A5757" s="81">
        <v>101212</v>
      </c>
      <c r="B5757" s="81" t="s">
        <v>15356</v>
      </c>
      <c r="C5757" s="81" t="s">
        <v>969</v>
      </c>
      <c r="D5757" s="82">
        <v>23.19</v>
      </c>
    </row>
    <row r="5758" spans="1:4" ht="15" x14ac:dyDescent="0.25">
      <c r="A5758" s="81">
        <v>101213</v>
      </c>
      <c r="B5758" s="81" t="s">
        <v>15357</v>
      </c>
      <c r="C5758" s="81" t="s">
        <v>969</v>
      </c>
      <c r="D5758" s="82">
        <v>25.98</v>
      </c>
    </row>
    <row r="5759" spans="1:4" ht="15" x14ac:dyDescent="0.25">
      <c r="A5759" s="81">
        <v>101214</v>
      </c>
      <c r="B5759" s="81" t="s">
        <v>15358</v>
      </c>
      <c r="C5759" s="81" t="s">
        <v>969</v>
      </c>
      <c r="D5759" s="82">
        <v>31.32</v>
      </c>
    </row>
    <row r="5760" spans="1:4" ht="15" x14ac:dyDescent="0.25">
      <c r="A5760" s="81">
        <v>101215</v>
      </c>
      <c r="B5760" s="81" t="s">
        <v>15359</v>
      </c>
      <c r="C5760" s="81" t="s">
        <v>969</v>
      </c>
      <c r="D5760" s="82">
        <v>17.82</v>
      </c>
    </row>
    <row r="5761" spans="1:4" ht="15" x14ac:dyDescent="0.25">
      <c r="A5761" s="81">
        <v>101216</v>
      </c>
      <c r="B5761" s="81" t="s">
        <v>15360</v>
      </c>
      <c r="C5761" s="81" t="s">
        <v>969</v>
      </c>
      <c r="D5761" s="82">
        <v>18.649999999999999</v>
      </c>
    </row>
    <row r="5762" spans="1:4" ht="15" x14ac:dyDescent="0.25">
      <c r="A5762" s="81">
        <v>101217</v>
      </c>
      <c r="B5762" s="81" t="s">
        <v>15361</v>
      </c>
      <c r="C5762" s="81" t="s">
        <v>969</v>
      </c>
      <c r="D5762" s="82">
        <v>21.75</v>
      </c>
    </row>
    <row r="5763" spans="1:4" ht="15" x14ac:dyDescent="0.25">
      <c r="A5763" s="81">
        <v>101218</v>
      </c>
      <c r="B5763" s="81" t="s">
        <v>15362</v>
      </c>
      <c r="C5763" s="81" t="s">
        <v>969</v>
      </c>
      <c r="D5763" s="82">
        <v>22.96</v>
      </c>
    </row>
    <row r="5764" spans="1:4" ht="15" x14ac:dyDescent="0.25">
      <c r="A5764" s="81">
        <v>101219</v>
      </c>
      <c r="B5764" s="81" t="s">
        <v>15363</v>
      </c>
      <c r="C5764" s="81" t="s">
        <v>969</v>
      </c>
      <c r="D5764" s="82">
        <v>27.79</v>
      </c>
    </row>
    <row r="5765" spans="1:4" ht="15" x14ac:dyDescent="0.25">
      <c r="A5765" s="81">
        <v>101220</v>
      </c>
      <c r="B5765" s="81" t="s">
        <v>15364</v>
      </c>
      <c r="C5765" s="81" t="s">
        <v>969</v>
      </c>
      <c r="D5765" s="82">
        <v>17.48</v>
      </c>
    </row>
    <row r="5766" spans="1:4" ht="15" x14ac:dyDescent="0.25">
      <c r="A5766" s="81">
        <v>101221</v>
      </c>
      <c r="B5766" s="81" t="s">
        <v>15365</v>
      </c>
      <c r="C5766" s="81" t="s">
        <v>969</v>
      </c>
      <c r="D5766" s="82">
        <v>18.440000000000001</v>
      </c>
    </row>
    <row r="5767" spans="1:4" ht="15" x14ac:dyDescent="0.25">
      <c r="A5767" s="81">
        <v>101222</v>
      </c>
      <c r="B5767" s="81" t="s">
        <v>15366</v>
      </c>
      <c r="C5767" s="81" t="s">
        <v>969</v>
      </c>
      <c r="D5767" s="82">
        <v>21.43</v>
      </c>
    </row>
    <row r="5768" spans="1:4" ht="15" x14ac:dyDescent="0.25">
      <c r="A5768" s="81">
        <v>101223</v>
      </c>
      <c r="B5768" s="81" t="s">
        <v>15367</v>
      </c>
      <c r="C5768" s="81" t="s">
        <v>969</v>
      </c>
      <c r="D5768" s="82">
        <v>23.88</v>
      </c>
    </row>
    <row r="5769" spans="1:4" ht="15" x14ac:dyDescent="0.25">
      <c r="A5769" s="81">
        <v>101224</v>
      </c>
      <c r="B5769" s="81" t="s">
        <v>15368</v>
      </c>
      <c r="C5769" s="81" t="s">
        <v>969</v>
      </c>
      <c r="D5769" s="82">
        <v>29.93</v>
      </c>
    </row>
    <row r="5770" spans="1:4" ht="15" x14ac:dyDescent="0.25">
      <c r="A5770" s="81">
        <v>101225</v>
      </c>
      <c r="B5770" s="81" t="s">
        <v>15369</v>
      </c>
      <c r="C5770" s="81" t="s">
        <v>969</v>
      </c>
      <c r="D5770" s="82">
        <v>16.04</v>
      </c>
    </row>
    <row r="5771" spans="1:4" ht="15" x14ac:dyDescent="0.25">
      <c r="A5771" s="81">
        <v>101226</v>
      </c>
      <c r="B5771" s="81" t="s">
        <v>15370</v>
      </c>
      <c r="C5771" s="81" t="s">
        <v>969</v>
      </c>
      <c r="D5771" s="82">
        <v>16.87</v>
      </c>
    </row>
    <row r="5772" spans="1:4" ht="15" x14ac:dyDescent="0.25">
      <c r="A5772" s="81">
        <v>101227</v>
      </c>
      <c r="B5772" s="81" t="s">
        <v>15371</v>
      </c>
      <c r="C5772" s="81" t="s">
        <v>969</v>
      </c>
      <c r="D5772" s="82">
        <v>19.559999999999999</v>
      </c>
    </row>
    <row r="5773" spans="1:4" ht="15" x14ac:dyDescent="0.25">
      <c r="A5773" s="81">
        <v>101228</v>
      </c>
      <c r="B5773" s="81" t="s">
        <v>15372</v>
      </c>
      <c r="C5773" s="81" t="s">
        <v>969</v>
      </c>
      <c r="D5773" s="82">
        <v>20.81</v>
      </c>
    </row>
    <row r="5774" spans="1:4" ht="15" x14ac:dyDescent="0.25">
      <c r="A5774" s="81">
        <v>101229</v>
      </c>
      <c r="B5774" s="81" t="s">
        <v>15373</v>
      </c>
      <c r="C5774" s="81" t="s">
        <v>969</v>
      </c>
      <c r="D5774" s="82">
        <v>26.25</v>
      </c>
    </row>
    <row r="5775" spans="1:4" ht="15" x14ac:dyDescent="0.25">
      <c r="A5775" s="81">
        <v>101230</v>
      </c>
      <c r="B5775" s="81" t="s">
        <v>15374</v>
      </c>
      <c r="C5775" s="81" t="s">
        <v>969</v>
      </c>
      <c r="D5775" s="82">
        <v>11.75</v>
      </c>
    </row>
    <row r="5776" spans="1:4" ht="15" x14ac:dyDescent="0.25">
      <c r="A5776" s="81">
        <v>101231</v>
      </c>
      <c r="B5776" s="81" t="s">
        <v>15375</v>
      </c>
      <c r="C5776" s="81" t="s">
        <v>969</v>
      </c>
      <c r="D5776" s="82">
        <v>11.15</v>
      </c>
    </row>
    <row r="5777" spans="1:4" ht="15" x14ac:dyDescent="0.25">
      <c r="A5777" s="81">
        <v>101232</v>
      </c>
      <c r="B5777" s="81" t="s">
        <v>15376</v>
      </c>
      <c r="C5777" s="81" t="s">
        <v>969</v>
      </c>
      <c r="D5777" s="82">
        <v>10</v>
      </c>
    </row>
    <row r="5778" spans="1:4" ht="15" x14ac:dyDescent="0.25">
      <c r="A5778" s="81">
        <v>101233</v>
      </c>
      <c r="B5778" s="81" t="s">
        <v>15377</v>
      </c>
      <c r="C5778" s="81" t="s">
        <v>969</v>
      </c>
      <c r="D5778" s="82">
        <v>9.2200000000000006</v>
      </c>
    </row>
    <row r="5779" spans="1:4" ht="15" x14ac:dyDescent="0.25">
      <c r="A5779" s="81">
        <v>101234</v>
      </c>
      <c r="B5779" s="81" t="s">
        <v>15378</v>
      </c>
      <c r="C5779" s="81" t="s">
        <v>969</v>
      </c>
      <c r="D5779" s="82">
        <v>18.239999999999998</v>
      </c>
    </row>
    <row r="5780" spans="1:4" ht="15" x14ac:dyDescent="0.25">
      <c r="A5780" s="81">
        <v>101235</v>
      </c>
      <c r="B5780" s="81" t="s">
        <v>15379</v>
      </c>
      <c r="C5780" s="81" t="s">
        <v>969</v>
      </c>
      <c r="D5780" s="82">
        <v>19.16</v>
      </c>
    </row>
    <row r="5781" spans="1:4" ht="15" x14ac:dyDescent="0.25">
      <c r="A5781" s="81">
        <v>101236</v>
      </c>
      <c r="B5781" s="81" t="s">
        <v>15380</v>
      </c>
      <c r="C5781" s="81" t="s">
        <v>969</v>
      </c>
      <c r="D5781" s="82">
        <v>22.32</v>
      </c>
    </row>
    <row r="5782" spans="1:4" ht="15" x14ac:dyDescent="0.25">
      <c r="A5782" s="81">
        <v>101237</v>
      </c>
      <c r="B5782" s="81" t="s">
        <v>15381</v>
      </c>
      <c r="C5782" s="81" t="s">
        <v>969</v>
      </c>
      <c r="D5782" s="82">
        <v>23.71</v>
      </c>
    </row>
    <row r="5783" spans="1:4" ht="15" x14ac:dyDescent="0.25">
      <c r="A5783" s="81">
        <v>101238</v>
      </c>
      <c r="B5783" s="81" t="s">
        <v>15382</v>
      </c>
      <c r="C5783" s="81" t="s">
        <v>969</v>
      </c>
      <c r="D5783" s="82">
        <v>30.01</v>
      </c>
    </row>
    <row r="5784" spans="1:4" ht="15" x14ac:dyDescent="0.25">
      <c r="A5784" s="81">
        <v>101239</v>
      </c>
      <c r="B5784" s="81" t="s">
        <v>15383</v>
      </c>
      <c r="C5784" s="81" t="s">
        <v>969</v>
      </c>
      <c r="D5784" s="82">
        <v>15.92</v>
      </c>
    </row>
    <row r="5785" spans="1:4" ht="15" x14ac:dyDescent="0.25">
      <c r="A5785" s="81">
        <v>101240</v>
      </c>
      <c r="B5785" s="81" t="s">
        <v>15384</v>
      </c>
      <c r="C5785" s="81" t="s">
        <v>969</v>
      </c>
      <c r="D5785" s="82">
        <v>16.760000000000002</v>
      </c>
    </row>
    <row r="5786" spans="1:4" ht="15" x14ac:dyDescent="0.25">
      <c r="A5786" s="81">
        <v>101241</v>
      </c>
      <c r="B5786" s="81" t="s">
        <v>15385</v>
      </c>
      <c r="C5786" s="81" t="s">
        <v>969</v>
      </c>
      <c r="D5786" s="82">
        <v>19.62</v>
      </c>
    </row>
    <row r="5787" spans="1:4" ht="15" x14ac:dyDescent="0.25">
      <c r="A5787" s="81">
        <v>101242</v>
      </c>
      <c r="B5787" s="81" t="s">
        <v>15386</v>
      </c>
      <c r="C5787" s="81" t="s">
        <v>969</v>
      </c>
      <c r="D5787" s="82">
        <v>21.97</v>
      </c>
    </row>
    <row r="5788" spans="1:4" ht="15" x14ac:dyDescent="0.25">
      <c r="A5788" s="81">
        <v>101243</v>
      </c>
      <c r="B5788" s="81" t="s">
        <v>15387</v>
      </c>
      <c r="C5788" s="81" t="s">
        <v>969</v>
      </c>
      <c r="D5788" s="82">
        <v>26.56</v>
      </c>
    </row>
    <row r="5789" spans="1:4" ht="15" x14ac:dyDescent="0.25">
      <c r="A5789" s="81">
        <v>101244</v>
      </c>
      <c r="B5789" s="81" t="s">
        <v>15388</v>
      </c>
      <c r="C5789" s="81" t="s">
        <v>969</v>
      </c>
      <c r="D5789" s="82">
        <v>16.82</v>
      </c>
    </row>
    <row r="5790" spans="1:4" ht="15" x14ac:dyDescent="0.25">
      <c r="A5790" s="81">
        <v>101245</v>
      </c>
      <c r="B5790" s="81" t="s">
        <v>15389</v>
      </c>
      <c r="C5790" s="81" t="s">
        <v>969</v>
      </c>
      <c r="D5790" s="82">
        <v>17.75</v>
      </c>
    </row>
    <row r="5791" spans="1:4" ht="15" x14ac:dyDescent="0.25">
      <c r="A5791" s="81">
        <v>101246</v>
      </c>
      <c r="B5791" s="81" t="s">
        <v>15390</v>
      </c>
      <c r="C5791" s="81" t="s">
        <v>969</v>
      </c>
      <c r="D5791" s="82">
        <v>20.61</v>
      </c>
    </row>
    <row r="5792" spans="1:4" ht="15" x14ac:dyDescent="0.25">
      <c r="A5792" s="81">
        <v>101247</v>
      </c>
      <c r="B5792" s="81" t="s">
        <v>15391</v>
      </c>
      <c r="C5792" s="81" t="s">
        <v>969</v>
      </c>
      <c r="D5792" s="82">
        <v>22.89</v>
      </c>
    </row>
    <row r="5793" spans="1:4" ht="15" x14ac:dyDescent="0.25">
      <c r="A5793" s="81">
        <v>101248</v>
      </c>
      <c r="B5793" s="81" t="s">
        <v>15392</v>
      </c>
      <c r="C5793" s="81" t="s">
        <v>969</v>
      </c>
      <c r="D5793" s="82">
        <v>28.63</v>
      </c>
    </row>
    <row r="5794" spans="1:4" ht="15" x14ac:dyDescent="0.25">
      <c r="A5794" s="81">
        <v>101249</v>
      </c>
      <c r="B5794" s="81" t="s">
        <v>15393</v>
      </c>
      <c r="C5794" s="81" t="s">
        <v>969</v>
      </c>
      <c r="D5794" s="82">
        <v>14.56</v>
      </c>
    </row>
    <row r="5795" spans="1:4" ht="15" x14ac:dyDescent="0.25">
      <c r="A5795" s="81">
        <v>101250</v>
      </c>
      <c r="B5795" s="81" t="s">
        <v>15394</v>
      </c>
      <c r="C5795" s="81" t="s">
        <v>969</v>
      </c>
      <c r="D5795" s="82">
        <v>16.2</v>
      </c>
    </row>
    <row r="5796" spans="1:4" ht="15" x14ac:dyDescent="0.25">
      <c r="A5796" s="81">
        <v>101251</v>
      </c>
      <c r="B5796" s="81" t="s">
        <v>15395</v>
      </c>
      <c r="C5796" s="81" t="s">
        <v>969</v>
      </c>
      <c r="D5796" s="82">
        <v>18.37</v>
      </c>
    </row>
    <row r="5797" spans="1:4" ht="15" x14ac:dyDescent="0.25">
      <c r="A5797" s="81">
        <v>101252</v>
      </c>
      <c r="B5797" s="81" t="s">
        <v>15396</v>
      </c>
      <c r="C5797" s="81" t="s">
        <v>969</v>
      </c>
      <c r="D5797" s="82">
        <v>19.96</v>
      </c>
    </row>
    <row r="5798" spans="1:4" ht="15" x14ac:dyDescent="0.25">
      <c r="A5798" s="81">
        <v>101253</v>
      </c>
      <c r="B5798" s="81" t="s">
        <v>15397</v>
      </c>
      <c r="C5798" s="81" t="s">
        <v>969</v>
      </c>
      <c r="D5798" s="82">
        <v>25.13</v>
      </c>
    </row>
    <row r="5799" spans="1:4" ht="15" x14ac:dyDescent="0.25">
      <c r="A5799" s="81">
        <v>101254</v>
      </c>
      <c r="B5799" s="81" t="s">
        <v>15398</v>
      </c>
      <c r="C5799" s="81" t="s">
        <v>969</v>
      </c>
      <c r="D5799" s="82">
        <v>13.46</v>
      </c>
    </row>
    <row r="5800" spans="1:4" ht="15" x14ac:dyDescent="0.25">
      <c r="A5800" s="81">
        <v>101255</v>
      </c>
      <c r="B5800" s="81" t="s">
        <v>15399</v>
      </c>
      <c r="C5800" s="81" t="s">
        <v>969</v>
      </c>
      <c r="D5800" s="82">
        <v>11.86</v>
      </c>
    </row>
    <row r="5801" spans="1:4" ht="15" x14ac:dyDescent="0.25">
      <c r="A5801" s="81">
        <v>101256</v>
      </c>
      <c r="B5801" s="81" t="s">
        <v>15400</v>
      </c>
      <c r="C5801" s="81" t="s">
        <v>969</v>
      </c>
      <c r="D5801" s="82">
        <v>20.7</v>
      </c>
    </row>
    <row r="5802" spans="1:4" ht="15" x14ac:dyDescent="0.25">
      <c r="A5802" s="81">
        <v>101257</v>
      </c>
      <c r="B5802" s="81" t="s">
        <v>15401</v>
      </c>
      <c r="C5802" s="81" t="s">
        <v>969</v>
      </c>
      <c r="D5802" s="82">
        <v>21.77</v>
      </c>
    </row>
    <row r="5803" spans="1:4" ht="15" x14ac:dyDescent="0.25">
      <c r="A5803" s="81">
        <v>101258</v>
      </c>
      <c r="B5803" s="81" t="s">
        <v>15402</v>
      </c>
      <c r="C5803" s="81" t="s">
        <v>969</v>
      </c>
      <c r="D5803" s="82">
        <v>25.24</v>
      </c>
    </row>
    <row r="5804" spans="1:4" ht="15" x14ac:dyDescent="0.25">
      <c r="A5804" s="81">
        <v>101259</v>
      </c>
      <c r="B5804" s="81" t="s">
        <v>15403</v>
      </c>
      <c r="C5804" s="81" t="s">
        <v>969</v>
      </c>
      <c r="D5804" s="82">
        <v>28.06</v>
      </c>
    </row>
    <row r="5805" spans="1:4" ht="15" x14ac:dyDescent="0.25">
      <c r="A5805" s="81">
        <v>101260</v>
      </c>
      <c r="B5805" s="81" t="s">
        <v>15404</v>
      </c>
      <c r="C5805" s="81" t="s">
        <v>969</v>
      </c>
      <c r="D5805" s="82">
        <v>35.07</v>
      </c>
    </row>
    <row r="5806" spans="1:4" ht="15" x14ac:dyDescent="0.25">
      <c r="A5806" s="81">
        <v>101261</v>
      </c>
      <c r="B5806" s="81" t="s">
        <v>15405</v>
      </c>
      <c r="C5806" s="81" t="s">
        <v>969</v>
      </c>
      <c r="D5806" s="82">
        <v>19.579999999999998</v>
      </c>
    </row>
    <row r="5807" spans="1:4" ht="15" x14ac:dyDescent="0.25">
      <c r="A5807" s="81">
        <v>101262</v>
      </c>
      <c r="B5807" s="81" t="s">
        <v>15406</v>
      </c>
      <c r="C5807" s="81" t="s">
        <v>969</v>
      </c>
      <c r="D5807" s="82">
        <v>20.62</v>
      </c>
    </row>
    <row r="5808" spans="1:4" ht="15" x14ac:dyDescent="0.25">
      <c r="A5808" s="81">
        <v>101263</v>
      </c>
      <c r="B5808" s="81" t="s">
        <v>15407</v>
      </c>
      <c r="C5808" s="81" t="s">
        <v>969</v>
      </c>
      <c r="D5808" s="82">
        <v>23.83</v>
      </c>
    </row>
    <row r="5809" spans="1:4" ht="15" x14ac:dyDescent="0.25">
      <c r="A5809" s="81">
        <v>101264</v>
      </c>
      <c r="B5809" s="81" t="s">
        <v>15408</v>
      </c>
      <c r="C5809" s="81" t="s">
        <v>969</v>
      </c>
      <c r="D5809" s="82">
        <v>26.42</v>
      </c>
    </row>
    <row r="5810" spans="1:4" ht="15" x14ac:dyDescent="0.25">
      <c r="A5810" s="81">
        <v>101265</v>
      </c>
      <c r="B5810" s="81" t="s">
        <v>15409</v>
      </c>
      <c r="C5810" s="81" t="s">
        <v>969</v>
      </c>
      <c r="D5810" s="82">
        <v>32.880000000000003</v>
      </c>
    </row>
    <row r="5811" spans="1:4" ht="15" x14ac:dyDescent="0.25">
      <c r="A5811" s="81">
        <v>101266</v>
      </c>
      <c r="B5811" s="81" t="s">
        <v>15410</v>
      </c>
      <c r="C5811" s="81" t="s">
        <v>969</v>
      </c>
      <c r="D5811" s="82">
        <v>11.94</v>
      </c>
    </row>
    <row r="5812" spans="1:4" ht="15" x14ac:dyDescent="0.25">
      <c r="A5812" s="81">
        <v>101267</v>
      </c>
      <c r="B5812" s="81" t="s">
        <v>15411</v>
      </c>
      <c r="C5812" s="81" t="s">
        <v>969</v>
      </c>
      <c r="D5812" s="82">
        <v>11.51</v>
      </c>
    </row>
    <row r="5813" spans="1:4" ht="15" x14ac:dyDescent="0.25">
      <c r="A5813" s="81">
        <v>101268</v>
      </c>
      <c r="B5813" s="81" t="s">
        <v>15412</v>
      </c>
      <c r="C5813" s="81" t="s">
        <v>969</v>
      </c>
      <c r="D5813" s="82">
        <v>18.760000000000002</v>
      </c>
    </row>
    <row r="5814" spans="1:4" ht="15" x14ac:dyDescent="0.25">
      <c r="A5814" s="81">
        <v>101269</v>
      </c>
      <c r="B5814" s="81" t="s">
        <v>15413</v>
      </c>
      <c r="C5814" s="81" t="s">
        <v>969</v>
      </c>
      <c r="D5814" s="82">
        <v>20.91</v>
      </c>
    </row>
    <row r="5815" spans="1:4" ht="15" x14ac:dyDescent="0.25">
      <c r="A5815" s="81">
        <v>101270</v>
      </c>
      <c r="B5815" s="81" t="s">
        <v>15414</v>
      </c>
      <c r="C5815" s="81" t="s">
        <v>969</v>
      </c>
      <c r="D5815" s="82">
        <v>24.19</v>
      </c>
    </row>
    <row r="5816" spans="1:4" ht="15" x14ac:dyDescent="0.25">
      <c r="A5816" s="81">
        <v>101271</v>
      </c>
      <c r="B5816" s="81" t="s">
        <v>15415</v>
      </c>
      <c r="C5816" s="81" t="s">
        <v>969</v>
      </c>
      <c r="D5816" s="82">
        <v>26.85</v>
      </c>
    </row>
    <row r="5817" spans="1:4" ht="15" x14ac:dyDescent="0.25">
      <c r="A5817" s="81">
        <v>101272</v>
      </c>
      <c r="B5817" s="81" t="s">
        <v>15416</v>
      </c>
      <c r="C5817" s="81" t="s">
        <v>969</v>
      </c>
      <c r="D5817" s="82">
        <v>33.450000000000003</v>
      </c>
    </row>
    <row r="5818" spans="1:4" ht="15" x14ac:dyDescent="0.25">
      <c r="A5818" s="81">
        <v>101273</v>
      </c>
      <c r="B5818" s="81" t="s">
        <v>15417</v>
      </c>
      <c r="C5818" s="81" t="s">
        <v>969</v>
      </c>
      <c r="D5818" s="82">
        <v>17.920000000000002</v>
      </c>
    </row>
    <row r="5819" spans="1:4" ht="15" x14ac:dyDescent="0.25">
      <c r="A5819" s="81">
        <v>101274</v>
      </c>
      <c r="B5819" s="81" t="s">
        <v>15418</v>
      </c>
      <c r="C5819" s="81" t="s">
        <v>969</v>
      </c>
      <c r="D5819" s="82">
        <v>19.829999999999998</v>
      </c>
    </row>
    <row r="5820" spans="1:4" ht="15" x14ac:dyDescent="0.25">
      <c r="A5820" s="81">
        <v>101275</v>
      </c>
      <c r="B5820" s="81" t="s">
        <v>15419</v>
      </c>
      <c r="C5820" s="81" t="s">
        <v>969</v>
      </c>
      <c r="D5820" s="82">
        <v>22.91</v>
      </c>
    </row>
    <row r="5821" spans="1:4" ht="15" x14ac:dyDescent="0.25">
      <c r="A5821" s="81">
        <v>101276</v>
      </c>
      <c r="B5821" s="81" t="s">
        <v>15420</v>
      </c>
      <c r="C5821" s="81" t="s">
        <v>969</v>
      </c>
      <c r="D5821" s="82">
        <v>25.32</v>
      </c>
    </row>
    <row r="5822" spans="1:4" ht="15" x14ac:dyDescent="0.25">
      <c r="A5822" s="81">
        <v>101277</v>
      </c>
      <c r="B5822" s="81" t="s">
        <v>15421</v>
      </c>
      <c r="C5822" s="81" t="s">
        <v>969</v>
      </c>
      <c r="D5822" s="82">
        <v>32.369999999999997</v>
      </c>
    </row>
    <row r="5823" spans="1:4" ht="15" x14ac:dyDescent="0.25">
      <c r="A5823" s="81">
        <v>102354</v>
      </c>
      <c r="B5823" s="81" t="s">
        <v>15422</v>
      </c>
      <c r="C5823" s="81" t="s">
        <v>969</v>
      </c>
      <c r="D5823" s="82">
        <v>169.38</v>
      </c>
    </row>
    <row r="5824" spans="1:4" ht="15" x14ac:dyDescent="0.25">
      <c r="A5824" s="81">
        <v>102355</v>
      </c>
      <c r="B5824" s="81" t="s">
        <v>15423</v>
      </c>
      <c r="C5824" s="81" t="s">
        <v>969</v>
      </c>
      <c r="D5824" s="82">
        <v>200.99</v>
      </c>
    </row>
    <row r="5825" spans="1:4" ht="15" x14ac:dyDescent="0.25">
      <c r="A5825" s="81">
        <v>102360</v>
      </c>
      <c r="B5825" s="81" t="s">
        <v>2473</v>
      </c>
      <c r="C5825" s="81" t="s">
        <v>969</v>
      </c>
      <c r="D5825" s="82">
        <v>26.25</v>
      </c>
    </row>
    <row r="5826" spans="1:4" ht="15" x14ac:dyDescent="0.25">
      <c r="A5826" s="81">
        <v>102361</v>
      </c>
      <c r="B5826" s="81" t="s">
        <v>2474</v>
      </c>
      <c r="C5826" s="81" t="s">
        <v>969</v>
      </c>
      <c r="D5826" s="82">
        <v>40.409999999999997</v>
      </c>
    </row>
    <row r="5827" spans="1:4" ht="15" x14ac:dyDescent="0.25">
      <c r="A5827" s="81">
        <v>90082</v>
      </c>
      <c r="B5827" s="81" t="s">
        <v>15424</v>
      </c>
      <c r="C5827" s="81" t="s">
        <v>969</v>
      </c>
      <c r="D5827" s="82">
        <v>10.25</v>
      </c>
    </row>
    <row r="5828" spans="1:4" ht="15" x14ac:dyDescent="0.25">
      <c r="A5828" s="81">
        <v>90084</v>
      </c>
      <c r="B5828" s="81" t="s">
        <v>15425</v>
      </c>
      <c r="C5828" s="81" t="s">
        <v>969</v>
      </c>
      <c r="D5828" s="82">
        <v>9.93</v>
      </c>
    </row>
    <row r="5829" spans="1:4" ht="15" x14ac:dyDescent="0.25">
      <c r="A5829" s="81">
        <v>90086</v>
      </c>
      <c r="B5829" s="81" t="s">
        <v>15426</v>
      </c>
      <c r="C5829" s="81" t="s">
        <v>969</v>
      </c>
      <c r="D5829" s="82">
        <v>9.39</v>
      </c>
    </row>
    <row r="5830" spans="1:4" ht="15" x14ac:dyDescent="0.25">
      <c r="A5830" s="81">
        <v>90087</v>
      </c>
      <c r="B5830" s="81" t="s">
        <v>15427</v>
      </c>
      <c r="C5830" s="81" t="s">
        <v>969</v>
      </c>
      <c r="D5830" s="82">
        <v>9.16</v>
      </c>
    </row>
    <row r="5831" spans="1:4" ht="15" x14ac:dyDescent="0.25">
      <c r="A5831" s="81">
        <v>90090</v>
      </c>
      <c r="B5831" s="81" t="s">
        <v>15428</v>
      </c>
      <c r="C5831" s="81" t="s">
        <v>969</v>
      </c>
      <c r="D5831" s="82">
        <v>8.98</v>
      </c>
    </row>
    <row r="5832" spans="1:4" ht="15" x14ac:dyDescent="0.25">
      <c r="A5832" s="81">
        <v>90091</v>
      </c>
      <c r="B5832" s="81" t="s">
        <v>15429</v>
      </c>
      <c r="C5832" s="81" t="s">
        <v>969</v>
      </c>
      <c r="D5832" s="82">
        <v>6.45</v>
      </c>
    </row>
    <row r="5833" spans="1:4" ht="15" x14ac:dyDescent="0.25">
      <c r="A5833" s="81">
        <v>90092</v>
      </c>
      <c r="B5833" s="81" t="s">
        <v>15430</v>
      </c>
      <c r="C5833" s="81" t="s">
        <v>969</v>
      </c>
      <c r="D5833" s="82">
        <v>6.25</v>
      </c>
    </row>
    <row r="5834" spans="1:4" ht="15" x14ac:dyDescent="0.25">
      <c r="A5834" s="81">
        <v>90094</v>
      </c>
      <c r="B5834" s="81" t="s">
        <v>15431</v>
      </c>
      <c r="C5834" s="81" t="s">
        <v>969</v>
      </c>
      <c r="D5834" s="82">
        <v>5.92</v>
      </c>
    </row>
    <row r="5835" spans="1:4" ht="15" x14ac:dyDescent="0.25">
      <c r="A5835" s="81">
        <v>90095</v>
      </c>
      <c r="B5835" s="81" t="s">
        <v>15432</v>
      </c>
      <c r="C5835" s="81" t="s">
        <v>969</v>
      </c>
      <c r="D5835" s="82">
        <v>5.77</v>
      </c>
    </row>
    <row r="5836" spans="1:4" ht="15" x14ac:dyDescent="0.25">
      <c r="A5836" s="81">
        <v>90098</v>
      </c>
      <c r="B5836" s="81" t="s">
        <v>15433</v>
      </c>
      <c r="C5836" s="81" t="s">
        <v>969</v>
      </c>
      <c r="D5836" s="82">
        <v>5.66</v>
      </c>
    </row>
    <row r="5837" spans="1:4" ht="15" x14ac:dyDescent="0.25">
      <c r="A5837" s="81">
        <v>90099</v>
      </c>
      <c r="B5837" s="81" t="s">
        <v>15434</v>
      </c>
      <c r="C5837" s="81" t="s">
        <v>969</v>
      </c>
      <c r="D5837" s="82">
        <v>16.77</v>
      </c>
    </row>
    <row r="5838" spans="1:4" ht="15" x14ac:dyDescent="0.25">
      <c r="A5838" s="81">
        <v>90100</v>
      </c>
      <c r="B5838" s="81" t="s">
        <v>15435</v>
      </c>
      <c r="C5838" s="81" t="s">
        <v>969</v>
      </c>
      <c r="D5838" s="82">
        <v>14.36</v>
      </c>
    </row>
    <row r="5839" spans="1:4" ht="15" x14ac:dyDescent="0.25">
      <c r="A5839" s="81">
        <v>90101</v>
      </c>
      <c r="B5839" s="81" t="s">
        <v>15436</v>
      </c>
      <c r="C5839" s="81" t="s">
        <v>969</v>
      </c>
      <c r="D5839" s="82">
        <v>14.2</v>
      </c>
    </row>
    <row r="5840" spans="1:4" ht="15" x14ac:dyDescent="0.25">
      <c r="A5840" s="81">
        <v>90102</v>
      </c>
      <c r="B5840" s="81" t="s">
        <v>15437</v>
      </c>
      <c r="C5840" s="81" t="s">
        <v>969</v>
      </c>
      <c r="D5840" s="82">
        <v>12.99</v>
      </c>
    </row>
    <row r="5841" spans="1:4" ht="15" x14ac:dyDescent="0.25">
      <c r="A5841" s="81">
        <v>90105</v>
      </c>
      <c r="B5841" s="81" t="s">
        <v>15438</v>
      </c>
      <c r="C5841" s="81" t="s">
        <v>969</v>
      </c>
      <c r="D5841" s="82">
        <v>9.9700000000000006</v>
      </c>
    </row>
    <row r="5842" spans="1:4" ht="15" x14ac:dyDescent="0.25">
      <c r="A5842" s="81">
        <v>90106</v>
      </c>
      <c r="B5842" s="81" t="s">
        <v>15439</v>
      </c>
      <c r="C5842" s="81" t="s">
        <v>969</v>
      </c>
      <c r="D5842" s="82">
        <v>9.0500000000000007</v>
      </c>
    </row>
    <row r="5843" spans="1:4" ht="15" x14ac:dyDescent="0.25">
      <c r="A5843" s="81">
        <v>90107</v>
      </c>
      <c r="B5843" s="81" t="s">
        <v>15440</v>
      </c>
      <c r="C5843" s="81" t="s">
        <v>969</v>
      </c>
      <c r="D5843" s="82">
        <v>8.9499999999999993</v>
      </c>
    </row>
    <row r="5844" spans="1:4" ht="15" x14ac:dyDescent="0.25">
      <c r="A5844" s="81">
        <v>90108</v>
      </c>
      <c r="B5844" s="81" t="s">
        <v>15441</v>
      </c>
      <c r="C5844" s="81" t="s">
        <v>969</v>
      </c>
      <c r="D5844" s="82">
        <v>8.18</v>
      </c>
    </row>
    <row r="5845" spans="1:4" ht="15" x14ac:dyDescent="0.25">
      <c r="A5845" s="81">
        <v>93358</v>
      </c>
      <c r="B5845" s="81" t="s">
        <v>15442</v>
      </c>
      <c r="C5845" s="81" t="s">
        <v>969</v>
      </c>
      <c r="D5845" s="82">
        <v>115.98</v>
      </c>
    </row>
    <row r="5846" spans="1:4" ht="15" x14ac:dyDescent="0.25">
      <c r="A5846" s="81">
        <v>102276</v>
      </c>
      <c r="B5846" s="81" t="s">
        <v>15443</v>
      </c>
      <c r="C5846" s="81" t="s">
        <v>969</v>
      </c>
      <c r="D5846" s="82">
        <v>11.55</v>
      </c>
    </row>
    <row r="5847" spans="1:4" ht="15" x14ac:dyDescent="0.25">
      <c r="A5847" s="81">
        <v>102277</v>
      </c>
      <c r="B5847" s="81" t="s">
        <v>15444</v>
      </c>
      <c r="C5847" s="81" t="s">
        <v>969</v>
      </c>
      <c r="D5847" s="82">
        <v>9.1199999999999992</v>
      </c>
    </row>
    <row r="5848" spans="1:4" ht="15" x14ac:dyDescent="0.25">
      <c r="A5848" s="81">
        <v>102278</v>
      </c>
      <c r="B5848" s="81" t="s">
        <v>15445</v>
      </c>
      <c r="C5848" s="81" t="s">
        <v>969</v>
      </c>
      <c r="D5848" s="82">
        <v>9.5299999999999994</v>
      </c>
    </row>
    <row r="5849" spans="1:4" ht="15" x14ac:dyDescent="0.25">
      <c r="A5849" s="81">
        <v>102279</v>
      </c>
      <c r="B5849" s="81" t="s">
        <v>15446</v>
      </c>
      <c r="C5849" s="81" t="s">
        <v>969</v>
      </c>
      <c r="D5849" s="82">
        <v>7.27</v>
      </c>
    </row>
    <row r="5850" spans="1:4" ht="15" x14ac:dyDescent="0.25">
      <c r="A5850" s="81">
        <v>102280</v>
      </c>
      <c r="B5850" s="81" t="s">
        <v>15447</v>
      </c>
      <c r="C5850" s="81" t="s">
        <v>969</v>
      </c>
      <c r="D5850" s="82">
        <v>5.74</v>
      </c>
    </row>
    <row r="5851" spans="1:4" ht="15" x14ac:dyDescent="0.25">
      <c r="A5851" s="81">
        <v>102281</v>
      </c>
      <c r="B5851" s="81" t="s">
        <v>15448</v>
      </c>
      <c r="C5851" s="81" t="s">
        <v>969</v>
      </c>
      <c r="D5851" s="82">
        <v>6</v>
      </c>
    </row>
    <row r="5852" spans="1:4" ht="15" x14ac:dyDescent="0.25">
      <c r="A5852" s="81">
        <v>102282</v>
      </c>
      <c r="B5852" s="81" t="s">
        <v>15449</v>
      </c>
      <c r="C5852" s="81" t="s">
        <v>969</v>
      </c>
      <c r="D5852" s="82">
        <v>15.1</v>
      </c>
    </row>
    <row r="5853" spans="1:4" ht="15" x14ac:dyDescent="0.25">
      <c r="A5853" s="81">
        <v>102283</v>
      </c>
      <c r="B5853" s="81" t="s">
        <v>15450</v>
      </c>
      <c r="C5853" s="81" t="s">
        <v>969</v>
      </c>
      <c r="D5853" s="82">
        <v>13.42</v>
      </c>
    </row>
    <row r="5854" spans="1:4" ht="15" x14ac:dyDescent="0.25">
      <c r="A5854" s="81">
        <v>102284</v>
      </c>
      <c r="B5854" s="81" t="s">
        <v>15451</v>
      </c>
      <c r="C5854" s="81" t="s">
        <v>969</v>
      </c>
      <c r="D5854" s="82">
        <v>13</v>
      </c>
    </row>
    <row r="5855" spans="1:4" ht="15" x14ac:dyDescent="0.25">
      <c r="A5855" s="81">
        <v>102285</v>
      </c>
      <c r="B5855" s="81" t="s">
        <v>15452</v>
      </c>
      <c r="C5855" s="81" t="s">
        <v>969</v>
      </c>
      <c r="D5855" s="82">
        <v>12.29</v>
      </c>
    </row>
    <row r="5856" spans="1:4" ht="15" x14ac:dyDescent="0.25">
      <c r="A5856" s="81">
        <v>102286</v>
      </c>
      <c r="B5856" s="81" t="s">
        <v>15453</v>
      </c>
      <c r="C5856" s="81" t="s">
        <v>969</v>
      </c>
      <c r="D5856" s="82">
        <v>11.95</v>
      </c>
    </row>
    <row r="5857" spans="1:4" ht="15" x14ac:dyDescent="0.25">
      <c r="A5857" s="81">
        <v>102287</v>
      </c>
      <c r="B5857" s="81" t="s">
        <v>15454</v>
      </c>
      <c r="C5857" s="81" t="s">
        <v>969</v>
      </c>
      <c r="D5857" s="82">
        <v>12.47</v>
      </c>
    </row>
    <row r="5858" spans="1:4" ht="15" x14ac:dyDescent="0.25">
      <c r="A5858" s="81">
        <v>102288</v>
      </c>
      <c r="B5858" s="81" t="s">
        <v>15455</v>
      </c>
      <c r="C5858" s="81" t="s">
        <v>969</v>
      </c>
      <c r="D5858" s="82">
        <v>12</v>
      </c>
    </row>
    <row r="5859" spans="1:4" ht="15" x14ac:dyDescent="0.25">
      <c r="A5859" s="81">
        <v>102289</v>
      </c>
      <c r="B5859" s="81" t="s">
        <v>15456</v>
      </c>
      <c r="C5859" s="81" t="s">
        <v>969</v>
      </c>
      <c r="D5859" s="82">
        <v>11.76</v>
      </c>
    </row>
    <row r="5860" spans="1:4" ht="15" x14ac:dyDescent="0.25">
      <c r="A5860" s="81">
        <v>102290</v>
      </c>
      <c r="B5860" s="81" t="s">
        <v>15457</v>
      </c>
      <c r="C5860" s="81" t="s">
        <v>969</v>
      </c>
      <c r="D5860" s="82">
        <v>9.52</v>
      </c>
    </row>
    <row r="5861" spans="1:4" ht="15" x14ac:dyDescent="0.25">
      <c r="A5861" s="81">
        <v>102291</v>
      </c>
      <c r="B5861" s="81" t="s">
        <v>15458</v>
      </c>
      <c r="C5861" s="81" t="s">
        <v>969</v>
      </c>
      <c r="D5861" s="82">
        <v>8.4499999999999993</v>
      </c>
    </row>
    <row r="5862" spans="1:4" ht="15" x14ac:dyDescent="0.25">
      <c r="A5862" s="81">
        <v>102292</v>
      </c>
      <c r="B5862" s="81" t="s">
        <v>15459</v>
      </c>
      <c r="C5862" s="81" t="s">
        <v>969</v>
      </c>
      <c r="D5862" s="82">
        <v>8.18</v>
      </c>
    </row>
    <row r="5863" spans="1:4" ht="15" x14ac:dyDescent="0.25">
      <c r="A5863" s="81">
        <v>102293</v>
      </c>
      <c r="B5863" s="81" t="s">
        <v>15460</v>
      </c>
      <c r="C5863" s="81" t="s">
        <v>969</v>
      </c>
      <c r="D5863" s="82">
        <v>7.74</v>
      </c>
    </row>
    <row r="5864" spans="1:4" ht="15" x14ac:dyDescent="0.25">
      <c r="A5864" s="81">
        <v>102294</v>
      </c>
      <c r="B5864" s="81" t="s">
        <v>15461</v>
      </c>
      <c r="C5864" s="81" t="s">
        <v>969</v>
      </c>
      <c r="D5864" s="82">
        <v>7.52</v>
      </c>
    </row>
    <row r="5865" spans="1:4" ht="15" x14ac:dyDescent="0.25">
      <c r="A5865" s="81">
        <v>102295</v>
      </c>
      <c r="B5865" s="81" t="s">
        <v>15462</v>
      </c>
      <c r="C5865" s="81" t="s">
        <v>969</v>
      </c>
      <c r="D5865" s="82">
        <v>7.86</v>
      </c>
    </row>
    <row r="5866" spans="1:4" ht="15" x14ac:dyDescent="0.25">
      <c r="A5866" s="81">
        <v>102296</v>
      </c>
      <c r="B5866" s="81" t="s">
        <v>15463</v>
      </c>
      <c r="C5866" s="81" t="s">
        <v>969</v>
      </c>
      <c r="D5866" s="82">
        <v>7.56</v>
      </c>
    </row>
    <row r="5867" spans="1:4" ht="15" x14ac:dyDescent="0.25">
      <c r="A5867" s="81">
        <v>102297</v>
      </c>
      <c r="B5867" s="81" t="s">
        <v>15464</v>
      </c>
      <c r="C5867" s="81" t="s">
        <v>969</v>
      </c>
      <c r="D5867" s="82">
        <v>7.4</v>
      </c>
    </row>
    <row r="5868" spans="1:4" ht="15" x14ac:dyDescent="0.25">
      <c r="A5868" s="81">
        <v>102298</v>
      </c>
      <c r="B5868" s="81" t="s">
        <v>15465</v>
      </c>
      <c r="C5868" s="81" t="s">
        <v>969</v>
      </c>
      <c r="D5868" s="82">
        <v>21.94</v>
      </c>
    </row>
    <row r="5869" spans="1:4" ht="15" x14ac:dyDescent="0.25">
      <c r="A5869" s="81">
        <v>102299</v>
      </c>
      <c r="B5869" s="81" t="s">
        <v>15466</v>
      </c>
      <c r="C5869" s="81" t="s">
        <v>969</v>
      </c>
      <c r="D5869" s="82">
        <v>18.8</v>
      </c>
    </row>
    <row r="5870" spans="1:4" ht="15" x14ac:dyDescent="0.25">
      <c r="A5870" s="81">
        <v>102300</v>
      </c>
      <c r="B5870" s="81" t="s">
        <v>15467</v>
      </c>
      <c r="C5870" s="81" t="s">
        <v>969</v>
      </c>
      <c r="D5870" s="82">
        <v>18.57</v>
      </c>
    </row>
    <row r="5871" spans="1:4" ht="15" x14ac:dyDescent="0.25">
      <c r="A5871" s="81">
        <v>102301</v>
      </c>
      <c r="B5871" s="81" t="s">
        <v>15468</v>
      </c>
      <c r="C5871" s="81" t="s">
        <v>969</v>
      </c>
      <c r="D5871" s="82">
        <v>17</v>
      </c>
    </row>
    <row r="5872" spans="1:4" ht="15" x14ac:dyDescent="0.25">
      <c r="A5872" s="81">
        <v>102302</v>
      </c>
      <c r="B5872" s="81" t="s">
        <v>15469</v>
      </c>
      <c r="C5872" s="81" t="s">
        <v>969</v>
      </c>
      <c r="D5872" s="82">
        <v>13.82</v>
      </c>
    </row>
    <row r="5873" spans="1:4" ht="15" x14ac:dyDescent="0.25">
      <c r="A5873" s="81">
        <v>102303</v>
      </c>
      <c r="B5873" s="81" t="s">
        <v>15470</v>
      </c>
      <c r="C5873" s="81" t="s">
        <v>969</v>
      </c>
      <c r="D5873" s="82">
        <v>11.84</v>
      </c>
    </row>
    <row r="5874" spans="1:4" ht="15" x14ac:dyDescent="0.25">
      <c r="A5874" s="81">
        <v>102304</v>
      </c>
      <c r="B5874" s="81" t="s">
        <v>15471</v>
      </c>
      <c r="C5874" s="81" t="s">
        <v>969</v>
      </c>
      <c r="D5874" s="82">
        <v>11.7</v>
      </c>
    </row>
    <row r="5875" spans="1:4" ht="15" x14ac:dyDescent="0.25">
      <c r="A5875" s="81">
        <v>102305</v>
      </c>
      <c r="B5875" s="81" t="s">
        <v>15472</v>
      </c>
      <c r="C5875" s="81" t="s">
        <v>969</v>
      </c>
      <c r="D5875" s="82">
        <v>10.72</v>
      </c>
    </row>
    <row r="5876" spans="1:4" ht="15" x14ac:dyDescent="0.25">
      <c r="A5876" s="81">
        <v>102306</v>
      </c>
      <c r="B5876" s="81" t="s">
        <v>15473</v>
      </c>
      <c r="C5876" s="81" t="s">
        <v>969</v>
      </c>
      <c r="D5876" s="82">
        <v>14.44</v>
      </c>
    </row>
    <row r="5877" spans="1:4" ht="15" x14ac:dyDescent="0.25">
      <c r="A5877" s="81">
        <v>102307</v>
      </c>
      <c r="B5877" s="81" t="s">
        <v>15474</v>
      </c>
      <c r="C5877" s="81" t="s">
        <v>969</v>
      </c>
      <c r="D5877" s="82">
        <v>12.82</v>
      </c>
    </row>
    <row r="5878" spans="1:4" ht="15" x14ac:dyDescent="0.25">
      <c r="A5878" s="81">
        <v>102308</v>
      </c>
      <c r="B5878" s="81" t="s">
        <v>15475</v>
      </c>
      <c r="C5878" s="81" t="s">
        <v>969</v>
      </c>
      <c r="D5878" s="82">
        <v>12.42</v>
      </c>
    </row>
    <row r="5879" spans="1:4" ht="15" x14ac:dyDescent="0.25">
      <c r="A5879" s="81">
        <v>102309</v>
      </c>
      <c r="B5879" s="81" t="s">
        <v>15476</v>
      </c>
      <c r="C5879" s="81" t="s">
        <v>969</v>
      </c>
      <c r="D5879" s="82">
        <v>11.74</v>
      </c>
    </row>
    <row r="5880" spans="1:4" ht="15" x14ac:dyDescent="0.25">
      <c r="A5880" s="81">
        <v>102310</v>
      </c>
      <c r="B5880" s="81" t="s">
        <v>15477</v>
      </c>
      <c r="C5880" s="81" t="s">
        <v>969</v>
      </c>
      <c r="D5880" s="82">
        <v>11.41</v>
      </c>
    </row>
    <row r="5881" spans="1:4" ht="15" x14ac:dyDescent="0.25">
      <c r="A5881" s="81">
        <v>102311</v>
      </c>
      <c r="B5881" s="81" t="s">
        <v>15478</v>
      </c>
      <c r="C5881" s="81" t="s">
        <v>969</v>
      </c>
      <c r="D5881" s="82">
        <v>11.92</v>
      </c>
    </row>
    <row r="5882" spans="1:4" ht="15" x14ac:dyDescent="0.25">
      <c r="A5882" s="81">
        <v>102312</v>
      </c>
      <c r="B5882" s="81" t="s">
        <v>15479</v>
      </c>
      <c r="C5882" s="81" t="s">
        <v>969</v>
      </c>
      <c r="D5882" s="82">
        <v>11.46</v>
      </c>
    </row>
    <row r="5883" spans="1:4" ht="15" x14ac:dyDescent="0.25">
      <c r="A5883" s="81">
        <v>102313</v>
      </c>
      <c r="B5883" s="81" t="s">
        <v>15480</v>
      </c>
      <c r="C5883" s="81" t="s">
        <v>969</v>
      </c>
      <c r="D5883" s="82">
        <v>11.23</v>
      </c>
    </row>
    <row r="5884" spans="1:4" ht="15" x14ac:dyDescent="0.25">
      <c r="A5884" s="81">
        <v>102314</v>
      </c>
      <c r="B5884" s="81" t="s">
        <v>15481</v>
      </c>
      <c r="C5884" s="81" t="s">
        <v>969</v>
      </c>
      <c r="D5884" s="82">
        <v>9.09</v>
      </c>
    </row>
    <row r="5885" spans="1:4" ht="15" x14ac:dyDescent="0.25">
      <c r="A5885" s="81">
        <v>102315</v>
      </c>
      <c r="B5885" s="81" t="s">
        <v>15482</v>
      </c>
      <c r="C5885" s="81" t="s">
        <v>969</v>
      </c>
      <c r="D5885" s="82">
        <v>8.07</v>
      </c>
    </row>
    <row r="5886" spans="1:4" ht="15" x14ac:dyDescent="0.25">
      <c r="A5886" s="81">
        <v>102316</v>
      </c>
      <c r="B5886" s="81" t="s">
        <v>15483</v>
      </c>
      <c r="C5886" s="81" t="s">
        <v>969</v>
      </c>
      <c r="D5886" s="82">
        <v>7.82</v>
      </c>
    </row>
    <row r="5887" spans="1:4" ht="15" x14ac:dyDescent="0.25">
      <c r="A5887" s="81">
        <v>102317</v>
      </c>
      <c r="B5887" s="81" t="s">
        <v>15484</v>
      </c>
      <c r="C5887" s="81" t="s">
        <v>969</v>
      </c>
      <c r="D5887" s="82">
        <v>7.39</v>
      </c>
    </row>
    <row r="5888" spans="1:4" ht="15" x14ac:dyDescent="0.25">
      <c r="A5888" s="81">
        <v>102318</v>
      </c>
      <c r="B5888" s="81" t="s">
        <v>15485</v>
      </c>
      <c r="C5888" s="81" t="s">
        <v>969</v>
      </c>
      <c r="D5888" s="82">
        <v>7.18</v>
      </c>
    </row>
    <row r="5889" spans="1:4" ht="15" x14ac:dyDescent="0.25">
      <c r="A5889" s="81">
        <v>102319</v>
      </c>
      <c r="B5889" s="81" t="s">
        <v>15486</v>
      </c>
      <c r="C5889" s="81" t="s">
        <v>969</v>
      </c>
      <c r="D5889" s="82">
        <v>7.51</v>
      </c>
    </row>
    <row r="5890" spans="1:4" ht="15" x14ac:dyDescent="0.25">
      <c r="A5890" s="81">
        <v>102320</v>
      </c>
      <c r="B5890" s="81" t="s">
        <v>15487</v>
      </c>
      <c r="C5890" s="81" t="s">
        <v>969</v>
      </c>
      <c r="D5890" s="82">
        <v>7.23</v>
      </c>
    </row>
    <row r="5891" spans="1:4" ht="15" x14ac:dyDescent="0.25">
      <c r="A5891" s="81">
        <v>102321</v>
      </c>
      <c r="B5891" s="81" t="s">
        <v>15488</v>
      </c>
      <c r="C5891" s="81" t="s">
        <v>969</v>
      </c>
      <c r="D5891" s="82">
        <v>7.07</v>
      </c>
    </row>
    <row r="5892" spans="1:4" ht="15" x14ac:dyDescent="0.25">
      <c r="A5892" s="81">
        <v>102322</v>
      </c>
      <c r="B5892" s="81" t="s">
        <v>15489</v>
      </c>
      <c r="C5892" s="81" t="s">
        <v>969</v>
      </c>
      <c r="D5892" s="82">
        <v>20.97</v>
      </c>
    </row>
    <row r="5893" spans="1:4" ht="15" x14ac:dyDescent="0.25">
      <c r="A5893" s="81">
        <v>102323</v>
      </c>
      <c r="B5893" s="81" t="s">
        <v>15490</v>
      </c>
      <c r="C5893" s="81" t="s">
        <v>969</v>
      </c>
      <c r="D5893" s="82">
        <v>17.96</v>
      </c>
    </row>
    <row r="5894" spans="1:4" ht="15" x14ac:dyDescent="0.25">
      <c r="A5894" s="81">
        <v>102324</v>
      </c>
      <c r="B5894" s="81" t="s">
        <v>15491</v>
      </c>
      <c r="C5894" s="81" t="s">
        <v>969</v>
      </c>
      <c r="D5894" s="82">
        <v>17.75</v>
      </c>
    </row>
    <row r="5895" spans="1:4" ht="15" x14ac:dyDescent="0.25">
      <c r="A5895" s="81">
        <v>102325</v>
      </c>
      <c r="B5895" s="81" t="s">
        <v>15492</v>
      </c>
      <c r="C5895" s="81" t="s">
        <v>969</v>
      </c>
      <c r="D5895" s="82">
        <v>16.25</v>
      </c>
    </row>
    <row r="5896" spans="1:4" ht="15" x14ac:dyDescent="0.25">
      <c r="A5896" s="81">
        <v>102326</v>
      </c>
      <c r="B5896" s="81" t="s">
        <v>15493</v>
      </c>
      <c r="C5896" s="81" t="s">
        <v>969</v>
      </c>
      <c r="D5896" s="82">
        <v>13.21</v>
      </c>
    </row>
    <row r="5897" spans="1:4" ht="15" x14ac:dyDescent="0.25">
      <c r="A5897" s="81">
        <v>102327</v>
      </c>
      <c r="B5897" s="81" t="s">
        <v>15494</v>
      </c>
      <c r="C5897" s="81" t="s">
        <v>969</v>
      </c>
      <c r="D5897" s="82">
        <v>11.32</v>
      </c>
    </row>
    <row r="5898" spans="1:4" ht="15" x14ac:dyDescent="0.25">
      <c r="A5898" s="81">
        <v>102328</v>
      </c>
      <c r="B5898" s="81" t="s">
        <v>15495</v>
      </c>
      <c r="C5898" s="81" t="s">
        <v>969</v>
      </c>
      <c r="D5898" s="82">
        <v>11.18</v>
      </c>
    </row>
    <row r="5899" spans="1:4" ht="15" x14ac:dyDescent="0.25">
      <c r="A5899" s="81">
        <v>102329</v>
      </c>
      <c r="B5899" s="81" t="s">
        <v>15496</v>
      </c>
      <c r="C5899" s="81" t="s">
        <v>969</v>
      </c>
      <c r="D5899" s="82">
        <v>10.24</v>
      </c>
    </row>
    <row r="5900" spans="1:4" ht="15" x14ac:dyDescent="0.25">
      <c r="A5900" s="81">
        <v>94304</v>
      </c>
      <c r="B5900" s="81" t="s">
        <v>15497</v>
      </c>
      <c r="C5900" s="81" t="s">
        <v>969</v>
      </c>
      <c r="D5900" s="82">
        <v>76.77</v>
      </c>
    </row>
    <row r="5901" spans="1:4" ht="15" x14ac:dyDescent="0.25">
      <c r="A5901" s="81">
        <v>94306</v>
      </c>
      <c r="B5901" s="81" t="s">
        <v>15498</v>
      </c>
      <c r="C5901" s="81" t="s">
        <v>969</v>
      </c>
      <c r="D5901" s="82">
        <v>69.819999999999993</v>
      </c>
    </row>
    <row r="5902" spans="1:4" ht="15" x14ac:dyDescent="0.25">
      <c r="A5902" s="81">
        <v>94310</v>
      </c>
      <c r="B5902" s="81" t="s">
        <v>15499</v>
      </c>
      <c r="C5902" s="81" t="s">
        <v>969</v>
      </c>
      <c r="D5902" s="82">
        <v>66.66</v>
      </c>
    </row>
    <row r="5903" spans="1:4" ht="15" x14ac:dyDescent="0.25">
      <c r="A5903" s="81">
        <v>94316</v>
      </c>
      <c r="B5903" s="81" t="s">
        <v>15500</v>
      </c>
      <c r="C5903" s="81" t="s">
        <v>969</v>
      </c>
      <c r="D5903" s="82">
        <v>71.53</v>
      </c>
    </row>
    <row r="5904" spans="1:4" ht="15" x14ac:dyDescent="0.25">
      <c r="A5904" s="81">
        <v>94318</v>
      </c>
      <c r="B5904" s="81" t="s">
        <v>15501</v>
      </c>
      <c r="C5904" s="81" t="s">
        <v>969</v>
      </c>
      <c r="D5904" s="82">
        <v>65.400000000000006</v>
      </c>
    </row>
    <row r="5905" spans="1:4" ht="15" x14ac:dyDescent="0.25">
      <c r="A5905" s="81">
        <v>94319</v>
      </c>
      <c r="B5905" s="81" t="s">
        <v>15502</v>
      </c>
      <c r="C5905" s="81" t="s">
        <v>969</v>
      </c>
      <c r="D5905" s="82">
        <v>84.67</v>
      </c>
    </row>
    <row r="5906" spans="1:4" ht="15" x14ac:dyDescent="0.25">
      <c r="A5906" s="81">
        <v>94327</v>
      </c>
      <c r="B5906" s="81" t="s">
        <v>15503</v>
      </c>
      <c r="C5906" s="81" t="s">
        <v>969</v>
      </c>
      <c r="D5906" s="82">
        <v>79.06</v>
      </c>
    </row>
    <row r="5907" spans="1:4" ht="15" x14ac:dyDescent="0.25">
      <c r="A5907" s="81">
        <v>94329</v>
      </c>
      <c r="B5907" s="81" t="s">
        <v>15504</v>
      </c>
      <c r="C5907" s="81" t="s">
        <v>969</v>
      </c>
      <c r="D5907" s="82">
        <v>72.11</v>
      </c>
    </row>
    <row r="5908" spans="1:4" ht="15" x14ac:dyDescent="0.25">
      <c r="A5908" s="81">
        <v>94333</v>
      </c>
      <c r="B5908" s="81" t="s">
        <v>15505</v>
      </c>
      <c r="C5908" s="81" t="s">
        <v>969</v>
      </c>
      <c r="D5908" s="82">
        <v>68.95</v>
      </c>
    </row>
    <row r="5909" spans="1:4" ht="15" x14ac:dyDescent="0.25">
      <c r="A5909" s="81">
        <v>94339</v>
      </c>
      <c r="B5909" s="81" t="s">
        <v>15506</v>
      </c>
      <c r="C5909" s="81" t="s">
        <v>969</v>
      </c>
      <c r="D5909" s="82">
        <v>73.819999999999993</v>
      </c>
    </row>
    <row r="5910" spans="1:4" ht="15" x14ac:dyDescent="0.25">
      <c r="A5910" s="81">
        <v>94341</v>
      </c>
      <c r="B5910" s="81" t="s">
        <v>15507</v>
      </c>
      <c r="C5910" s="81" t="s">
        <v>969</v>
      </c>
      <c r="D5910" s="82">
        <v>67.69</v>
      </c>
    </row>
    <row r="5911" spans="1:4" ht="15" x14ac:dyDescent="0.25">
      <c r="A5911" s="81">
        <v>94342</v>
      </c>
      <c r="B5911" s="81" t="s">
        <v>15508</v>
      </c>
      <c r="C5911" s="81" t="s">
        <v>969</v>
      </c>
      <c r="D5911" s="82">
        <v>86.96</v>
      </c>
    </row>
    <row r="5912" spans="1:4" ht="15" x14ac:dyDescent="0.25">
      <c r="A5912" s="81">
        <v>96385</v>
      </c>
      <c r="B5912" s="81" t="s">
        <v>15509</v>
      </c>
      <c r="C5912" s="81" t="s">
        <v>969</v>
      </c>
      <c r="D5912" s="82">
        <v>12.94</v>
      </c>
    </row>
    <row r="5913" spans="1:4" ht="15" x14ac:dyDescent="0.25">
      <c r="A5913" s="81">
        <v>96386</v>
      </c>
      <c r="B5913" s="81" t="s">
        <v>15510</v>
      </c>
      <c r="C5913" s="81" t="s">
        <v>969</v>
      </c>
      <c r="D5913" s="82">
        <v>6.92</v>
      </c>
    </row>
    <row r="5914" spans="1:4" ht="15" x14ac:dyDescent="0.25">
      <c r="A5914" s="81">
        <v>105556</v>
      </c>
      <c r="B5914" s="81" t="s">
        <v>15511</v>
      </c>
      <c r="C5914" s="81" t="s">
        <v>969</v>
      </c>
      <c r="D5914" s="82">
        <v>14.54</v>
      </c>
    </row>
    <row r="5915" spans="1:4" ht="15" x14ac:dyDescent="0.25">
      <c r="A5915" s="81">
        <v>105557</v>
      </c>
      <c r="B5915" s="81" t="s">
        <v>15512</v>
      </c>
      <c r="C5915" s="81" t="s">
        <v>969</v>
      </c>
      <c r="D5915" s="82">
        <v>16.649999999999999</v>
      </c>
    </row>
    <row r="5916" spans="1:4" ht="15" x14ac:dyDescent="0.25">
      <c r="A5916" s="81">
        <v>105558</v>
      </c>
      <c r="B5916" s="81" t="s">
        <v>15513</v>
      </c>
      <c r="C5916" s="81" t="s">
        <v>969</v>
      </c>
      <c r="D5916" s="82">
        <v>14.34</v>
      </c>
    </row>
    <row r="5917" spans="1:4" ht="15" x14ac:dyDescent="0.25">
      <c r="A5917" s="81">
        <v>105559</v>
      </c>
      <c r="B5917" s="81" t="s">
        <v>15514</v>
      </c>
      <c r="C5917" s="81" t="s">
        <v>969</v>
      </c>
      <c r="D5917" s="82">
        <v>11</v>
      </c>
    </row>
    <row r="5918" spans="1:4" ht="15" x14ac:dyDescent="0.25">
      <c r="A5918" s="81">
        <v>105560</v>
      </c>
      <c r="B5918" s="81" t="s">
        <v>15515</v>
      </c>
      <c r="C5918" s="81" t="s">
        <v>969</v>
      </c>
      <c r="D5918" s="82">
        <v>13.09</v>
      </c>
    </row>
    <row r="5919" spans="1:4" ht="15" x14ac:dyDescent="0.25">
      <c r="A5919" s="81">
        <v>105561</v>
      </c>
      <c r="B5919" s="81" t="s">
        <v>15516</v>
      </c>
      <c r="C5919" s="81" t="s">
        <v>969</v>
      </c>
      <c r="D5919" s="82">
        <v>8.49</v>
      </c>
    </row>
    <row r="5920" spans="1:4" ht="15" x14ac:dyDescent="0.25">
      <c r="A5920" s="81">
        <v>105562</v>
      </c>
      <c r="B5920" s="81" t="s">
        <v>15517</v>
      </c>
      <c r="C5920" s="81" t="s">
        <v>969</v>
      </c>
      <c r="D5920" s="82">
        <v>8.66</v>
      </c>
    </row>
    <row r="5921" spans="1:4" ht="15" x14ac:dyDescent="0.25">
      <c r="A5921" s="81">
        <v>105563</v>
      </c>
      <c r="B5921" s="81" t="s">
        <v>15518</v>
      </c>
      <c r="C5921" s="81" t="s">
        <v>969</v>
      </c>
      <c r="D5921" s="82">
        <v>6.99</v>
      </c>
    </row>
    <row r="5922" spans="1:4" ht="15" x14ac:dyDescent="0.25">
      <c r="A5922" s="81">
        <v>105564</v>
      </c>
      <c r="B5922" s="81" t="s">
        <v>15519</v>
      </c>
      <c r="C5922" s="81" t="s">
        <v>969</v>
      </c>
      <c r="D5922" s="82">
        <v>6.45</v>
      </c>
    </row>
    <row r="5923" spans="1:4" ht="15" x14ac:dyDescent="0.25">
      <c r="A5923" s="81">
        <v>105565</v>
      </c>
      <c r="B5923" s="81" t="s">
        <v>15520</v>
      </c>
      <c r="C5923" s="81" t="s">
        <v>969</v>
      </c>
      <c r="D5923" s="82">
        <v>6.49</v>
      </c>
    </row>
    <row r="5924" spans="1:4" ht="15" x14ac:dyDescent="0.25">
      <c r="A5924" s="81">
        <v>93367</v>
      </c>
      <c r="B5924" s="81" t="s">
        <v>15521</v>
      </c>
      <c r="C5924" s="81" t="s">
        <v>969</v>
      </c>
      <c r="D5924" s="82">
        <v>24.9</v>
      </c>
    </row>
    <row r="5925" spans="1:4" ht="15" x14ac:dyDescent="0.25">
      <c r="A5925" s="81">
        <v>93368</v>
      </c>
      <c r="B5925" s="81" t="s">
        <v>15522</v>
      </c>
      <c r="C5925" s="81" t="s">
        <v>969</v>
      </c>
      <c r="D5925" s="82">
        <v>21.82</v>
      </c>
    </row>
    <row r="5926" spans="1:4" ht="15" x14ac:dyDescent="0.25">
      <c r="A5926" s="81">
        <v>93369</v>
      </c>
      <c r="B5926" s="81" t="s">
        <v>15523</v>
      </c>
      <c r="C5926" s="81" t="s">
        <v>969</v>
      </c>
      <c r="D5926" s="82">
        <v>17.95</v>
      </c>
    </row>
    <row r="5927" spans="1:4" ht="15" x14ac:dyDescent="0.25">
      <c r="A5927" s="81">
        <v>93372</v>
      </c>
      <c r="B5927" s="81" t="s">
        <v>15524</v>
      </c>
      <c r="C5927" s="81" t="s">
        <v>969</v>
      </c>
      <c r="D5927" s="82">
        <v>17.25</v>
      </c>
    </row>
    <row r="5928" spans="1:4" ht="15" x14ac:dyDescent="0.25">
      <c r="A5928" s="81">
        <v>93373</v>
      </c>
      <c r="B5928" s="81" t="s">
        <v>15525</v>
      </c>
      <c r="C5928" s="81" t="s">
        <v>969</v>
      </c>
      <c r="D5928" s="82">
        <v>14.79</v>
      </c>
    </row>
    <row r="5929" spans="1:4" ht="15" x14ac:dyDescent="0.25">
      <c r="A5929" s="81">
        <v>93378</v>
      </c>
      <c r="B5929" s="81" t="s">
        <v>15526</v>
      </c>
      <c r="C5929" s="81" t="s">
        <v>969</v>
      </c>
      <c r="D5929" s="82">
        <v>25.62</v>
      </c>
    </row>
    <row r="5930" spans="1:4" ht="15" x14ac:dyDescent="0.25">
      <c r="A5930" s="81">
        <v>93379</v>
      </c>
      <c r="B5930" s="81" t="s">
        <v>15527</v>
      </c>
      <c r="C5930" s="81" t="s">
        <v>969</v>
      </c>
      <c r="D5930" s="82">
        <v>19.66</v>
      </c>
    </row>
    <row r="5931" spans="1:4" ht="15" x14ac:dyDescent="0.25">
      <c r="A5931" s="81">
        <v>93380</v>
      </c>
      <c r="B5931" s="81" t="s">
        <v>15528</v>
      </c>
      <c r="C5931" s="81" t="s">
        <v>969</v>
      </c>
      <c r="D5931" s="82">
        <v>16.73</v>
      </c>
    </row>
    <row r="5932" spans="1:4" ht="15" x14ac:dyDescent="0.25">
      <c r="A5932" s="81">
        <v>93381</v>
      </c>
      <c r="B5932" s="81" t="s">
        <v>15529</v>
      </c>
      <c r="C5932" s="81" t="s">
        <v>969</v>
      </c>
      <c r="D5932" s="82">
        <v>13.53</v>
      </c>
    </row>
    <row r="5933" spans="1:4" ht="15" x14ac:dyDescent="0.25">
      <c r="A5933" s="81">
        <v>93382</v>
      </c>
      <c r="B5933" s="81" t="s">
        <v>15530</v>
      </c>
      <c r="C5933" s="81" t="s">
        <v>969</v>
      </c>
      <c r="D5933" s="82">
        <v>32.799999999999997</v>
      </c>
    </row>
    <row r="5934" spans="1:4" ht="15" x14ac:dyDescent="0.25">
      <c r="A5934" s="81">
        <v>104728</v>
      </c>
      <c r="B5934" s="81" t="s">
        <v>15531</v>
      </c>
      <c r="C5934" s="81" t="s">
        <v>969</v>
      </c>
      <c r="D5934" s="82">
        <v>20.73</v>
      </c>
    </row>
    <row r="5935" spans="1:4" ht="15" x14ac:dyDescent="0.25">
      <c r="A5935" s="81">
        <v>104729</v>
      </c>
      <c r="B5935" s="81" t="s">
        <v>15532</v>
      </c>
      <c r="C5935" s="81" t="s">
        <v>969</v>
      </c>
      <c r="D5935" s="82">
        <v>17.66</v>
      </c>
    </row>
    <row r="5936" spans="1:4" ht="15" x14ac:dyDescent="0.25">
      <c r="A5936" s="81">
        <v>104730</v>
      </c>
      <c r="B5936" s="81" t="s">
        <v>15533</v>
      </c>
      <c r="C5936" s="81" t="s">
        <v>969</v>
      </c>
      <c r="D5936" s="82">
        <v>13.79</v>
      </c>
    </row>
    <row r="5937" spans="1:4" ht="15" x14ac:dyDescent="0.25">
      <c r="A5937" s="81">
        <v>104731</v>
      </c>
      <c r="B5937" s="81" t="s">
        <v>15534</v>
      </c>
      <c r="C5937" s="81" t="s">
        <v>969</v>
      </c>
      <c r="D5937" s="82">
        <v>13.09</v>
      </c>
    </row>
    <row r="5938" spans="1:4" ht="15" x14ac:dyDescent="0.25">
      <c r="A5938" s="81">
        <v>104732</v>
      </c>
      <c r="B5938" s="81" t="s">
        <v>15535</v>
      </c>
      <c r="C5938" s="81" t="s">
        <v>969</v>
      </c>
      <c r="D5938" s="82">
        <v>10.63</v>
      </c>
    </row>
    <row r="5939" spans="1:4" ht="15" x14ac:dyDescent="0.25">
      <c r="A5939" s="81">
        <v>104733</v>
      </c>
      <c r="B5939" s="81" t="s">
        <v>15536</v>
      </c>
      <c r="C5939" s="81" t="s">
        <v>969</v>
      </c>
      <c r="D5939" s="82">
        <v>21.38</v>
      </c>
    </row>
    <row r="5940" spans="1:4" ht="15" x14ac:dyDescent="0.25">
      <c r="A5940" s="81">
        <v>104734</v>
      </c>
      <c r="B5940" s="81" t="s">
        <v>15537</v>
      </c>
      <c r="C5940" s="81" t="s">
        <v>969</v>
      </c>
      <c r="D5940" s="82">
        <v>15.45</v>
      </c>
    </row>
    <row r="5941" spans="1:4" ht="15" x14ac:dyDescent="0.25">
      <c r="A5941" s="81">
        <v>104735</v>
      </c>
      <c r="B5941" s="81" t="s">
        <v>15538</v>
      </c>
      <c r="C5941" s="81" t="s">
        <v>969</v>
      </c>
      <c r="D5941" s="82">
        <v>12.55</v>
      </c>
    </row>
    <row r="5942" spans="1:4" ht="15" x14ac:dyDescent="0.25">
      <c r="A5942" s="81">
        <v>104736</v>
      </c>
      <c r="B5942" s="81" t="s">
        <v>15539</v>
      </c>
      <c r="C5942" s="81" t="s">
        <v>969</v>
      </c>
      <c r="D5942" s="82">
        <v>9.3699999999999992</v>
      </c>
    </row>
    <row r="5943" spans="1:4" ht="15" x14ac:dyDescent="0.25">
      <c r="A5943" s="81">
        <v>104737</v>
      </c>
      <c r="B5943" s="81" t="s">
        <v>15540</v>
      </c>
      <c r="C5943" s="81" t="s">
        <v>969</v>
      </c>
      <c r="D5943" s="82">
        <v>28.56</v>
      </c>
    </row>
    <row r="5944" spans="1:4" ht="15" x14ac:dyDescent="0.25">
      <c r="A5944" s="81">
        <v>104738</v>
      </c>
      <c r="B5944" s="81" t="s">
        <v>15541</v>
      </c>
      <c r="C5944" s="81" t="s">
        <v>969</v>
      </c>
      <c r="D5944" s="82">
        <v>81.95</v>
      </c>
    </row>
    <row r="5945" spans="1:4" ht="15" x14ac:dyDescent="0.25">
      <c r="A5945" s="81">
        <v>104739</v>
      </c>
      <c r="B5945" s="81" t="s">
        <v>15542</v>
      </c>
      <c r="C5945" s="81" t="s">
        <v>969</v>
      </c>
      <c r="D5945" s="82">
        <v>84.24</v>
      </c>
    </row>
    <row r="5946" spans="1:4" ht="15" x14ac:dyDescent="0.25">
      <c r="A5946" s="81">
        <v>104740</v>
      </c>
      <c r="B5946" s="81" t="s">
        <v>15543</v>
      </c>
      <c r="C5946" s="81" t="s">
        <v>969</v>
      </c>
      <c r="D5946" s="82">
        <v>30.08</v>
      </c>
    </row>
    <row r="5947" spans="1:4" ht="15" x14ac:dyDescent="0.25">
      <c r="A5947" s="81">
        <v>104741</v>
      </c>
      <c r="B5947" s="81" t="s">
        <v>15544</v>
      </c>
      <c r="C5947" s="81" t="s">
        <v>969</v>
      </c>
      <c r="D5947" s="82">
        <v>25.85</v>
      </c>
    </row>
    <row r="5948" spans="1:4" ht="15" x14ac:dyDescent="0.25">
      <c r="A5948" s="81">
        <v>104742</v>
      </c>
      <c r="B5948" s="81" t="s">
        <v>15545</v>
      </c>
      <c r="C5948" s="81" t="s">
        <v>129</v>
      </c>
      <c r="D5948" s="82">
        <v>8.65</v>
      </c>
    </row>
    <row r="5949" spans="1:4" ht="15" x14ac:dyDescent="0.25">
      <c r="A5949" s="81">
        <v>97916</v>
      </c>
      <c r="B5949" s="81" t="s">
        <v>2475</v>
      </c>
      <c r="C5949" s="81" t="s">
        <v>2476</v>
      </c>
      <c r="D5949" s="82">
        <v>2.64</v>
      </c>
    </row>
    <row r="5950" spans="1:4" ht="15" x14ac:dyDescent="0.25">
      <c r="A5950" s="81">
        <v>97917</v>
      </c>
      <c r="B5950" s="81" t="s">
        <v>2477</v>
      </c>
      <c r="C5950" s="81" t="s">
        <v>2476</v>
      </c>
      <c r="D5950" s="82">
        <v>2.27</v>
      </c>
    </row>
    <row r="5951" spans="1:4" ht="15" x14ac:dyDescent="0.25">
      <c r="A5951" s="81">
        <v>97918</v>
      </c>
      <c r="B5951" s="81" t="s">
        <v>2478</v>
      </c>
      <c r="C5951" s="81" t="s">
        <v>2476</v>
      </c>
      <c r="D5951" s="82">
        <v>2.09</v>
      </c>
    </row>
    <row r="5952" spans="1:4" ht="15" x14ac:dyDescent="0.25">
      <c r="A5952" s="81">
        <v>97919</v>
      </c>
      <c r="B5952" s="81" t="s">
        <v>2479</v>
      </c>
      <c r="C5952" s="81" t="s">
        <v>2476</v>
      </c>
      <c r="D5952" s="82">
        <v>0.83</v>
      </c>
    </row>
    <row r="5953" spans="1:4" ht="15" x14ac:dyDescent="0.25">
      <c r="A5953" s="81">
        <v>101616</v>
      </c>
      <c r="B5953" s="81" t="s">
        <v>2480</v>
      </c>
      <c r="C5953" s="81" t="s">
        <v>129</v>
      </c>
      <c r="D5953" s="82">
        <v>8.16</v>
      </c>
    </row>
    <row r="5954" spans="1:4" ht="15" x14ac:dyDescent="0.25">
      <c r="A5954" s="81">
        <v>101617</v>
      </c>
      <c r="B5954" s="81" t="s">
        <v>2481</v>
      </c>
      <c r="C5954" s="81" t="s">
        <v>129</v>
      </c>
      <c r="D5954" s="82">
        <v>4.03</v>
      </c>
    </row>
    <row r="5955" spans="1:4" ht="15" x14ac:dyDescent="0.25">
      <c r="A5955" s="81">
        <v>101618</v>
      </c>
      <c r="B5955" s="81" t="s">
        <v>2482</v>
      </c>
      <c r="C5955" s="81" t="s">
        <v>969</v>
      </c>
      <c r="D5955" s="82">
        <v>247.93</v>
      </c>
    </row>
    <row r="5956" spans="1:4" ht="15" x14ac:dyDescent="0.25">
      <c r="A5956" s="81">
        <v>101619</v>
      </c>
      <c r="B5956" s="81" t="s">
        <v>2483</v>
      </c>
      <c r="C5956" s="81" t="s">
        <v>969</v>
      </c>
      <c r="D5956" s="82">
        <v>297.56</v>
      </c>
    </row>
    <row r="5957" spans="1:4" ht="15" x14ac:dyDescent="0.25">
      <c r="A5957" s="81">
        <v>101620</v>
      </c>
      <c r="B5957" s="81" t="s">
        <v>2484</v>
      </c>
      <c r="C5957" s="81" t="s">
        <v>969</v>
      </c>
      <c r="D5957" s="82">
        <v>215.25</v>
      </c>
    </row>
    <row r="5958" spans="1:4" ht="15" x14ac:dyDescent="0.25">
      <c r="A5958" s="81">
        <v>101621</v>
      </c>
      <c r="B5958" s="81" t="s">
        <v>2485</v>
      </c>
      <c r="C5958" s="81" t="s">
        <v>969</v>
      </c>
      <c r="D5958" s="82">
        <v>264.87</v>
      </c>
    </row>
    <row r="5959" spans="1:4" ht="15" x14ac:dyDescent="0.25">
      <c r="A5959" s="81">
        <v>101622</v>
      </c>
      <c r="B5959" s="81" t="s">
        <v>2486</v>
      </c>
      <c r="C5959" s="81" t="s">
        <v>969</v>
      </c>
      <c r="D5959" s="82">
        <v>201.41</v>
      </c>
    </row>
    <row r="5960" spans="1:4" ht="15" x14ac:dyDescent="0.25">
      <c r="A5960" s="81">
        <v>101623</v>
      </c>
      <c r="B5960" s="81" t="s">
        <v>2487</v>
      </c>
      <c r="C5960" s="81" t="s">
        <v>969</v>
      </c>
      <c r="D5960" s="82">
        <v>240.19</v>
      </c>
    </row>
    <row r="5961" spans="1:4" ht="15" x14ac:dyDescent="0.25">
      <c r="A5961" s="81">
        <v>101624</v>
      </c>
      <c r="B5961" s="81" t="s">
        <v>2488</v>
      </c>
      <c r="C5961" s="81" t="s">
        <v>969</v>
      </c>
      <c r="D5961" s="82">
        <v>185.69</v>
      </c>
    </row>
    <row r="5962" spans="1:4" ht="15" x14ac:dyDescent="0.25">
      <c r="A5962" s="81">
        <v>101625</v>
      </c>
      <c r="B5962" s="81" t="s">
        <v>2489</v>
      </c>
      <c r="C5962" s="81" t="s">
        <v>969</v>
      </c>
      <c r="D5962" s="82">
        <v>153.79</v>
      </c>
    </row>
    <row r="5963" spans="1:4" ht="15" x14ac:dyDescent="0.25">
      <c r="A5963" s="81">
        <v>101159</v>
      </c>
      <c r="B5963" s="81" t="s">
        <v>2490</v>
      </c>
      <c r="C5963" s="81" t="s">
        <v>129</v>
      </c>
      <c r="D5963" s="82">
        <v>148.24</v>
      </c>
    </row>
    <row r="5964" spans="1:4" ht="15" x14ac:dyDescent="0.25">
      <c r="A5964" s="81">
        <v>103322</v>
      </c>
      <c r="B5964" s="81" t="s">
        <v>11600</v>
      </c>
      <c r="C5964" s="81" t="s">
        <v>129</v>
      </c>
      <c r="D5964" s="82">
        <v>62.12</v>
      </c>
    </row>
    <row r="5965" spans="1:4" ht="15" x14ac:dyDescent="0.25">
      <c r="A5965" s="81">
        <v>103323</v>
      </c>
      <c r="B5965" s="81" t="s">
        <v>11601</v>
      </c>
      <c r="C5965" s="81" t="s">
        <v>129</v>
      </c>
      <c r="D5965" s="82">
        <v>64.09</v>
      </c>
    </row>
    <row r="5966" spans="1:4" ht="15" x14ac:dyDescent="0.25">
      <c r="A5966" s="81">
        <v>103324</v>
      </c>
      <c r="B5966" s="81" t="s">
        <v>11602</v>
      </c>
      <c r="C5966" s="81" t="s">
        <v>129</v>
      </c>
      <c r="D5966" s="82">
        <v>83.86</v>
      </c>
    </row>
    <row r="5967" spans="1:4" ht="15" x14ac:dyDescent="0.25">
      <c r="A5967" s="81">
        <v>103325</v>
      </c>
      <c r="B5967" s="81" t="s">
        <v>11603</v>
      </c>
      <c r="C5967" s="81" t="s">
        <v>129</v>
      </c>
      <c r="D5967" s="82">
        <v>86.09</v>
      </c>
    </row>
    <row r="5968" spans="1:4" ht="15" x14ac:dyDescent="0.25">
      <c r="A5968" s="81">
        <v>103326</v>
      </c>
      <c r="B5968" s="81" t="s">
        <v>11604</v>
      </c>
      <c r="C5968" s="81" t="s">
        <v>129</v>
      </c>
      <c r="D5968" s="82">
        <v>98.53</v>
      </c>
    </row>
    <row r="5969" spans="1:4" ht="15" x14ac:dyDescent="0.25">
      <c r="A5969" s="81">
        <v>103327</v>
      </c>
      <c r="B5969" s="81" t="s">
        <v>11605</v>
      </c>
      <c r="C5969" s="81" t="s">
        <v>129</v>
      </c>
      <c r="D5969" s="82">
        <v>101.14</v>
      </c>
    </row>
    <row r="5970" spans="1:4" ht="15" x14ac:dyDescent="0.25">
      <c r="A5970" s="81">
        <v>103328</v>
      </c>
      <c r="B5970" s="81" t="s">
        <v>11606</v>
      </c>
      <c r="C5970" s="81" t="s">
        <v>129</v>
      </c>
      <c r="D5970" s="82">
        <v>106.51</v>
      </c>
    </row>
    <row r="5971" spans="1:4" ht="15" x14ac:dyDescent="0.25">
      <c r="A5971" s="81">
        <v>103329</v>
      </c>
      <c r="B5971" s="81" t="s">
        <v>11607</v>
      </c>
      <c r="C5971" s="81" t="s">
        <v>129</v>
      </c>
      <c r="D5971" s="82">
        <v>108.23</v>
      </c>
    </row>
    <row r="5972" spans="1:4" ht="15" x14ac:dyDescent="0.25">
      <c r="A5972" s="81">
        <v>103330</v>
      </c>
      <c r="B5972" s="81" t="s">
        <v>11608</v>
      </c>
      <c r="C5972" s="81" t="s">
        <v>129</v>
      </c>
      <c r="D5972" s="82">
        <v>90.64</v>
      </c>
    </row>
    <row r="5973" spans="1:4" ht="15" x14ac:dyDescent="0.25">
      <c r="A5973" s="81">
        <v>103331</v>
      </c>
      <c r="B5973" s="81" t="s">
        <v>11609</v>
      </c>
      <c r="C5973" s="81" t="s">
        <v>129</v>
      </c>
      <c r="D5973" s="82">
        <v>92.49</v>
      </c>
    </row>
    <row r="5974" spans="1:4" ht="15" x14ac:dyDescent="0.25">
      <c r="A5974" s="81">
        <v>103332</v>
      </c>
      <c r="B5974" s="81" t="s">
        <v>11610</v>
      </c>
      <c r="C5974" s="81" t="s">
        <v>129</v>
      </c>
      <c r="D5974" s="82">
        <v>137.4</v>
      </c>
    </row>
    <row r="5975" spans="1:4" ht="15" x14ac:dyDescent="0.25">
      <c r="A5975" s="81">
        <v>103333</v>
      </c>
      <c r="B5975" s="81" t="s">
        <v>11611</v>
      </c>
      <c r="C5975" s="81" t="s">
        <v>129</v>
      </c>
      <c r="D5975" s="82">
        <v>139.38999999999999</v>
      </c>
    </row>
    <row r="5976" spans="1:4" ht="15" x14ac:dyDescent="0.25">
      <c r="A5976" s="81">
        <v>103334</v>
      </c>
      <c r="B5976" s="81" t="s">
        <v>11612</v>
      </c>
      <c r="C5976" s="81" t="s">
        <v>129</v>
      </c>
      <c r="D5976" s="82">
        <v>161.35</v>
      </c>
    </row>
    <row r="5977" spans="1:4" ht="15" x14ac:dyDescent="0.25">
      <c r="A5977" s="81">
        <v>103335</v>
      </c>
      <c r="B5977" s="81" t="s">
        <v>11613</v>
      </c>
      <c r="C5977" s="81" t="s">
        <v>129</v>
      </c>
      <c r="D5977" s="82">
        <v>164.81</v>
      </c>
    </row>
    <row r="5978" spans="1:4" ht="15" x14ac:dyDescent="0.25">
      <c r="A5978" s="81">
        <v>103344</v>
      </c>
      <c r="B5978" s="81" t="s">
        <v>15546</v>
      </c>
      <c r="C5978" s="81" t="s">
        <v>129</v>
      </c>
      <c r="D5978" s="82">
        <v>88.31</v>
      </c>
    </row>
    <row r="5979" spans="1:4" ht="15" x14ac:dyDescent="0.25">
      <c r="A5979" s="81">
        <v>103345</v>
      </c>
      <c r="B5979" s="81" t="s">
        <v>15547</v>
      </c>
      <c r="C5979" s="81" t="s">
        <v>129</v>
      </c>
      <c r="D5979" s="82">
        <v>90.61</v>
      </c>
    </row>
    <row r="5980" spans="1:4" ht="15" x14ac:dyDescent="0.25">
      <c r="A5980" s="81">
        <v>103346</v>
      </c>
      <c r="B5980" s="81" t="s">
        <v>15548</v>
      </c>
      <c r="C5980" s="81" t="s">
        <v>129</v>
      </c>
      <c r="D5980" s="82">
        <v>98.66</v>
      </c>
    </row>
    <row r="5981" spans="1:4" ht="15" x14ac:dyDescent="0.25">
      <c r="A5981" s="81">
        <v>103347</v>
      </c>
      <c r="B5981" s="81" t="s">
        <v>15549</v>
      </c>
      <c r="C5981" s="81" t="s">
        <v>129</v>
      </c>
      <c r="D5981" s="82">
        <v>101.12</v>
      </c>
    </row>
    <row r="5982" spans="1:4" ht="15" x14ac:dyDescent="0.25">
      <c r="A5982" s="81">
        <v>103348</v>
      </c>
      <c r="B5982" s="81" t="s">
        <v>15550</v>
      </c>
      <c r="C5982" s="81" t="s">
        <v>129</v>
      </c>
      <c r="D5982" s="82">
        <v>73.739999999999995</v>
      </c>
    </row>
    <row r="5983" spans="1:4" ht="15" x14ac:dyDescent="0.25">
      <c r="A5983" s="81">
        <v>103349</v>
      </c>
      <c r="B5983" s="81" t="s">
        <v>15551</v>
      </c>
      <c r="C5983" s="81" t="s">
        <v>129</v>
      </c>
      <c r="D5983" s="82">
        <v>75.84</v>
      </c>
    </row>
    <row r="5984" spans="1:4" ht="15" x14ac:dyDescent="0.25">
      <c r="A5984" s="81">
        <v>103350</v>
      </c>
      <c r="B5984" s="81" t="s">
        <v>11614</v>
      </c>
      <c r="C5984" s="81" t="s">
        <v>129</v>
      </c>
      <c r="D5984" s="82">
        <v>197.93</v>
      </c>
    </row>
    <row r="5985" spans="1:4" ht="15" x14ac:dyDescent="0.25">
      <c r="A5985" s="81">
        <v>103351</v>
      </c>
      <c r="B5985" s="81" t="s">
        <v>11615</v>
      </c>
      <c r="C5985" s="81" t="s">
        <v>129</v>
      </c>
      <c r="D5985" s="82">
        <v>200.46</v>
      </c>
    </row>
    <row r="5986" spans="1:4" ht="15" x14ac:dyDescent="0.25">
      <c r="A5986" s="81">
        <v>103352</v>
      </c>
      <c r="B5986" s="81" t="s">
        <v>15552</v>
      </c>
      <c r="C5986" s="81" t="s">
        <v>129</v>
      </c>
      <c r="D5986" s="82">
        <v>116.75</v>
      </c>
    </row>
    <row r="5987" spans="1:4" ht="15" x14ac:dyDescent="0.25">
      <c r="A5987" s="81">
        <v>103353</v>
      </c>
      <c r="B5987" s="81" t="s">
        <v>15553</v>
      </c>
      <c r="C5987" s="81" t="s">
        <v>129</v>
      </c>
      <c r="D5987" s="82">
        <v>118.58</v>
      </c>
    </row>
    <row r="5988" spans="1:4" ht="15" x14ac:dyDescent="0.25">
      <c r="A5988" s="81">
        <v>103354</v>
      </c>
      <c r="B5988" s="81" t="s">
        <v>15554</v>
      </c>
      <c r="C5988" s="81" t="s">
        <v>129</v>
      </c>
      <c r="D5988" s="82">
        <v>98.7</v>
      </c>
    </row>
    <row r="5989" spans="1:4" ht="15" x14ac:dyDescent="0.25">
      <c r="A5989" s="81">
        <v>103355</v>
      </c>
      <c r="B5989" s="81" t="s">
        <v>15555</v>
      </c>
      <c r="C5989" s="81" t="s">
        <v>129</v>
      </c>
      <c r="D5989" s="82">
        <v>100.67</v>
      </c>
    </row>
    <row r="5990" spans="1:4" ht="15" x14ac:dyDescent="0.25">
      <c r="A5990" s="81">
        <v>103356</v>
      </c>
      <c r="B5990" s="81" t="s">
        <v>11616</v>
      </c>
      <c r="C5990" s="81" t="s">
        <v>129</v>
      </c>
      <c r="D5990" s="82">
        <v>66.03</v>
      </c>
    </row>
    <row r="5991" spans="1:4" ht="15" x14ac:dyDescent="0.25">
      <c r="A5991" s="81">
        <v>103357</v>
      </c>
      <c r="B5991" s="81" t="s">
        <v>11617</v>
      </c>
      <c r="C5991" s="81" t="s">
        <v>129</v>
      </c>
      <c r="D5991" s="82">
        <v>67.489999999999995</v>
      </c>
    </row>
    <row r="5992" spans="1:4" ht="15" x14ac:dyDescent="0.25">
      <c r="A5992" s="81">
        <v>103358</v>
      </c>
      <c r="B5992" s="81" t="s">
        <v>15556</v>
      </c>
      <c r="C5992" s="81" t="s">
        <v>129</v>
      </c>
      <c r="D5992" s="82">
        <v>76.2</v>
      </c>
    </row>
    <row r="5993" spans="1:4" ht="15" x14ac:dyDescent="0.25">
      <c r="A5993" s="81">
        <v>103359</v>
      </c>
      <c r="B5993" s="81" t="s">
        <v>15557</v>
      </c>
      <c r="C5993" s="81" t="s">
        <v>129</v>
      </c>
      <c r="D5993" s="82">
        <v>77.77</v>
      </c>
    </row>
    <row r="5994" spans="1:4" ht="15" x14ac:dyDescent="0.25">
      <c r="A5994" s="81">
        <v>103360</v>
      </c>
      <c r="B5994" s="81" t="s">
        <v>15558</v>
      </c>
      <c r="C5994" s="81" t="s">
        <v>129</v>
      </c>
      <c r="D5994" s="82">
        <v>89.02</v>
      </c>
    </row>
    <row r="5995" spans="1:4" ht="15" x14ac:dyDescent="0.25">
      <c r="A5995" s="81">
        <v>103361</v>
      </c>
      <c r="B5995" s="81" t="s">
        <v>15559</v>
      </c>
      <c r="C5995" s="81" t="s">
        <v>129</v>
      </c>
      <c r="D5995" s="82">
        <v>91.01</v>
      </c>
    </row>
    <row r="5996" spans="1:4" ht="15" x14ac:dyDescent="0.25">
      <c r="A5996" s="81">
        <v>103362</v>
      </c>
      <c r="B5996" s="81" t="s">
        <v>15560</v>
      </c>
      <c r="C5996" s="81" t="s">
        <v>129</v>
      </c>
      <c r="D5996" s="82">
        <v>107.46</v>
      </c>
    </row>
    <row r="5997" spans="1:4" ht="15" x14ac:dyDescent="0.25">
      <c r="A5997" s="81">
        <v>103363</v>
      </c>
      <c r="B5997" s="81" t="s">
        <v>15561</v>
      </c>
      <c r="C5997" s="81" t="s">
        <v>129</v>
      </c>
      <c r="D5997" s="82">
        <v>109.69</v>
      </c>
    </row>
    <row r="5998" spans="1:4" ht="15" x14ac:dyDescent="0.25">
      <c r="A5998" s="81">
        <v>103364</v>
      </c>
      <c r="B5998" s="81" t="s">
        <v>15562</v>
      </c>
      <c r="C5998" s="81" t="s">
        <v>129</v>
      </c>
      <c r="D5998" s="82">
        <v>54.6</v>
      </c>
    </row>
    <row r="5999" spans="1:4" ht="15" x14ac:dyDescent="0.25">
      <c r="A5999" s="81">
        <v>103365</v>
      </c>
      <c r="B5999" s="81" t="s">
        <v>15563</v>
      </c>
      <c r="C5999" s="81" t="s">
        <v>129</v>
      </c>
      <c r="D5999" s="82">
        <v>55.68</v>
      </c>
    </row>
    <row r="6000" spans="1:4" ht="15" x14ac:dyDescent="0.25">
      <c r="A6000" s="81">
        <v>103366</v>
      </c>
      <c r="B6000" s="81" t="s">
        <v>15564</v>
      </c>
      <c r="C6000" s="81" t="s">
        <v>129</v>
      </c>
      <c r="D6000" s="82">
        <v>65.67</v>
      </c>
    </row>
    <row r="6001" spans="1:4" ht="15" x14ac:dyDescent="0.25">
      <c r="A6001" s="81">
        <v>103367</v>
      </c>
      <c r="B6001" s="81" t="s">
        <v>15565</v>
      </c>
      <c r="C6001" s="81" t="s">
        <v>129</v>
      </c>
      <c r="D6001" s="82">
        <v>67.09</v>
      </c>
    </row>
    <row r="6002" spans="1:4" ht="15" x14ac:dyDescent="0.25">
      <c r="A6002" s="81">
        <v>103368</v>
      </c>
      <c r="B6002" s="81" t="s">
        <v>15566</v>
      </c>
      <c r="C6002" s="81" t="s">
        <v>129</v>
      </c>
      <c r="D6002" s="82">
        <v>74.61</v>
      </c>
    </row>
    <row r="6003" spans="1:4" ht="15" x14ac:dyDescent="0.25">
      <c r="A6003" s="81">
        <v>103369</v>
      </c>
      <c r="B6003" s="81" t="s">
        <v>15567</v>
      </c>
      <c r="C6003" s="81" t="s">
        <v>129</v>
      </c>
      <c r="D6003" s="82">
        <v>76.400000000000006</v>
      </c>
    </row>
    <row r="6004" spans="1:4" ht="15" x14ac:dyDescent="0.25">
      <c r="A6004" s="81">
        <v>103370</v>
      </c>
      <c r="B6004" s="81" t="s">
        <v>15568</v>
      </c>
      <c r="C6004" s="81" t="s">
        <v>129</v>
      </c>
      <c r="D6004" s="82">
        <v>93.52</v>
      </c>
    </row>
    <row r="6005" spans="1:4" ht="15" x14ac:dyDescent="0.25">
      <c r="A6005" s="81">
        <v>103371</v>
      </c>
      <c r="B6005" s="81" t="s">
        <v>15569</v>
      </c>
      <c r="C6005" s="81" t="s">
        <v>129</v>
      </c>
      <c r="D6005" s="82">
        <v>95.54</v>
      </c>
    </row>
    <row r="6006" spans="1:4" ht="15" x14ac:dyDescent="0.25">
      <c r="A6006" s="81">
        <v>89282</v>
      </c>
      <c r="B6006" s="81" t="s">
        <v>15570</v>
      </c>
      <c r="C6006" s="81" t="s">
        <v>129</v>
      </c>
      <c r="D6006" s="82">
        <v>74.88</v>
      </c>
    </row>
    <row r="6007" spans="1:4" ht="15" x14ac:dyDescent="0.25">
      <c r="A6007" s="81">
        <v>89283</v>
      </c>
      <c r="B6007" s="81" t="s">
        <v>15571</v>
      </c>
      <c r="C6007" s="81" t="s">
        <v>129</v>
      </c>
      <c r="D6007" s="82">
        <v>77.17</v>
      </c>
    </row>
    <row r="6008" spans="1:4" ht="15" x14ac:dyDescent="0.25">
      <c r="A6008" s="81">
        <v>89290</v>
      </c>
      <c r="B6008" s="81" t="s">
        <v>15572</v>
      </c>
      <c r="C6008" s="81" t="s">
        <v>129</v>
      </c>
      <c r="D6008" s="82">
        <v>84.68</v>
      </c>
    </row>
    <row r="6009" spans="1:4" ht="15" x14ac:dyDescent="0.25">
      <c r="A6009" s="81">
        <v>89291</v>
      </c>
      <c r="B6009" s="81" t="s">
        <v>15573</v>
      </c>
      <c r="C6009" s="81" t="s">
        <v>129</v>
      </c>
      <c r="D6009" s="82">
        <v>87.22</v>
      </c>
    </row>
    <row r="6010" spans="1:4" ht="15" x14ac:dyDescent="0.25">
      <c r="A6010" s="81">
        <v>89298</v>
      </c>
      <c r="B6010" s="81" t="s">
        <v>15574</v>
      </c>
      <c r="C6010" s="81" t="s">
        <v>129</v>
      </c>
      <c r="D6010" s="82">
        <v>88.05</v>
      </c>
    </row>
    <row r="6011" spans="1:4" ht="15" x14ac:dyDescent="0.25">
      <c r="A6011" s="81">
        <v>89299</v>
      </c>
      <c r="B6011" s="81" t="s">
        <v>15575</v>
      </c>
      <c r="C6011" s="81" t="s">
        <v>129</v>
      </c>
      <c r="D6011" s="82">
        <v>91.1</v>
      </c>
    </row>
    <row r="6012" spans="1:4" ht="15" x14ac:dyDescent="0.25">
      <c r="A6012" s="81">
        <v>89306</v>
      </c>
      <c r="B6012" s="81" t="s">
        <v>15576</v>
      </c>
      <c r="C6012" s="81" t="s">
        <v>129</v>
      </c>
      <c r="D6012" s="82">
        <v>103.62</v>
      </c>
    </row>
    <row r="6013" spans="1:4" ht="15" x14ac:dyDescent="0.25">
      <c r="A6013" s="81">
        <v>89307</v>
      </c>
      <c r="B6013" s="81" t="s">
        <v>15577</v>
      </c>
      <c r="C6013" s="81" t="s">
        <v>129</v>
      </c>
      <c r="D6013" s="82">
        <v>107.02</v>
      </c>
    </row>
    <row r="6014" spans="1:4" ht="15" x14ac:dyDescent="0.25">
      <c r="A6014" s="81">
        <v>101157</v>
      </c>
      <c r="B6014" s="81" t="s">
        <v>10835</v>
      </c>
      <c r="C6014" s="81" t="s">
        <v>129</v>
      </c>
      <c r="D6014" s="82">
        <v>65.599999999999994</v>
      </c>
    </row>
    <row r="6015" spans="1:4" ht="15" x14ac:dyDescent="0.25">
      <c r="A6015" s="81">
        <v>101158</v>
      </c>
      <c r="B6015" s="81" t="s">
        <v>10836</v>
      </c>
      <c r="C6015" s="81" t="s">
        <v>129</v>
      </c>
      <c r="D6015" s="82">
        <v>84.98</v>
      </c>
    </row>
    <row r="6016" spans="1:4" ht="15" x14ac:dyDescent="0.25">
      <c r="A6016" s="81">
        <v>101162</v>
      </c>
      <c r="B6016" s="81" t="s">
        <v>2491</v>
      </c>
      <c r="C6016" s="81" t="s">
        <v>129</v>
      </c>
      <c r="D6016" s="82">
        <v>170.51</v>
      </c>
    </row>
    <row r="6017" spans="1:4" ht="15" x14ac:dyDescent="0.25">
      <c r="A6017" s="81">
        <v>103316</v>
      </c>
      <c r="B6017" s="81" t="s">
        <v>11618</v>
      </c>
      <c r="C6017" s="81" t="s">
        <v>129</v>
      </c>
      <c r="D6017" s="82">
        <v>81.23</v>
      </c>
    </row>
    <row r="6018" spans="1:4" ht="15" x14ac:dyDescent="0.25">
      <c r="A6018" s="81">
        <v>103317</v>
      </c>
      <c r="B6018" s="81" t="s">
        <v>11619</v>
      </c>
      <c r="C6018" s="81" t="s">
        <v>129</v>
      </c>
      <c r="D6018" s="82">
        <v>82.87</v>
      </c>
    </row>
    <row r="6019" spans="1:4" ht="15" x14ac:dyDescent="0.25">
      <c r="A6019" s="81">
        <v>103318</v>
      </c>
      <c r="B6019" s="81" t="s">
        <v>11620</v>
      </c>
      <c r="C6019" s="81" t="s">
        <v>129</v>
      </c>
      <c r="D6019" s="82">
        <v>105.88</v>
      </c>
    </row>
    <row r="6020" spans="1:4" ht="15" x14ac:dyDescent="0.25">
      <c r="A6020" s="81">
        <v>103319</v>
      </c>
      <c r="B6020" s="81" t="s">
        <v>11621</v>
      </c>
      <c r="C6020" s="81" t="s">
        <v>129</v>
      </c>
      <c r="D6020" s="82">
        <v>107.81</v>
      </c>
    </row>
    <row r="6021" spans="1:4" ht="15" x14ac:dyDescent="0.25">
      <c r="A6021" s="81">
        <v>103320</v>
      </c>
      <c r="B6021" s="81" t="s">
        <v>11622</v>
      </c>
      <c r="C6021" s="81" t="s">
        <v>129</v>
      </c>
      <c r="D6021" s="82">
        <v>126.55</v>
      </c>
    </row>
    <row r="6022" spans="1:4" ht="15" x14ac:dyDescent="0.25">
      <c r="A6022" s="81">
        <v>103321</v>
      </c>
      <c r="B6022" s="81" t="s">
        <v>11623</v>
      </c>
      <c r="C6022" s="81" t="s">
        <v>129</v>
      </c>
      <c r="D6022" s="82">
        <v>128.97</v>
      </c>
    </row>
    <row r="6023" spans="1:4" ht="15" x14ac:dyDescent="0.25">
      <c r="A6023" s="81">
        <v>103336</v>
      </c>
      <c r="B6023" s="81" t="s">
        <v>11624</v>
      </c>
      <c r="C6023" s="81" t="s">
        <v>129</v>
      </c>
      <c r="D6023" s="82">
        <v>92.67</v>
      </c>
    </row>
    <row r="6024" spans="1:4" ht="15" x14ac:dyDescent="0.25">
      <c r="A6024" s="81">
        <v>103337</v>
      </c>
      <c r="B6024" s="81" t="s">
        <v>11625</v>
      </c>
      <c r="C6024" s="81" t="s">
        <v>129</v>
      </c>
      <c r="D6024" s="82">
        <v>94.31</v>
      </c>
    </row>
    <row r="6025" spans="1:4" ht="15" x14ac:dyDescent="0.25">
      <c r="A6025" s="81">
        <v>103338</v>
      </c>
      <c r="B6025" s="81" t="s">
        <v>11626</v>
      </c>
      <c r="C6025" s="81" t="s">
        <v>129</v>
      </c>
      <c r="D6025" s="82">
        <v>122.28</v>
      </c>
    </row>
    <row r="6026" spans="1:4" ht="15" x14ac:dyDescent="0.25">
      <c r="A6026" s="81">
        <v>103339</v>
      </c>
      <c r="B6026" s="81" t="s">
        <v>11627</v>
      </c>
      <c r="C6026" s="81" t="s">
        <v>129</v>
      </c>
      <c r="D6026" s="82">
        <v>124.21</v>
      </c>
    </row>
    <row r="6027" spans="1:4" ht="15" x14ac:dyDescent="0.25">
      <c r="A6027" s="81">
        <v>103340</v>
      </c>
      <c r="B6027" s="81" t="s">
        <v>11628</v>
      </c>
      <c r="C6027" s="81" t="s">
        <v>129</v>
      </c>
      <c r="D6027" s="82">
        <v>146.93</v>
      </c>
    </row>
    <row r="6028" spans="1:4" ht="15" x14ac:dyDescent="0.25">
      <c r="A6028" s="81">
        <v>103341</v>
      </c>
      <c r="B6028" s="81" t="s">
        <v>11629</v>
      </c>
      <c r="C6028" s="81" t="s">
        <v>129</v>
      </c>
      <c r="D6028" s="82">
        <v>149.35</v>
      </c>
    </row>
    <row r="6029" spans="1:4" ht="15" x14ac:dyDescent="0.25">
      <c r="A6029" s="81">
        <v>103342</v>
      </c>
      <c r="B6029" s="81" t="s">
        <v>11630</v>
      </c>
      <c r="C6029" s="81" t="s">
        <v>129</v>
      </c>
      <c r="D6029" s="82">
        <v>123.38</v>
      </c>
    </row>
    <row r="6030" spans="1:4" ht="15" x14ac:dyDescent="0.25">
      <c r="A6030" s="81">
        <v>103343</v>
      </c>
      <c r="B6030" s="81" t="s">
        <v>11631</v>
      </c>
      <c r="C6030" s="81" t="s">
        <v>129</v>
      </c>
      <c r="D6030" s="82">
        <v>125.52</v>
      </c>
    </row>
    <row r="6031" spans="1:4" ht="15" x14ac:dyDescent="0.25">
      <c r="A6031" s="81">
        <v>89453</v>
      </c>
      <c r="B6031" s="81" t="s">
        <v>13167</v>
      </c>
      <c r="C6031" s="81" t="s">
        <v>129</v>
      </c>
      <c r="D6031" s="82">
        <v>90.75</v>
      </c>
    </row>
    <row r="6032" spans="1:4" ht="15" x14ac:dyDescent="0.25">
      <c r="A6032" s="81">
        <v>89455</v>
      </c>
      <c r="B6032" s="81" t="s">
        <v>13168</v>
      </c>
      <c r="C6032" s="81" t="s">
        <v>129</v>
      </c>
      <c r="D6032" s="82">
        <v>109.34</v>
      </c>
    </row>
    <row r="6033" spans="1:4" ht="15" x14ac:dyDescent="0.25">
      <c r="A6033" s="81">
        <v>89462</v>
      </c>
      <c r="B6033" s="81" t="s">
        <v>13169</v>
      </c>
      <c r="C6033" s="81" t="s">
        <v>129</v>
      </c>
      <c r="D6033" s="82">
        <v>121.62</v>
      </c>
    </row>
    <row r="6034" spans="1:4" ht="15" x14ac:dyDescent="0.25">
      <c r="A6034" s="81">
        <v>89464</v>
      </c>
      <c r="B6034" s="81" t="s">
        <v>15578</v>
      </c>
      <c r="C6034" s="81" t="s">
        <v>129</v>
      </c>
      <c r="D6034" s="82">
        <v>142.38</v>
      </c>
    </row>
    <row r="6035" spans="1:4" ht="15" x14ac:dyDescent="0.25">
      <c r="A6035" s="81">
        <v>89470</v>
      </c>
      <c r="B6035" s="81" t="s">
        <v>13170</v>
      </c>
      <c r="C6035" s="81" t="s">
        <v>129</v>
      </c>
      <c r="D6035" s="82">
        <v>104.07</v>
      </c>
    </row>
    <row r="6036" spans="1:4" ht="15" x14ac:dyDescent="0.25">
      <c r="A6036" s="81">
        <v>89472</v>
      </c>
      <c r="B6036" s="81" t="s">
        <v>13171</v>
      </c>
      <c r="C6036" s="81" t="s">
        <v>129</v>
      </c>
      <c r="D6036" s="82">
        <v>123.93</v>
      </c>
    </row>
    <row r="6037" spans="1:4" ht="15" x14ac:dyDescent="0.25">
      <c r="A6037" s="81">
        <v>89478</v>
      </c>
      <c r="B6037" s="81" t="s">
        <v>13172</v>
      </c>
      <c r="C6037" s="81" t="s">
        <v>129</v>
      </c>
      <c r="D6037" s="82">
        <v>144.09</v>
      </c>
    </row>
    <row r="6038" spans="1:4" ht="15" x14ac:dyDescent="0.25">
      <c r="A6038" s="81">
        <v>89480</v>
      </c>
      <c r="B6038" s="81" t="s">
        <v>13173</v>
      </c>
      <c r="C6038" s="81" t="s">
        <v>129</v>
      </c>
      <c r="D6038" s="82">
        <v>166.12</v>
      </c>
    </row>
    <row r="6039" spans="1:4" ht="15" x14ac:dyDescent="0.25">
      <c r="A6039" s="81">
        <v>101161</v>
      </c>
      <c r="B6039" s="81" t="s">
        <v>2492</v>
      </c>
      <c r="C6039" s="81" t="s">
        <v>129</v>
      </c>
      <c r="D6039" s="82">
        <v>241.7</v>
      </c>
    </row>
    <row r="6040" spans="1:4" ht="15" x14ac:dyDescent="0.25">
      <c r="A6040" s="81">
        <v>101163</v>
      </c>
      <c r="B6040" s="81" t="s">
        <v>2493</v>
      </c>
      <c r="C6040" s="81" t="s">
        <v>129</v>
      </c>
      <c r="D6040" s="82">
        <v>710.16</v>
      </c>
    </row>
    <row r="6041" spans="1:4" ht="15" x14ac:dyDescent="0.25">
      <c r="A6041" s="81">
        <v>101164</v>
      </c>
      <c r="B6041" s="81" t="s">
        <v>2494</v>
      </c>
      <c r="C6041" s="81" t="s">
        <v>129</v>
      </c>
      <c r="D6041" s="82">
        <v>719.84</v>
      </c>
    </row>
    <row r="6042" spans="1:4" ht="15" x14ac:dyDescent="0.25">
      <c r="A6042" s="81">
        <v>96358</v>
      </c>
      <c r="B6042" s="81" t="s">
        <v>15579</v>
      </c>
      <c r="C6042" s="81" t="s">
        <v>129</v>
      </c>
      <c r="D6042" s="82">
        <v>88.28</v>
      </c>
    </row>
    <row r="6043" spans="1:4" ht="15" x14ac:dyDescent="0.25">
      <c r="A6043" s="81">
        <v>96359</v>
      </c>
      <c r="B6043" s="81" t="s">
        <v>15580</v>
      </c>
      <c r="C6043" s="81" t="s">
        <v>129</v>
      </c>
      <c r="D6043" s="82">
        <v>98.09</v>
      </c>
    </row>
    <row r="6044" spans="1:4" ht="15" x14ac:dyDescent="0.25">
      <c r="A6044" s="81">
        <v>96360</v>
      </c>
      <c r="B6044" s="81" t="s">
        <v>15581</v>
      </c>
      <c r="C6044" s="81" t="s">
        <v>129</v>
      </c>
      <c r="D6044" s="82">
        <v>112.01</v>
      </c>
    </row>
    <row r="6045" spans="1:4" ht="15" x14ac:dyDescent="0.25">
      <c r="A6045" s="81">
        <v>96361</v>
      </c>
      <c r="B6045" s="81" t="s">
        <v>15582</v>
      </c>
      <c r="C6045" s="81" t="s">
        <v>129</v>
      </c>
      <c r="D6045" s="82">
        <v>130.26</v>
      </c>
    </row>
    <row r="6046" spans="1:4" ht="15" x14ac:dyDescent="0.25">
      <c r="A6046" s="81">
        <v>96362</v>
      </c>
      <c r="B6046" s="81" t="s">
        <v>15583</v>
      </c>
      <c r="C6046" s="81" t="s">
        <v>129</v>
      </c>
      <c r="D6046" s="82">
        <v>115.01</v>
      </c>
    </row>
    <row r="6047" spans="1:4" ht="15" x14ac:dyDescent="0.25">
      <c r="A6047" s="81">
        <v>96363</v>
      </c>
      <c r="B6047" s="81" t="s">
        <v>15584</v>
      </c>
      <c r="C6047" s="81" t="s">
        <v>129</v>
      </c>
      <c r="D6047" s="82">
        <v>125.52</v>
      </c>
    </row>
    <row r="6048" spans="1:4" ht="15" x14ac:dyDescent="0.25">
      <c r="A6048" s="81">
        <v>96364</v>
      </c>
      <c r="B6048" s="81" t="s">
        <v>15585</v>
      </c>
      <c r="C6048" s="81" t="s">
        <v>129</v>
      </c>
      <c r="D6048" s="82">
        <v>138.72999999999999</v>
      </c>
    </row>
    <row r="6049" spans="1:4" ht="15" x14ac:dyDescent="0.25">
      <c r="A6049" s="81">
        <v>96365</v>
      </c>
      <c r="B6049" s="81" t="s">
        <v>15586</v>
      </c>
      <c r="C6049" s="81" t="s">
        <v>129</v>
      </c>
      <c r="D6049" s="82">
        <v>157.72</v>
      </c>
    </row>
    <row r="6050" spans="1:4" ht="15" x14ac:dyDescent="0.25">
      <c r="A6050" s="81">
        <v>96366</v>
      </c>
      <c r="B6050" s="81" t="s">
        <v>15587</v>
      </c>
      <c r="C6050" s="81" t="s">
        <v>129</v>
      </c>
      <c r="D6050" s="82">
        <v>141.72999999999999</v>
      </c>
    </row>
    <row r="6051" spans="1:4" ht="15" x14ac:dyDescent="0.25">
      <c r="A6051" s="81">
        <v>96367</v>
      </c>
      <c r="B6051" s="81" t="s">
        <v>15588</v>
      </c>
      <c r="C6051" s="81" t="s">
        <v>129</v>
      </c>
      <c r="D6051" s="82">
        <v>152.93</v>
      </c>
    </row>
    <row r="6052" spans="1:4" ht="15" x14ac:dyDescent="0.25">
      <c r="A6052" s="81">
        <v>96368</v>
      </c>
      <c r="B6052" s="81" t="s">
        <v>15589</v>
      </c>
      <c r="C6052" s="81" t="s">
        <v>129</v>
      </c>
      <c r="D6052" s="82">
        <v>165.49</v>
      </c>
    </row>
    <row r="6053" spans="1:4" ht="15" x14ac:dyDescent="0.25">
      <c r="A6053" s="81">
        <v>96369</v>
      </c>
      <c r="B6053" s="81" t="s">
        <v>15590</v>
      </c>
      <c r="C6053" s="81" t="s">
        <v>129</v>
      </c>
      <c r="D6053" s="82">
        <v>185.13</v>
      </c>
    </row>
    <row r="6054" spans="1:4" ht="15" x14ac:dyDescent="0.25">
      <c r="A6054" s="81">
        <v>96370</v>
      </c>
      <c r="B6054" s="81" t="s">
        <v>15591</v>
      </c>
      <c r="C6054" s="81" t="s">
        <v>129</v>
      </c>
      <c r="D6054" s="82">
        <v>57.42</v>
      </c>
    </row>
    <row r="6055" spans="1:4" ht="15" x14ac:dyDescent="0.25">
      <c r="A6055" s="81">
        <v>96371</v>
      </c>
      <c r="B6055" s="81" t="s">
        <v>15592</v>
      </c>
      <c r="C6055" s="81" t="s">
        <v>129</v>
      </c>
      <c r="D6055" s="82">
        <v>66.52</v>
      </c>
    </row>
    <row r="6056" spans="1:4" ht="15" x14ac:dyDescent="0.25">
      <c r="A6056" s="81">
        <v>96373</v>
      </c>
      <c r="B6056" s="81" t="s">
        <v>15593</v>
      </c>
      <c r="C6056" s="81" t="s">
        <v>7</v>
      </c>
      <c r="D6056" s="82">
        <v>10.24</v>
      </c>
    </row>
    <row r="6057" spans="1:4" ht="15" x14ac:dyDescent="0.25">
      <c r="A6057" s="81">
        <v>96374</v>
      </c>
      <c r="B6057" s="81" t="s">
        <v>15594</v>
      </c>
      <c r="C6057" s="81" t="s">
        <v>7</v>
      </c>
      <c r="D6057" s="82">
        <v>33.47</v>
      </c>
    </row>
    <row r="6058" spans="1:4" ht="15" x14ac:dyDescent="0.25">
      <c r="A6058" s="81">
        <v>102235</v>
      </c>
      <c r="B6058" s="81" t="s">
        <v>15595</v>
      </c>
      <c r="C6058" s="81" t="s">
        <v>129</v>
      </c>
      <c r="D6058" s="82">
        <v>560.97</v>
      </c>
    </row>
    <row r="6059" spans="1:4" ht="15" x14ac:dyDescent="0.25">
      <c r="A6059" s="81">
        <v>102253</v>
      </c>
      <c r="B6059" s="81" t="s">
        <v>2495</v>
      </c>
      <c r="C6059" s="81" t="s">
        <v>129</v>
      </c>
      <c r="D6059" s="82">
        <v>957.73</v>
      </c>
    </row>
    <row r="6060" spans="1:4" ht="15" x14ac:dyDescent="0.25">
      <c r="A6060" s="81">
        <v>102254</v>
      </c>
      <c r="B6060" s="81" t="s">
        <v>2496</v>
      </c>
      <c r="C6060" s="81" t="s">
        <v>129</v>
      </c>
      <c r="D6060" s="82">
        <v>833.13</v>
      </c>
    </row>
    <row r="6061" spans="1:4" ht="15" x14ac:dyDescent="0.25">
      <c r="A6061" s="81">
        <v>102255</v>
      </c>
      <c r="B6061" s="81" t="s">
        <v>2497</v>
      </c>
      <c r="C6061" s="81" t="s">
        <v>129</v>
      </c>
      <c r="D6061" s="83">
        <v>1001.51</v>
      </c>
    </row>
    <row r="6062" spans="1:4" ht="15" x14ac:dyDescent="0.25">
      <c r="A6062" s="81">
        <v>102256</v>
      </c>
      <c r="B6062" s="81" t="s">
        <v>2498</v>
      </c>
      <c r="C6062" s="81" t="s">
        <v>129</v>
      </c>
      <c r="D6062" s="82">
        <v>882.84</v>
      </c>
    </row>
    <row r="6063" spans="1:4" ht="15" x14ac:dyDescent="0.25">
      <c r="A6063" s="81">
        <v>102257</v>
      </c>
      <c r="B6063" s="81" t="s">
        <v>2499</v>
      </c>
      <c r="C6063" s="81" t="s">
        <v>129</v>
      </c>
      <c r="D6063" s="82">
        <v>347.44</v>
      </c>
    </row>
    <row r="6064" spans="1:4" ht="15" x14ac:dyDescent="0.25">
      <c r="A6064" s="81">
        <v>102258</v>
      </c>
      <c r="B6064" s="81" t="s">
        <v>2500</v>
      </c>
      <c r="C6064" s="81" t="s">
        <v>129</v>
      </c>
      <c r="D6064" s="82">
        <v>410.85</v>
      </c>
    </row>
    <row r="6065" spans="1:4" ht="15" x14ac:dyDescent="0.25">
      <c r="A6065" s="81">
        <v>104718</v>
      </c>
      <c r="B6065" s="81" t="s">
        <v>15596</v>
      </c>
      <c r="C6065" s="81" t="s">
        <v>129</v>
      </c>
      <c r="D6065" s="82">
        <v>116.05</v>
      </c>
    </row>
    <row r="6066" spans="1:4" ht="15" x14ac:dyDescent="0.25">
      <c r="A6066" s="81">
        <v>104719</v>
      </c>
      <c r="B6066" s="81" t="s">
        <v>15597</v>
      </c>
      <c r="C6066" s="81" t="s">
        <v>129</v>
      </c>
      <c r="D6066" s="82">
        <v>162.66999999999999</v>
      </c>
    </row>
    <row r="6067" spans="1:4" ht="15" x14ac:dyDescent="0.25">
      <c r="A6067" s="81">
        <v>104720</v>
      </c>
      <c r="B6067" s="81" t="s">
        <v>15598</v>
      </c>
      <c r="C6067" s="81" t="s">
        <v>129</v>
      </c>
      <c r="D6067" s="82">
        <v>144.85</v>
      </c>
    </row>
    <row r="6068" spans="1:4" ht="15" x14ac:dyDescent="0.25">
      <c r="A6068" s="81">
        <v>104721</v>
      </c>
      <c r="B6068" s="81" t="s">
        <v>15599</v>
      </c>
      <c r="C6068" s="81" t="s">
        <v>129</v>
      </c>
      <c r="D6068" s="82">
        <v>191.48</v>
      </c>
    </row>
    <row r="6069" spans="1:4" ht="15" x14ac:dyDescent="0.25">
      <c r="A6069" s="81">
        <v>104722</v>
      </c>
      <c r="B6069" s="81" t="s">
        <v>15600</v>
      </c>
      <c r="C6069" s="81" t="s">
        <v>129</v>
      </c>
      <c r="D6069" s="82">
        <v>173.66</v>
      </c>
    </row>
    <row r="6070" spans="1:4" ht="15" x14ac:dyDescent="0.25">
      <c r="A6070" s="81">
        <v>104723</v>
      </c>
      <c r="B6070" s="81" t="s">
        <v>15601</v>
      </c>
      <c r="C6070" s="81" t="s">
        <v>129</v>
      </c>
      <c r="D6070" s="82">
        <v>220.29</v>
      </c>
    </row>
    <row r="6071" spans="1:4" ht="15" x14ac:dyDescent="0.25">
      <c r="A6071" s="81">
        <v>104724</v>
      </c>
      <c r="B6071" s="81" t="s">
        <v>15602</v>
      </c>
      <c r="C6071" s="81" t="s">
        <v>129</v>
      </c>
      <c r="D6071" s="82">
        <v>83.07</v>
      </c>
    </row>
    <row r="6072" spans="1:4" ht="15" x14ac:dyDescent="0.25">
      <c r="A6072" s="81">
        <v>101154</v>
      </c>
      <c r="B6072" s="81" t="s">
        <v>2501</v>
      </c>
      <c r="C6072" s="81" t="s">
        <v>129</v>
      </c>
      <c r="D6072" s="82">
        <v>131.75</v>
      </c>
    </row>
    <row r="6073" spans="1:4" ht="15" x14ac:dyDescent="0.25">
      <c r="A6073" s="81">
        <v>101155</v>
      </c>
      <c r="B6073" s="81" t="s">
        <v>2502</v>
      </c>
      <c r="C6073" s="81" t="s">
        <v>129</v>
      </c>
      <c r="D6073" s="82">
        <v>184.81</v>
      </c>
    </row>
    <row r="6074" spans="1:4" ht="15" x14ac:dyDescent="0.25">
      <c r="A6074" s="81">
        <v>101156</v>
      </c>
      <c r="B6074" s="81" t="s">
        <v>2503</v>
      </c>
      <c r="C6074" s="81" t="s">
        <v>129</v>
      </c>
      <c r="D6074" s="82">
        <v>269.97000000000003</v>
      </c>
    </row>
    <row r="6075" spans="1:4" ht="15" x14ac:dyDescent="0.25">
      <c r="A6075" s="81">
        <v>101814</v>
      </c>
      <c r="B6075" s="81" t="s">
        <v>2504</v>
      </c>
      <c r="C6075" s="81" t="s">
        <v>129</v>
      </c>
      <c r="D6075" s="82">
        <v>53.49</v>
      </c>
    </row>
    <row r="6076" spans="1:4" ht="15" x14ac:dyDescent="0.25">
      <c r="A6076" s="81">
        <v>101816</v>
      </c>
      <c r="B6076" s="81" t="s">
        <v>2505</v>
      </c>
      <c r="C6076" s="81" t="s">
        <v>129</v>
      </c>
      <c r="D6076" s="82">
        <v>77.06</v>
      </c>
    </row>
    <row r="6077" spans="1:4" ht="15" x14ac:dyDescent="0.25">
      <c r="A6077" s="81">
        <v>101817</v>
      </c>
      <c r="B6077" s="81" t="s">
        <v>2506</v>
      </c>
      <c r="C6077" s="81" t="s">
        <v>129</v>
      </c>
      <c r="D6077" s="82">
        <v>60.68</v>
      </c>
    </row>
    <row r="6078" spans="1:4" ht="15" x14ac:dyDescent="0.25">
      <c r="A6078" s="81">
        <v>101819</v>
      </c>
      <c r="B6078" s="81" t="s">
        <v>2507</v>
      </c>
      <c r="C6078" s="81" t="s">
        <v>129</v>
      </c>
      <c r="D6078" s="82">
        <v>74.83</v>
      </c>
    </row>
    <row r="6079" spans="1:4" ht="15" x14ac:dyDescent="0.25">
      <c r="A6079" s="81">
        <v>101820</v>
      </c>
      <c r="B6079" s="81" t="s">
        <v>2508</v>
      </c>
      <c r="C6079" s="81" t="s">
        <v>129</v>
      </c>
      <c r="D6079" s="82">
        <v>53.94</v>
      </c>
    </row>
    <row r="6080" spans="1:4" ht="15" x14ac:dyDescent="0.25">
      <c r="A6080" s="81">
        <v>101822</v>
      </c>
      <c r="B6080" s="81" t="s">
        <v>2509</v>
      </c>
      <c r="C6080" s="81" t="s">
        <v>969</v>
      </c>
      <c r="D6080" s="82">
        <v>159.58000000000001</v>
      </c>
    </row>
    <row r="6081" spans="1:4" ht="15" x14ac:dyDescent="0.25">
      <c r="A6081" s="81">
        <v>101823</v>
      </c>
      <c r="B6081" s="81" t="s">
        <v>2510</v>
      </c>
      <c r="C6081" s="81" t="s">
        <v>969</v>
      </c>
      <c r="D6081" s="82">
        <v>188.48</v>
      </c>
    </row>
    <row r="6082" spans="1:4" ht="15" x14ac:dyDescent="0.25">
      <c r="A6082" s="81">
        <v>101824</v>
      </c>
      <c r="B6082" s="81" t="s">
        <v>2511</v>
      </c>
      <c r="C6082" s="81" t="s">
        <v>969</v>
      </c>
      <c r="D6082" s="82">
        <v>215.39</v>
      </c>
    </row>
    <row r="6083" spans="1:4" ht="15" x14ac:dyDescent="0.25">
      <c r="A6083" s="81">
        <v>101825</v>
      </c>
      <c r="B6083" s="81" t="s">
        <v>2512</v>
      </c>
      <c r="C6083" s="81" t="s">
        <v>969</v>
      </c>
      <c r="D6083" s="82">
        <v>241.57</v>
      </c>
    </row>
    <row r="6084" spans="1:4" ht="15" x14ac:dyDescent="0.25">
      <c r="A6084" s="81">
        <v>101826</v>
      </c>
      <c r="B6084" s="81" t="s">
        <v>2513</v>
      </c>
      <c r="C6084" s="81" t="s">
        <v>969</v>
      </c>
      <c r="D6084" s="82">
        <v>267.41000000000003</v>
      </c>
    </row>
    <row r="6085" spans="1:4" ht="15" x14ac:dyDescent="0.25">
      <c r="A6085" s="81">
        <v>101827</v>
      </c>
      <c r="B6085" s="81" t="s">
        <v>2514</v>
      </c>
      <c r="C6085" s="81" t="s">
        <v>969</v>
      </c>
      <c r="D6085" s="82">
        <v>223.76</v>
      </c>
    </row>
    <row r="6086" spans="1:4" ht="15" x14ac:dyDescent="0.25">
      <c r="A6086" s="81">
        <v>101828</v>
      </c>
      <c r="B6086" s="81" t="s">
        <v>2515</v>
      </c>
      <c r="C6086" s="81" t="s">
        <v>969</v>
      </c>
      <c r="D6086" s="82">
        <v>213.06</v>
      </c>
    </row>
    <row r="6087" spans="1:4" ht="15" x14ac:dyDescent="0.25">
      <c r="A6087" s="81">
        <v>101829</v>
      </c>
      <c r="B6087" s="81" t="s">
        <v>10837</v>
      </c>
      <c r="C6087" s="81" t="s">
        <v>969</v>
      </c>
      <c r="D6087" s="82">
        <v>277</v>
      </c>
    </row>
    <row r="6088" spans="1:4" ht="15" x14ac:dyDescent="0.25">
      <c r="A6088" s="81">
        <v>101830</v>
      </c>
      <c r="B6088" s="81" t="s">
        <v>10838</v>
      </c>
      <c r="C6088" s="81" t="s">
        <v>969</v>
      </c>
      <c r="D6088" s="82">
        <v>301.89999999999998</v>
      </c>
    </row>
    <row r="6089" spans="1:4" ht="15" x14ac:dyDescent="0.25">
      <c r="A6089" s="81">
        <v>101831</v>
      </c>
      <c r="B6089" s="81" t="s">
        <v>10839</v>
      </c>
      <c r="C6089" s="81" t="s">
        <v>969</v>
      </c>
      <c r="D6089" s="82">
        <v>326.45999999999998</v>
      </c>
    </row>
    <row r="6090" spans="1:4" ht="15" x14ac:dyDescent="0.25">
      <c r="A6090" s="81">
        <v>101832</v>
      </c>
      <c r="B6090" s="81" t="s">
        <v>2516</v>
      </c>
      <c r="C6090" s="81" t="s">
        <v>969</v>
      </c>
      <c r="D6090" s="82">
        <v>266.74</v>
      </c>
    </row>
    <row r="6091" spans="1:4" ht="15" x14ac:dyDescent="0.25">
      <c r="A6091" s="81">
        <v>101833</v>
      </c>
      <c r="B6091" s="81" t="s">
        <v>2517</v>
      </c>
      <c r="C6091" s="81" t="s">
        <v>969</v>
      </c>
      <c r="D6091" s="82">
        <v>291.83999999999997</v>
      </c>
    </row>
    <row r="6092" spans="1:4" ht="15" x14ac:dyDescent="0.25">
      <c r="A6092" s="81">
        <v>101834</v>
      </c>
      <c r="B6092" s="81" t="s">
        <v>2518</v>
      </c>
      <c r="C6092" s="81" t="s">
        <v>969</v>
      </c>
      <c r="D6092" s="82">
        <v>316.62</v>
      </c>
    </row>
    <row r="6093" spans="1:4" ht="15" x14ac:dyDescent="0.25">
      <c r="A6093" s="81">
        <v>101835</v>
      </c>
      <c r="B6093" s="81" t="s">
        <v>2519</v>
      </c>
      <c r="C6093" s="81" t="s">
        <v>969</v>
      </c>
      <c r="D6093" s="82">
        <v>284.98</v>
      </c>
    </row>
    <row r="6094" spans="1:4" ht="15" x14ac:dyDescent="0.25">
      <c r="A6094" s="81">
        <v>101836</v>
      </c>
      <c r="B6094" s="81" t="s">
        <v>2520</v>
      </c>
      <c r="C6094" s="81" t="s">
        <v>969</v>
      </c>
      <c r="D6094" s="82">
        <v>29.4</v>
      </c>
    </row>
    <row r="6095" spans="1:4" ht="15" x14ac:dyDescent="0.25">
      <c r="A6095" s="81">
        <v>101837</v>
      </c>
      <c r="B6095" s="81" t="s">
        <v>2521</v>
      </c>
      <c r="C6095" s="81" t="s">
        <v>969</v>
      </c>
      <c r="D6095" s="82">
        <v>58.3</v>
      </c>
    </row>
    <row r="6096" spans="1:4" ht="15" x14ac:dyDescent="0.25">
      <c r="A6096" s="81">
        <v>101838</v>
      </c>
      <c r="B6096" s="81" t="s">
        <v>2522</v>
      </c>
      <c r="C6096" s="81" t="s">
        <v>969</v>
      </c>
      <c r="D6096" s="82">
        <v>85.21</v>
      </c>
    </row>
    <row r="6097" spans="1:4" ht="15" x14ac:dyDescent="0.25">
      <c r="A6097" s="81">
        <v>101839</v>
      </c>
      <c r="B6097" s="81" t="s">
        <v>2523</v>
      </c>
      <c r="C6097" s="81" t="s">
        <v>969</v>
      </c>
      <c r="D6097" s="82">
        <v>111.38</v>
      </c>
    </row>
    <row r="6098" spans="1:4" ht="15" x14ac:dyDescent="0.25">
      <c r="A6098" s="81">
        <v>101840</v>
      </c>
      <c r="B6098" s="81" t="s">
        <v>2524</v>
      </c>
      <c r="C6098" s="81" t="s">
        <v>969</v>
      </c>
      <c r="D6098" s="82">
        <v>191.39</v>
      </c>
    </row>
    <row r="6099" spans="1:4" ht="15" x14ac:dyDescent="0.25">
      <c r="A6099" s="81">
        <v>101841</v>
      </c>
      <c r="B6099" s="81" t="s">
        <v>2525</v>
      </c>
      <c r="C6099" s="81" t="s">
        <v>969</v>
      </c>
      <c r="D6099" s="82">
        <v>93.58</v>
      </c>
    </row>
    <row r="6100" spans="1:4" ht="15" x14ac:dyDescent="0.25">
      <c r="A6100" s="81">
        <v>101842</v>
      </c>
      <c r="B6100" s="81" t="s">
        <v>2526</v>
      </c>
      <c r="C6100" s="81" t="s">
        <v>969</v>
      </c>
      <c r="D6100" s="82">
        <v>82.88</v>
      </c>
    </row>
    <row r="6101" spans="1:4" ht="15" x14ac:dyDescent="0.25">
      <c r="A6101" s="81">
        <v>101843</v>
      </c>
      <c r="B6101" s="81" t="s">
        <v>10840</v>
      </c>
      <c r="C6101" s="81" t="s">
        <v>969</v>
      </c>
      <c r="D6101" s="82">
        <v>146.82</v>
      </c>
    </row>
    <row r="6102" spans="1:4" ht="15" x14ac:dyDescent="0.25">
      <c r="A6102" s="81">
        <v>101844</v>
      </c>
      <c r="B6102" s="81" t="s">
        <v>10841</v>
      </c>
      <c r="C6102" s="81" t="s">
        <v>969</v>
      </c>
      <c r="D6102" s="82">
        <v>171.72</v>
      </c>
    </row>
    <row r="6103" spans="1:4" ht="15" x14ac:dyDescent="0.25">
      <c r="A6103" s="81">
        <v>101845</v>
      </c>
      <c r="B6103" s="81" t="s">
        <v>10842</v>
      </c>
      <c r="C6103" s="81" t="s">
        <v>969</v>
      </c>
      <c r="D6103" s="82">
        <v>196.28</v>
      </c>
    </row>
    <row r="6104" spans="1:4" ht="15" x14ac:dyDescent="0.25">
      <c r="A6104" s="81">
        <v>101846</v>
      </c>
      <c r="B6104" s="81" t="s">
        <v>2527</v>
      </c>
      <c r="C6104" s="81" t="s">
        <v>969</v>
      </c>
      <c r="D6104" s="82">
        <v>136.56</v>
      </c>
    </row>
    <row r="6105" spans="1:4" ht="15" x14ac:dyDescent="0.25">
      <c r="A6105" s="81">
        <v>101847</v>
      </c>
      <c r="B6105" s="81" t="s">
        <v>2528</v>
      </c>
      <c r="C6105" s="81" t="s">
        <v>969</v>
      </c>
      <c r="D6105" s="82">
        <v>161.66</v>
      </c>
    </row>
    <row r="6106" spans="1:4" ht="15" x14ac:dyDescent="0.25">
      <c r="A6106" s="81">
        <v>101848</v>
      </c>
      <c r="B6106" s="81" t="s">
        <v>2529</v>
      </c>
      <c r="C6106" s="81" t="s">
        <v>969</v>
      </c>
      <c r="D6106" s="82">
        <v>186.44</v>
      </c>
    </row>
    <row r="6107" spans="1:4" ht="15" x14ac:dyDescent="0.25">
      <c r="A6107" s="81">
        <v>101849</v>
      </c>
      <c r="B6107" s="81" t="s">
        <v>2530</v>
      </c>
      <c r="C6107" s="81" t="s">
        <v>969</v>
      </c>
      <c r="D6107" s="82">
        <v>154.80000000000001</v>
      </c>
    </row>
    <row r="6108" spans="1:4" ht="15" x14ac:dyDescent="0.25">
      <c r="A6108" s="81">
        <v>101850</v>
      </c>
      <c r="B6108" s="81" t="s">
        <v>2531</v>
      </c>
      <c r="C6108" s="81" t="s">
        <v>129</v>
      </c>
      <c r="D6108" s="82">
        <v>69.099999999999994</v>
      </c>
    </row>
    <row r="6109" spans="1:4" ht="15" x14ac:dyDescent="0.25">
      <c r="A6109" s="81">
        <v>101852</v>
      </c>
      <c r="B6109" s="81" t="s">
        <v>2532</v>
      </c>
      <c r="C6109" s="81" t="s">
        <v>129</v>
      </c>
      <c r="D6109" s="82">
        <v>83.4</v>
      </c>
    </row>
    <row r="6110" spans="1:4" ht="15" x14ac:dyDescent="0.25">
      <c r="A6110" s="81">
        <v>101853</v>
      </c>
      <c r="B6110" s="81" t="s">
        <v>2533</v>
      </c>
      <c r="C6110" s="81" t="s">
        <v>129</v>
      </c>
      <c r="D6110" s="82">
        <v>60.09</v>
      </c>
    </row>
    <row r="6111" spans="1:4" ht="15" x14ac:dyDescent="0.25">
      <c r="A6111" s="81">
        <v>101855</v>
      </c>
      <c r="B6111" s="81" t="s">
        <v>2534</v>
      </c>
      <c r="C6111" s="81" t="s">
        <v>129</v>
      </c>
      <c r="D6111" s="82">
        <v>83.71</v>
      </c>
    </row>
    <row r="6112" spans="1:4" ht="15" x14ac:dyDescent="0.25">
      <c r="A6112" s="81">
        <v>101856</v>
      </c>
      <c r="B6112" s="81" t="s">
        <v>2535</v>
      </c>
      <c r="C6112" s="81" t="s">
        <v>129</v>
      </c>
      <c r="D6112" s="82">
        <v>32.89</v>
      </c>
    </row>
    <row r="6113" spans="1:4" ht="15" x14ac:dyDescent="0.25">
      <c r="A6113" s="81">
        <v>101857</v>
      </c>
      <c r="B6113" s="81" t="s">
        <v>2536</v>
      </c>
      <c r="C6113" s="81" t="s">
        <v>129</v>
      </c>
      <c r="D6113" s="82">
        <v>41.65</v>
      </c>
    </row>
    <row r="6114" spans="1:4" ht="15" x14ac:dyDescent="0.25">
      <c r="A6114" s="81">
        <v>101858</v>
      </c>
      <c r="B6114" s="81" t="s">
        <v>2537</v>
      </c>
      <c r="C6114" s="81" t="s">
        <v>129</v>
      </c>
      <c r="D6114" s="82">
        <v>33.630000000000003</v>
      </c>
    </row>
    <row r="6115" spans="1:4" ht="15" x14ac:dyDescent="0.25">
      <c r="A6115" s="81">
        <v>101859</v>
      </c>
      <c r="B6115" s="81" t="s">
        <v>2538</v>
      </c>
      <c r="C6115" s="81" t="s">
        <v>129</v>
      </c>
      <c r="D6115" s="82">
        <v>37.380000000000003</v>
      </c>
    </row>
    <row r="6116" spans="1:4" ht="15" x14ac:dyDescent="0.25">
      <c r="A6116" s="81">
        <v>101860</v>
      </c>
      <c r="B6116" s="81" t="s">
        <v>2539</v>
      </c>
      <c r="C6116" s="81" t="s">
        <v>129</v>
      </c>
      <c r="D6116" s="82">
        <v>43.3</v>
      </c>
    </row>
    <row r="6117" spans="1:4" ht="15" x14ac:dyDescent="0.25">
      <c r="A6117" s="81">
        <v>101861</v>
      </c>
      <c r="B6117" s="81" t="s">
        <v>2540</v>
      </c>
      <c r="C6117" s="81" t="s">
        <v>129</v>
      </c>
      <c r="D6117" s="82">
        <v>40.36</v>
      </c>
    </row>
    <row r="6118" spans="1:4" ht="15" x14ac:dyDescent="0.25">
      <c r="A6118" s="81">
        <v>101862</v>
      </c>
      <c r="B6118" s="81" t="s">
        <v>2541</v>
      </c>
      <c r="C6118" s="81" t="s">
        <v>129</v>
      </c>
      <c r="D6118" s="82">
        <v>44.2</v>
      </c>
    </row>
    <row r="6119" spans="1:4" ht="15" x14ac:dyDescent="0.25">
      <c r="A6119" s="81">
        <v>101863</v>
      </c>
      <c r="B6119" s="81" t="s">
        <v>2542</v>
      </c>
      <c r="C6119" s="81" t="s">
        <v>129</v>
      </c>
      <c r="D6119" s="82">
        <v>34.14</v>
      </c>
    </row>
    <row r="6120" spans="1:4" ht="15" x14ac:dyDescent="0.25">
      <c r="A6120" s="81">
        <v>101864</v>
      </c>
      <c r="B6120" s="81" t="s">
        <v>2543</v>
      </c>
      <c r="C6120" s="81" t="s">
        <v>129</v>
      </c>
      <c r="D6120" s="82">
        <v>40.07</v>
      </c>
    </row>
    <row r="6121" spans="1:4" ht="15" x14ac:dyDescent="0.25">
      <c r="A6121" s="81">
        <v>101865</v>
      </c>
      <c r="B6121" s="81" t="s">
        <v>2544</v>
      </c>
      <c r="C6121" s="81" t="s">
        <v>129</v>
      </c>
      <c r="D6121" s="82">
        <v>45.97</v>
      </c>
    </row>
    <row r="6122" spans="1:4" ht="15" x14ac:dyDescent="0.25">
      <c r="A6122" s="81">
        <v>101866</v>
      </c>
      <c r="B6122" s="81" t="s">
        <v>2545</v>
      </c>
      <c r="C6122" s="81" t="s">
        <v>129</v>
      </c>
      <c r="D6122" s="82">
        <v>40.659999999999997</v>
      </c>
    </row>
    <row r="6123" spans="1:4" ht="15" x14ac:dyDescent="0.25">
      <c r="A6123" s="81">
        <v>101867</v>
      </c>
      <c r="B6123" s="81" t="s">
        <v>2546</v>
      </c>
      <c r="C6123" s="81" t="s">
        <v>129</v>
      </c>
      <c r="D6123" s="82">
        <v>46.58</v>
      </c>
    </row>
    <row r="6124" spans="1:4" ht="15" x14ac:dyDescent="0.25">
      <c r="A6124" s="81">
        <v>101868</v>
      </c>
      <c r="B6124" s="81" t="s">
        <v>2547</v>
      </c>
      <c r="C6124" s="81" t="s">
        <v>129</v>
      </c>
      <c r="D6124" s="82">
        <v>36.53</v>
      </c>
    </row>
    <row r="6125" spans="1:4" ht="15" x14ac:dyDescent="0.25">
      <c r="A6125" s="81">
        <v>101869</v>
      </c>
      <c r="B6125" s="81" t="s">
        <v>2548</v>
      </c>
      <c r="C6125" s="81" t="s">
        <v>129</v>
      </c>
      <c r="D6125" s="82">
        <v>42.44</v>
      </c>
    </row>
    <row r="6126" spans="1:4" ht="15" x14ac:dyDescent="0.25">
      <c r="A6126" s="81">
        <v>101870</v>
      </c>
      <c r="B6126" s="81" t="s">
        <v>2549</v>
      </c>
      <c r="C6126" s="81" t="s">
        <v>129</v>
      </c>
      <c r="D6126" s="82">
        <v>48.36</v>
      </c>
    </row>
    <row r="6127" spans="1:4" ht="15" x14ac:dyDescent="0.25">
      <c r="A6127" s="81">
        <v>102098</v>
      </c>
      <c r="B6127" s="81" t="s">
        <v>2550</v>
      </c>
      <c r="C6127" s="81" t="s">
        <v>969</v>
      </c>
      <c r="D6127" s="83">
        <v>1961.83</v>
      </c>
    </row>
    <row r="6128" spans="1:4" ht="15" x14ac:dyDescent="0.25">
      <c r="A6128" s="81">
        <v>102988</v>
      </c>
      <c r="B6128" s="81" t="s">
        <v>2551</v>
      </c>
      <c r="C6128" s="81" t="s">
        <v>129</v>
      </c>
      <c r="D6128" s="82">
        <v>72.81</v>
      </c>
    </row>
    <row r="6129" spans="1:4" ht="15" x14ac:dyDescent="0.25">
      <c r="A6129" s="81">
        <v>100576</v>
      </c>
      <c r="B6129" s="81" t="s">
        <v>15603</v>
      </c>
      <c r="C6129" s="81" t="s">
        <v>129</v>
      </c>
      <c r="D6129" s="82">
        <v>2.16</v>
      </c>
    </row>
    <row r="6130" spans="1:4" ht="15" x14ac:dyDescent="0.25">
      <c r="A6130" s="81">
        <v>100577</v>
      </c>
      <c r="B6130" s="81" t="s">
        <v>15604</v>
      </c>
      <c r="C6130" s="81" t="s">
        <v>129</v>
      </c>
      <c r="D6130" s="82">
        <v>0.51</v>
      </c>
    </row>
    <row r="6131" spans="1:4" ht="15" x14ac:dyDescent="0.25">
      <c r="A6131" s="81">
        <v>105597</v>
      </c>
      <c r="B6131" s="81" t="s">
        <v>15605</v>
      </c>
      <c r="C6131" s="81" t="s">
        <v>129</v>
      </c>
      <c r="D6131" s="82">
        <v>4.09</v>
      </c>
    </row>
    <row r="6132" spans="1:4" ht="15" x14ac:dyDescent="0.25">
      <c r="A6132" s="81">
        <v>105598</v>
      </c>
      <c r="B6132" s="81" t="s">
        <v>15606</v>
      </c>
      <c r="C6132" s="81" t="s">
        <v>129</v>
      </c>
      <c r="D6132" s="82">
        <v>2.02</v>
      </c>
    </row>
    <row r="6133" spans="1:4" ht="15" x14ac:dyDescent="0.25">
      <c r="A6133" s="81">
        <v>96388</v>
      </c>
      <c r="B6133" s="81" t="s">
        <v>15607</v>
      </c>
      <c r="C6133" s="81" t="s">
        <v>969</v>
      </c>
      <c r="D6133" s="82">
        <v>9.43</v>
      </c>
    </row>
    <row r="6134" spans="1:4" ht="15" x14ac:dyDescent="0.25">
      <c r="A6134" s="81">
        <v>96389</v>
      </c>
      <c r="B6134" s="81" t="s">
        <v>15608</v>
      </c>
      <c r="C6134" s="81" t="s">
        <v>969</v>
      </c>
      <c r="D6134" s="82">
        <v>43.32</v>
      </c>
    </row>
    <row r="6135" spans="1:4" ht="15" x14ac:dyDescent="0.25">
      <c r="A6135" s="81">
        <v>96390</v>
      </c>
      <c r="B6135" s="81" t="s">
        <v>15609</v>
      </c>
      <c r="C6135" s="81" t="s">
        <v>969</v>
      </c>
      <c r="D6135" s="82">
        <v>70.23</v>
      </c>
    </row>
    <row r="6136" spans="1:4" ht="15" x14ac:dyDescent="0.25">
      <c r="A6136" s="81">
        <v>96391</v>
      </c>
      <c r="B6136" s="81" t="s">
        <v>15610</v>
      </c>
      <c r="C6136" s="81" t="s">
        <v>969</v>
      </c>
      <c r="D6136" s="82">
        <v>96.41</v>
      </c>
    </row>
    <row r="6137" spans="1:4" ht="15" x14ac:dyDescent="0.25">
      <c r="A6137" s="81">
        <v>96392</v>
      </c>
      <c r="B6137" s="81" t="s">
        <v>15611</v>
      </c>
      <c r="C6137" s="81" t="s">
        <v>969</v>
      </c>
      <c r="D6137" s="82">
        <v>122.25</v>
      </c>
    </row>
    <row r="6138" spans="1:4" ht="15" x14ac:dyDescent="0.25">
      <c r="A6138" s="81">
        <v>96396</v>
      </c>
      <c r="B6138" s="81" t="s">
        <v>15612</v>
      </c>
      <c r="C6138" s="81" t="s">
        <v>969</v>
      </c>
      <c r="D6138" s="82">
        <v>140.12</v>
      </c>
    </row>
    <row r="6139" spans="1:4" ht="15" x14ac:dyDescent="0.25">
      <c r="A6139" s="81">
        <v>96397</v>
      </c>
      <c r="B6139" s="81" t="s">
        <v>15613</v>
      </c>
      <c r="C6139" s="81" t="s">
        <v>969</v>
      </c>
      <c r="D6139" s="82">
        <v>192.54</v>
      </c>
    </row>
    <row r="6140" spans="1:4" ht="15" x14ac:dyDescent="0.25">
      <c r="A6140" s="81">
        <v>96398</v>
      </c>
      <c r="B6140" s="81" t="s">
        <v>15614</v>
      </c>
      <c r="C6140" s="81" t="s">
        <v>969</v>
      </c>
      <c r="D6140" s="82">
        <v>261.11</v>
      </c>
    </row>
    <row r="6141" spans="1:4" ht="15" x14ac:dyDescent="0.25">
      <c r="A6141" s="81">
        <v>96399</v>
      </c>
      <c r="B6141" s="81" t="s">
        <v>15615</v>
      </c>
      <c r="C6141" s="81" t="s">
        <v>969</v>
      </c>
      <c r="D6141" s="82">
        <v>98.5</v>
      </c>
    </row>
    <row r="6142" spans="1:4" ht="15" x14ac:dyDescent="0.25">
      <c r="A6142" s="81">
        <v>96400</v>
      </c>
      <c r="B6142" s="81" t="s">
        <v>15616</v>
      </c>
      <c r="C6142" s="81" t="s">
        <v>969</v>
      </c>
      <c r="D6142" s="82">
        <v>129.9</v>
      </c>
    </row>
    <row r="6143" spans="1:4" ht="15" x14ac:dyDescent="0.25">
      <c r="A6143" s="81">
        <v>100564</v>
      </c>
      <c r="B6143" s="81" t="s">
        <v>15617</v>
      </c>
      <c r="C6143" s="81" t="s">
        <v>969</v>
      </c>
      <c r="D6143" s="82">
        <v>90.19</v>
      </c>
    </row>
    <row r="6144" spans="1:4" ht="15" x14ac:dyDescent="0.25">
      <c r="A6144" s="81">
        <v>100565</v>
      </c>
      <c r="B6144" s="81" t="s">
        <v>15618</v>
      </c>
      <c r="C6144" s="81" t="s">
        <v>969</v>
      </c>
      <c r="D6144" s="82">
        <v>79.489999999999995</v>
      </c>
    </row>
    <row r="6145" spans="1:4" ht="15" x14ac:dyDescent="0.25">
      <c r="A6145" s="81">
        <v>100566</v>
      </c>
      <c r="B6145" s="81" t="s">
        <v>15619</v>
      </c>
      <c r="C6145" s="81" t="s">
        <v>969</v>
      </c>
      <c r="D6145" s="82">
        <v>143.33000000000001</v>
      </c>
    </row>
    <row r="6146" spans="1:4" ht="15" x14ac:dyDescent="0.25">
      <c r="A6146" s="81">
        <v>100567</v>
      </c>
      <c r="B6146" s="81" t="s">
        <v>15620</v>
      </c>
      <c r="C6146" s="81" t="s">
        <v>969</v>
      </c>
      <c r="D6146" s="82">
        <v>168.23</v>
      </c>
    </row>
    <row r="6147" spans="1:4" ht="15" x14ac:dyDescent="0.25">
      <c r="A6147" s="81">
        <v>100568</v>
      </c>
      <c r="B6147" s="81" t="s">
        <v>15621</v>
      </c>
      <c r="C6147" s="81" t="s">
        <v>969</v>
      </c>
      <c r="D6147" s="82">
        <v>192.78</v>
      </c>
    </row>
    <row r="6148" spans="1:4" ht="15" x14ac:dyDescent="0.25">
      <c r="A6148" s="81">
        <v>100569</v>
      </c>
      <c r="B6148" s="81" t="s">
        <v>15622</v>
      </c>
      <c r="C6148" s="81" t="s">
        <v>969</v>
      </c>
      <c r="D6148" s="82">
        <v>133.06</v>
      </c>
    </row>
    <row r="6149" spans="1:4" ht="15" x14ac:dyDescent="0.25">
      <c r="A6149" s="81">
        <v>100570</v>
      </c>
      <c r="B6149" s="81" t="s">
        <v>15623</v>
      </c>
      <c r="C6149" s="81" t="s">
        <v>969</v>
      </c>
      <c r="D6149" s="82">
        <v>158.16999999999999</v>
      </c>
    </row>
    <row r="6150" spans="1:4" ht="15" x14ac:dyDescent="0.25">
      <c r="A6150" s="81">
        <v>100571</v>
      </c>
      <c r="B6150" s="81" t="s">
        <v>15624</v>
      </c>
      <c r="C6150" s="81" t="s">
        <v>969</v>
      </c>
      <c r="D6150" s="82">
        <v>182.94</v>
      </c>
    </row>
    <row r="6151" spans="1:4" ht="15" x14ac:dyDescent="0.25">
      <c r="A6151" s="81">
        <v>100572</v>
      </c>
      <c r="B6151" s="81" t="s">
        <v>15625</v>
      </c>
      <c r="C6151" s="81" t="s">
        <v>969</v>
      </c>
      <c r="D6151" s="82">
        <v>95.94</v>
      </c>
    </row>
    <row r="6152" spans="1:4" ht="15" x14ac:dyDescent="0.25">
      <c r="A6152" s="81">
        <v>100573</v>
      </c>
      <c r="B6152" s="81" t="s">
        <v>15626</v>
      </c>
      <c r="C6152" s="81" t="s">
        <v>969</v>
      </c>
      <c r="D6152" s="82">
        <v>85.24</v>
      </c>
    </row>
    <row r="6153" spans="1:4" ht="15" x14ac:dyDescent="0.25">
      <c r="A6153" s="81">
        <v>100574</v>
      </c>
      <c r="B6153" s="81" t="s">
        <v>15627</v>
      </c>
      <c r="C6153" s="81" t="s">
        <v>969</v>
      </c>
      <c r="D6153" s="82">
        <v>1.49</v>
      </c>
    </row>
    <row r="6154" spans="1:4" ht="15" x14ac:dyDescent="0.25">
      <c r="A6154" s="81">
        <v>100575</v>
      </c>
      <c r="B6154" s="81" t="s">
        <v>15628</v>
      </c>
      <c r="C6154" s="81" t="s">
        <v>129</v>
      </c>
      <c r="D6154" s="82">
        <v>1.98</v>
      </c>
    </row>
    <row r="6155" spans="1:4" ht="15" x14ac:dyDescent="0.25">
      <c r="A6155" s="81">
        <v>101767</v>
      </c>
      <c r="B6155" s="81" t="s">
        <v>15629</v>
      </c>
      <c r="C6155" s="81" t="s">
        <v>969</v>
      </c>
      <c r="D6155" s="82">
        <v>32.07</v>
      </c>
    </row>
    <row r="6156" spans="1:4" ht="15" x14ac:dyDescent="0.25">
      <c r="A6156" s="81">
        <v>101768</v>
      </c>
      <c r="B6156" s="81" t="s">
        <v>15630</v>
      </c>
      <c r="C6156" s="81" t="s">
        <v>969</v>
      </c>
      <c r="D6156" s="82">
        <v>27.01</v>
      </c>
    </row>
    <row r="6157" spans="1:4" ht="15" x14ac:dyDescent="0.25">
      <c r="A6157" s="81">
        <v>105566</v>
      </c>
      <c r="B6157" s="81" t="s">
        <v>15631</v>
      </c>
      <c r="C6157" s="81" t="s">
        <v>969</v>
      </c>
      <c r="D6157" s="82">
        <v>11.79</v>
      </c>
    </row>
    <row r="6158" spans="1:4" ht="15" x14ac:dyDescent="0.25">
      <c r="A6158" s="81">
        <v>105567</v>
      </c>
      <c r="B6158" s="81" t="s">
        <v>15632</v>
      </c>
      <c r="C6158" s="81" t="s">
        <v>969</v>
      </c>
      <c r="D6158" s="82">
        <v>15.66</v>
      </c>
    </row>
    <row r="6159" spans="1:4" ht="15" x14ac:dyDescent="0.25">
      <c r="A6159" s="81">
        <v>105568</v>
      </c>
      <c r="B6159" s="81" t="s">
        <v>15633</v>
      </c>
      <c r="C6159" s="81" t="s">
        <v>969</v>
      </c>
      <c r="D6159" s="82">
        <v>12.47</v>
      </c>
    </row>
    <row r="6160" spans="1:4" ht="15" x14ac:dyDescent="0.25">
      <c r="A6160" s="81">
        <v>105569</v>
      </c>
      <c r="B6160" s="81" t="s">
        <v>15634</v>
      </c>
      <c r="C6160" s="81" t="s">
        <v>969</v>
      </c>
      <c r="D6160" s="82">
        <v>7.82</v>
      </c>
    </row>
    <row r="6161" spans="1:4" ht="15" x14ac:dyDescent="0.25">
      <c r="A6161" s="81">
        <v>105570</v>
      </c>
      <c r="B6161" s="81" t="s">
        <v>15635</v>
      </c>
      <c r="C6161" s="81" t="s">
        <v>969</v>
      </c>
      <c r="D6161" s="82">
        <v>10.3</v>
      </c>
    </row>
    <row r="6162" spans="1:4" ht="15" x14ac:dyDescent="0.25">
      <c r="A6162" s="81">
        <v>105571</v>
      </c>
      <c r="B6162" s="81" t="s">
        <v>15636</v>
      </c>
      <c r="C6162" s="81" t="s">
        <v>969</v>
      </c>
      <c r="D6162" s="82">
        <v>49.5</v>
      </c>
    </row>
    <row r="6163" spans="1:4" ht="15" x14ac:dyDescent="0.25">
      <c r="A6163" s="81">
        <v>105572</v>
      </c>
      <c r="B6163" s="81" t="s">
        <v>15637</v>
      </c>
      <c r="C6163" s="81" t="s">
        <v>969</v>
      </c>
      <c r="D6163" s="82">
        <v>56.88</v>
      </c>
    </row>
    <row r="6164" spans="1:4" ht="15" x14ac:dyDescent="0.25">
      <c r="A6164" s="81">
        <v>105573</v>
      </c>
      <c r="B6164" s="81" t="s">
        <v>15638</v>
      </c>
      <c r="C6164" s="81" t="s">
        <v>969</v>
      </c>
      <c r="D6164" s="82">
        <v>83.79</v>
      </c>
    </row>
    <row r="6165" spans="1:4" ht="15" x14ac:dyDescent="0.25">
      <c r="A6165" s="81">
        <v>105574</v>
      </c>
      <c r="B6165" s="81" t="s">
        <v>15639</v>
      </c>
      <c r="C6165" s="81" t="s">
        <v>969</v>
      </c>
      <c r="D6165" s="82">
        <v>48.25</v>
      </c>
    </row>
    <row r="6166" spans="1:4" ht="15" x14ac:dyDescent="0.25">
      <c r="A6166" s="81">
        <v>105575</v>
      </c>
      <c r="B6166" s="81" t="s">
        <v>15640</v>
      </c>
      <c r="C6166" s="81" t="s">
        <v>969</v>
      </c>
      <c r="D6166" s="82">
        <v>42.37</v>
      </c>
    </row>
    <row r="6167" spans="1:4" ht="15" x14ac:dyDescent="0.25">
      <c r="A6167" s="81">
        <v>105576</v>
      </c>
      <c r="B6167" s="81" t="s">
        <v>15641</v>
      </c>
      <c r="C6167" s="81" t="s">
        <v>969</v>
      </c>
      <c r="D6167" s="82">
        <v>47.08</v>
      </c>
    </row>
    <row r="6168" spans="1:4" ht="15" x14ac:dyDescent="0.25">
      <c r="A6168" s="81">
        <v>105577</v>
      </c>
      <c r="B6168" s="81" t="s">
        <v>15642</v>
      </c>
      <c r="C6168" s="81" t="s">
        <v>969</v>
      </c>
      <c r="D6168" s="82">
        <v>110.79</v>
      </c>
    </row>
    <row r="6169" spans="1:4" ht="15" x14ac:dyDescent="0.25">
      <c r="A6169" s="81">
        <v>105578</v>
      </c>
      <c r="B6169" s="81" t="s">
        <v>15643</v>
      </c>
      <c r="C6169" s="81" t="s">
        <v>969</v>
      </c>
      <c r="D6169" s="82">
        <v>100.03</v>
      </c>
    </row>
    <row r="6170" spans="1:4" ht="15" x14ac:dyDescent="0.25">
      <c r="A6170" s="81">
        <v>105579</v>
      </c>
      <c r="B6170" s="81" t="s">
        <v>15644</v>
      </c>
      <c r="C6170" s="81" t="s">
        <v>969</v>
      </c>
      <c r="D6170" s="82">
        <v>100.09</v>
      </c>
    </row>
    <row r="6171" spans="1:4" ht="15" x14ac:dyDescent="0.25">
      <c r="A6171" s="81">
        <v>105580</v>
      </c>
      <c r="B6171" s="81" t="s">
        <v>15645</v>
      </c>
      <c r="C6171" s="81" t="s">
        <v>969</v>
      </c>
      <c r="D6171" s="82">
        <v>89.33</v>
      </c>
    </row>
    <row r="6172" spans="1:4" ht="15" x14ac:dyDescent="0.25">
      <c r="A6172" s="81">
        <v>105581</v>
      </c>
      <c r="B6172" s="81" t="s">
        <v>15646</v>
      </c>
      <c r="C6172" s="81" t="s">
        <v>969</v>
      </c>
      <c r="D6172" s="82">
        <v>75.650000000000006</v>
      </c>
    </row>
    <row r="6173" spans="1:4" ht="15" x14ac:dyDescent="0.25">
      <c r="A6173" s="81">
        <v>105582</v>
      </c>
      <c r="B6173" s="81" t="s">
        <v>15647</v>
      </c>
      <c r="C6173" s="81" t="s">
        <v>969</v>
      </c>
      <c r="D6173" s="82">
        <v>83.95</v>
      </c>
    </row>
    <row r="6174" spans="1:4" ht="15" x14ac:dyDescent="0.25">
      <c r="A6174" s="81">
        <v>105585</v>
      </c>
      <c r="B6174" s="81" t="s">
        <v>15648</v>
      </c>
      <c r="C6174" s="81" t="s">
        <v>969</v>
      </c>
      <c r="D6174" s="82">
        <v>106.47</v>
      </c>
    </row>
    <row r="6175" spans="1:4" ht="15" x14ac:dyDescent="0.25">
      <c r="A6175" s="81">
        <v>105586</v>
      </c>
      <c r="B6175" s="81" t="s">
        <v>15649</v>
      </c>
      <c r="C6175" s="81" t="s">
        <v>969</v>
      </c>
      <c r="D6175" s="82">
        <v>123.15</v>
      </c>
    </row>
    <row r="6176" spans="1:4" ht="15" x14ac:dyDescent="0.25">
      <c r="A6176" s="81">
        <v>105587</v>
      </c>
      <c r="B6176" s="81" t="s">
        <v>15650</v>
      </c>
      <c r="C6176" s="81" t="s">
        <v>969</v>
      </c>
      <c r="D6176" s="82">
        <v>108.3</v>
      </c>
    </row>
    <row r="6177" spans="1:4" ht="15" x14ac:dyDescent="0.25">
      <c r="A6177" s="81">
        <v>105588</v>
      </c>
      <c r="B6177" s="81" t="s">
        <v>15651</v>
      </c>
      <c r="C6177" s="81" t="s">
        <v>969</v>
      </c>
      <c r="D6177" s="82">
        <v>94.91</v>
      </c>
    </row>
    <row r="6178" spans="1:4" ht="15" x14ac:dyDescent="0.25">
      <c r="A6178" s="81">
        <v>105589</v>
      </c>
      <c r="B6178" s="81" t="s">
        <v>15652</v>
      </c>
      <c r="C6178" s="81" t="s">
        <v>969</v>
      </c>
      <c r="D6178" s="82">
        <v>106.96</v>
      </c>
    </row>
    <row r="6179" spans="1:4" ht="15" x14ac:dyDescent="0.25">
      <c r="A6179" s="81">
        <v>105592</v>
      </c>
      <c r="B6179" s="81" t="s">
        <v>15653</v>
      </c>
      <c r="C6179" s="81" t="s">
        <v>969</v>
      </c>
      <c r="D6179" s="82">
        <v>95.77</v>
      </c>
    </row>
    <row r="6180" spans="1:4" ht="15" x14ac:dyDescent="0.25">
      <c r="A6180" s="81">
        <v>105593</v>
      </c>
      <c r="B6180" s="81" t="s">
        <v>15654</v>
      </c>
      <c r="C6180" s="81" t="s">
        <v>969</v>
      </c>
      <c r="D6180" s="82">
        <v>112.45</v>
      </c>
    </row>
    <row r="6181" spans="1:4" ht="15" x14ac:dyDescent="0.25">
      <c r="A6181" s="81">
        <v>105594</v>
      </c>
      <c r="B6181" s="81" t="s">
        <v>15655</v>
      </c>
      <c r="C6181" s="81" t="s">
        <v>969</v>
      </c>
      <c r="D6181" s="82">
        <v>97.6</v>
      </c>
    </row>
    <row r="6182" spans="1:4" ht="15" x14ac:dyDescent="0.25">
      <c r="A6182" s="81">
        <v>105595</v>
      </c>
      <c r="B6182" s="81" t="s">
        <v>15656</v>
      </c>
      <c r="C6182" s="81" t="s">
        <v>969</v>
      </c>
      <c r="D6182" s="82">
        <v>84.21</v>
      </c>
    </row>
    <row r="6183" spans="1:4" ht="15" x14ac:dyDescent="0.25">
      <c r="A6183" s="81">
        <v>105596</v>
      </c>
      <c r="B6183" s="81" t="s">
        <v>15657</v>
      </c>
      <c r="C6183" s="81" t="s">
        <v>969</v>
      </c>
      <c r="D6183" s="82">
        <v>96.26</v>
      </c>
    </row>
    <row r="6184" spans="1:4" ht="15" x14ac:dyDescent="0.25">
      <c r="A6184" s="81">
        <v>105623</v>
      </c>
      <c r="B6184" s="81" t="s">
        <v>15658</v>
      </c>
      <c r="C6184" s="81" t="s">
        <v>969</v>
      </c>
      <c r="D6184" s="82">
        <v>76.41</v>
      </c>
    </row>
    <row r="6185" spans="1:4" ht="15" x14ac:dyDescent="0.25">
      <c r="A6185" s="81">
        <v>105624</v>
      </c>
      <c r="B6185" s="81" t="s">
        <v>15659</v>
      </c>
      <c r="C6185" s="81" t="s">
        <v>969</v>
      </c>
      <c r="D6185" s="82">
        <v>102.59</v>
      </c>
    </row>
    <row r="6186" spans="1:4" ht="15" x14ac:dyDescent="0.25">
      <c r="A6186" s="81">
        <v>105625</v>
      </c>
      <c r="B6186" s="81" t="s">
        <v>15660</v>
      </c>
      <c r="C6186" s="81" t="s">
        <v>969</v>
      </c>
      <c r="D6186" s="82">
        <v>128.43</v>
      </c>
    </row>
    <row r="6187" spans="1:4" ht="15" x14ac:dyDescent="0.25">
      <c r="A6187" s="81">
        <v>105626</v>
      </c>
      <c r="B6187" s="81" t="s">
        <v>15661</v>
      </c>
      <c r="C6187" s="81" t="s">
        <v>969</v>
      </c>
      <c r="D6187" s="82">
        <v>109.97</v>
      </c>
    </row>
    <row r="6188" spans="1:4" ht="15" x14ac:dyDescent="0.25">
      <c r="A6188" s="81">
        <v>105627</v>
      </c>
      <c r="B6188" s="81" t="s">
        <v>15662</v>
      </c>
      <c r="C6188" s="81" t="s">
        <v>969</v>
      </c>
      <c r="D6188" s="82">
        <v>135.81</v>
      </c>
    </row>
    <row r="6189" spans="1:4" ht="15" x14ac:dyDescent="0.25">
      <c r="A6189" s="81">
        <v>105628</v>
      </c>
      <c r="B6189" s="81" t="s">
        <v>15663</v>
      </c>
      <c r="C6189" s="81" t="s">
        <v>969</v>
      </c>
      <c r="D6189" s="82">
        <v>75.16</v>
      </c>
    </row>
    <row r="6190" spans="1:4" ht="15" x14ac:dyDescent="0.25">
      <c r="A6190" s="81">
        <v>105629</v>
      </c>
      <c r="B6190" s="81" t="s">
        <v>15664</v>
      </c>
      <c r="C6190" s="81" t="s">
        <v>969</v>
      </c>
      <c r="D6190" s="82">
        <v>101.34</v>
      </c>
    </row>
    <row r="6191" spans="1:4" ht="15" x14ac:dyDescent="0.25">
      <c r="A6191" s="81">
        <v>105630</v>
      </c>
      <c r="B6191" s="81" t="s">
        <v>15665</v>
      </c>
      <c r="C6191" s="81" t="s">
        <v>969</v>
      </c>
      <c r="D6191" s="82">
        <v>127.18</v>
      </c>
    </row>
    <row r="6192" spans="1:4" ht="15" x14ac:dyDescent="0.25">
      <c r="A6192" s="81">
        <v>105631</v>
      </c>
      <c r="B6192" s="81" t="s">
        <v>15666</v>
      </c>
      <c r="C6192" s="81" t="s">
        <v>969</v>
      </c>
      <c r="D6192" s="82">
        <v>69.28</v>
      </c>
    </row>
    <row r="6193" spans="1:4" ht="15" x14ac:dyDescent="0.25">
      <c r="A6193" s="81">
        <v>105632</v>
      </c>
      <c r="B6193" s="81" t="s">
        <v>15667</v>
      </c>
      <c r="C6193" s="81" t="s">
        <v>969</v>
      </c>
      <c r="D6193" s="82">
        <v>95.46</v>
      </c>
    </row>
    <row r="6194" spans="1:4" ht="15" x14ac:dyDescent="0.25">
      <c r="A6194" s="81">
        <v>105633</v>
      </c>
      <c r="B6194" s="81" t="s">
        <v>15668</v>
      </c>
      <c r="C6194" s="81" t="s">
        <v>969</v>
      </c>
      <c r="D6194" s="82">
        <v>121.3</v>
      </c>
    </row>
    <row r="6195" spans="1:4" ht="15" x14ac:dyDescent="0.25">
      <c r="A6195" s="81">
        <v>105634</v>
      </c>
      <c r="B6195" s="81" t="s">
        <v>15669</v>
      </c>
      <c r="C6195" s="81" t="s">
        <v>969</v>
      </c>
      <c r="D6195" s="82">
        <v>73.989999999999995</v>
      </c>
    </row>
    <row r="6196" spans="1:4" ht="15" x14ac:dyDescent="0.25">
      <c r="A6196" s="81">
        <v>105635</v>
      </c>
      <c r="B6196" s="81" t="s">
        <v>15670</v>
      </c>
      <c r="C6196" s="81" t="s">
        <v>969</v>
      </c>
      <c r="D6196" s="82">
        <v>100.17</v>
      </c>
    </row>
    <row r="6197" spans="1:4" ht="15" x14ac:dyDescent="0.25">
      <c r="A6197" s="81">
        <v>105636</v>
      </c>
      <c r="B6197" s="81" t="s">
        <v>15671</v>
      </c>
      <c r="C6197" s="81" t="s">
        <v>969</v>
      </c>
      <c r="D6197" s="82">
        <v>126.01</v>
      </c>
    </row>
    <row r="6198" spans="1:4" ht="15" x14ac:dyDescent="0.25">
      <c r="A6198" s="81">
        <v>105657</v>
      </c>
      <c r="B6198" s="81" t="s">
        <v>15672</v>
      </c>
      <c r="C6198" s="81" t="s">
        <v>969</v>
      </c>
      <c r="D6198" s="82">
        <v>151</v>
      </c>
    </row>
    <row r="6199" spans="1:4" ht="15" x14ac:dyDescent="0.25">
      <c r="A6199" s="81">
        <v>105658</v>
      </c>
      <c r="B6199" s="81" t="s">
        <v>15673</v>
      </c>
      <c r="C6199" s="81" t="s">
        <v>969</v>
      </c>
      <c r="D6199" s="82">
        <v>175.9</v>
      </c>
    </row>
    <row r="6200" spans="1:4" ht="15" x14ac:dyDescent="0.25">
      <c r="A6200" s="81">
        <v>105659</v>
      </c>
      <c r="B6200" s="81" t="s">
        <v>15674</v>
      </c>
      <c r="C6200" s="81" t="s">
        <v>969</v>
      </c>
      <c r="D6200" s="82">
        <v>200.45</v>
      </c>
    </row>
    <row r="6201" spans="1:4" ht="15" x14ac:dyDescent="0.25">
      <c r="A6201" s="81">
        <v>105660</v>
      </c>
      <c r="B6201" s="81" t="s">
        <v>15675</v>
      </c>
      <c r="C6201" s="81" t="s">
        <v>969</v>
      </c>
      <c r="D6201" s="82">
        <v>163.93</v>
      </c>
    </row>
    <row r="6202" spans="1:4" ht="15" x14ac:dyDescent="0.25">
      <c r="A6202" s="81">
        <v>105661</v>
      </c>
      <c r="B6202" s="81" t="s">
        <v>15676</v>
      </c>
      <c r="C6202" s="81" t="s">
        <v>969</v>
      </c>
      <c r="D6202" s="82">
        <v>188.83</v>
      </c>
    </row>
    <row r="6203" spans="1:4" ht="15" x14ac:dyDescent="0.25">
      <c r="A6203" s="81">
        <v>105662</v>
      </c>
      <c r="B6203" s="81" t="s">
        <v>15677</v>
      </c>
      <c r="C6203" s="81" t="s">
        <v>969</v>
      </c>
      <c r="D6203" s="82">
        <v>213.38</v>
      </c>
    </row>
    <row r="6204" spans="1:4" ht="15" x14ac:dyDescent="0.25">
      <c r="A6204" s="81">
        <v>105663</v>
      </c>
      <c r="B6204" s="81" t="s">
        <v>15678</v>
      </c>
      <c r="C6204" s="81" t="s">
        <v>969</v>
      </c>
      <c r="D6204" s="82">
        <v>153.16999999999999</v>
      </c>
    </row>
    <row r="6205" spans="1:4" ht="15" x14ac:dyDescent="0.25">
      <c r="A6205" s="81">
        <v>105664</v>
      </c>
      <c r="B6205" s="81" t="s">
        <v>15679</v>
      </c>
      <c r="C6205" s="81" t="s">
        <v>969</v>
      </c>
      <c r="D6205" s="82">
        <v>178.07</v>
      </c>
    </row>
    <row r="6206" spans="1:4" ht="15" x14ac:dyDescent="0.25">
      <c r="A6206" s="81">
        <v>105665</v>
      </c>
      <c r="B6206" s="81" t="s">
        <v>15680</v>
      </c>
      <c r="C6206" s="81" t="s">
        <v>969</v>
      </c>
      <c r="D6206" s="82">
        <v>202.62</v>
      </c>
    </row>
    <row r="6207" spans="1:4" ht="15" x14ac:dyDescent="0.25">
      <c r="A6207" s="81">
        <v>105666</v>
      </c>
      <c r="B6207" s="81" t="s">
        <v>15681</v>
      </c>
      <c r="C6207" s="81" t="s">
        <v>969</v>
      </c>
      <c r="D6207" s="82">
        <v>139.49</v>
      </c>
    </row>
    <row r="6208" spans="1:4" ht="15" x14ac:dyDescent="0.25">
      <c r="A6208" s="81">
        <v>105667</v>
      </c>
      <c r="B6208" s="81" t="s">
        <v>15682</v>
      </c>
      <c r="C6208" s="81" t="s">
        <v>969</v>
      </c>
      <c r="D6208" s="82">
        <v>164.39</v>
      </c>
    </row>
    <row r="6209" spans="1:4" ht="15" x14ac:dyDescent="0.25">
      <c r="A6209" s="81">
        <v>105668</v>
      </c>
      <c r="B6209" s="81" t="s">
        <v>15683</v>
      </c>
      <c r="C6209" s="81" t="s">
        <v>969</v>
      </c>
      <c r="D6209" s="82">
        <v>188.94</v>
      </c>
    </row>
    <row r="6210" spans="1:4" ht="15" x14ac:dyDescent="0.25">
      <c r="A6210" s="81">
        <v>105669</v>
      </c>
      <c r="B6210" s="81" t="s">
        <v>15684</v>
      </c>
      <c r="C6210" s="81" t="s">
        <v>969</v>
      </c>
      <c r="D6210" s="82">
        <v>147.79</v>
      </c>
    </row>
    <row r="6211" spans="1:4" ht="15" x14ac:dyDescent="0.25">
      <c r="A6211" s="81">
        <v>105670</v>
      </c>
      <c r="B6211" s="81" t="s">
        <v>15685</v>
      </c>
      <c r="C6211" s="81" t="s">
        <v>969</v>
      </c>
      <c r="D6211" s="82">
        <v>172.69</v>
      </c>
    </row>
    <row r="6212" spans="1:4" ht="15" x14ac:dyDescent="0.25">
      <c r="A6212" s="81">
        <v>105671</v>
      </c>
      <c r="B6212" s="81" t="s">
        <v>15686</v>
      </c>
      <c r="C6212" s="81" t="s">
        <v>969</v>
      </c>
      <c r="D6212" s="82">
        <v>197.24</v>
      </c>
    </row>
    <row r="6213" spans="1:4" ht="15" x14ac:dyDescent="0.25">
      <c r="A6213" s="81">
        <v>105690</v>
      </c>
      <c r="B6213" s="81" t="s">
        <v>15687</v>
      </c>
      <c r="C6213" s="81" t="s">
        <v>969</v>
      </c>
      <c r="D6213" s="82">
        <v>140.72999999999999</v>
      </c>
    </row>
    <row r="6214" spans="1:4" ht="15" x14ac:dyDescent="0.25">
      <c r="A6214" s="81">
        <v>105691</v>
      </c>
      <c r="B6214" s="81" t="s">
        <v>15688</v>
      </c>
      <c r="C6214" s="81" t="s">
        <v>969</v>
      </c>
      <c r="D6214" s="82">
        <v>165.84</v>
      </c>
    </row>
    <row r="6215" spans="1:4" ht="15" x14ac:dyDescent="0.25">
      <c r="A6215" s="81">
        <v>105692</v>
      </c>
      <c r="B6215" s="81" t="s">
        <v>15689</v>
      </c>
      <c r="C6215" s="81" t="s">
        <v>969</v>
      </c>
      <c r="D6215" s="82">
        <v>190.61</v>
      </c>
    </row>
    <row r="6216" spans="1:4" ht="15" x14ac:dyDescent="0.25">
      <c r="A6216" s="81">
        <v>105693</v>
      </c>
      <c r="B6216" s="81" t="s">
        <v>15690</v>
      </c>
      <c r="C6216" s="81" t="s">
        <v>969</v>
      </c>
      <c r="D6216" s="82">
        <v>153.66</v>
      </c>
    </row>
    <row r="6217" spans="1:4" ht="15" x14ac:dyDescent="0.25">
      <c r="A6217" s="81">
        <v>105694</v>
      </c>
      <c r="B6217" s="81" t="s">
        <v>15691</v>
      </c>
      <c r="C6217" s="81" t="s">
        <v>969</v>
      </c>
      <c r="D6217" s="82">
        <v>178.77</v>
      </c>
    </row>
    <row r="6218" spans="1:4" ht="15" x14ac:dyDescent="0.25">
      <c r="A6218" s="81">
        <v>105695</v>
      </c>
      <c r="B6218" s="81" t="s">
        <v>15692</v>
      </c>
      <c r="C6218" s="81" t="s">
        <v>969</v>
      </c>
      <c r="D6218" s="82">
        <v>203.54</v>
      </c>
    </row>
    <row r="6219" spans="1:4" ht="15" x14ac:dyDescent="0.25">
      <c r="A6219" s="81">
        <v>105696</v>
      </c>
      <c r="B6219" s="81" t="s">
        <v>15693</v>
      </c>
      <c r="C6219" s="81" t="s">
        <v>969</v>
      </c>
      <c r="D6219" s="82">
        <v>142.9</v>
      </c>
    </row>
    <row r="6220" spans="1:4" ht="15" x14ac:dyDescent="0.25">
      <c r="A6220" s="81">
        <v>105697</v>
      </c>
      <c r="B6220" s="81" t="s">
        <v>15694</v>
      </c>
      <c r="C6220" s="81" t="s">
        <v>969</v>
      </c>
      <c r="D6220" s="82">
        <v>168.01</v>
      </c>
    </row>
    <row r="6221" spans="1:4" ht="15" x14ac:dyDescent="0.25">
      <c r="A6221" s="81">
        <v>105698</v>
      </c>
      <c r="B6221" s="81" t="s">
        <v>15695</v>
      </c>
      <c r="C6221" s="81" t="s">
        <v>969</v>
      </c>
      <c r="D6221" s="82">
        <v>192.78</v>
      </c>
    </row>
    <row r="6222" spans="1:4" ht="15" x14ac:dyDescent="0.25">
      <c r="A6222" s="81">
        <v>105699</v>
      </c>
      <c r="B6222" s="81" t="s">
        <v>15696</v>
      </c>
      <c r="C6222" s="81" t="s">
        <v>969</v>
      </c>
      <c r="D6222" s="82">
        <v>129.22</v>
      </c>
    </row>
    <row r="6223" spans="1:4" ht="15" x14ac:dyDescent="0.25">
      <c r="A6223" s="81">
        <v>105700</v>
      </c>
      <c r="B6223" s="81" t="s">
        <v>15697</v>
      </c>
      <c r="C6223" s="81" t="s">
        <v>969</v>
      </c>
      <c r="D6223" s="82">
        <v>154.33000000000001</v>
      </c>
    </row>
    <row r="6224" spans="1:4" ht="15" x14ac:dyDescent="0.25">
      <c r="A6224" s="81">
        <v>105701</v>
      </c>
      <c r="B6224" s="81" t="s">
        <v>15698</v>
      </c>
      <c r="C6224" s="81" t="s">
        <v>969</v>
      </c>
      <c r="D6224" s="82">
        <v>179.1</v>
      </c>
    </row>
    <row r="6225" spans="1:4" ht="15" x14ac:dyDescent="0.25">
      <c r="A6225" s="81">
        <v>105702</v>
      </c>
      <c r="B6225" s="81" t="s">
        <v>15699</v>
      </c>
      <c r="C6225" s="81" t="s">
        <v>969</v>
      </c>
      <c r="D6225" s="82">
        <v>137.52000000000001</v>
      </c>
    </row>
    <row r="6226" spans="1:4" ht="15" x14ac:dyDescent="0.25">
      <c r="A6226" s="81">
        <v>105703</v>
      </c>
      <c r="B6226" s="81" t="s">
        <v>15700</v>
      </c>
      <c r="C6226" s="81" t="s">
        <v>969</v>
      </c>
      <c r="D6226" s="82">
        <v>162.63</v>
      </c>
    </row>
    <row r="6227" spans="1:4" ht="15" x14ac:dyDescent="0.25">
      <c r="A6227" s="81">
        <v>105704</v>
      </c>
      <c r="B6227" s="81" t="s">
        <v>15701</v>
      </c>
      <c r="C6227" s="81" t="s">
        <v>969</v>
      </c>
      <c r="D6227" s="82">
        <v>187.4</v>
      </c>
    </row>
    <row r="6228" spans="1:4" ht="15" x14ac:dyDescent="0.25">
      <c r="A6228" s="81">
        <v>105710</v>
      </c>
      <c r="B6228" s="81" t="s">
        <v>15702</v>
      </c>
      <c r="C6228" s="81" t="s">
        <v>969</v>
      </c>
      <c r="D6228" s="82">
        <v>97.86</v>
      </c>
    </row>
    <row r="6229" spans="1:4" ht="15" x14ac:dyDescent="0.25">
      <c r="A6229" s="81">
        <v>105711</v>
      </c>
      <c r="B6229" s="81" t="s">
        <v>15703</v>
      </c>
      <c r="C6229" s="81" t="s">
        <v>969</v>
      </c>
      <c r="D6229" s="82">
        <v>86.35</v>
      </c>
    </row>
    <row r="6230" spans="1:4" ht="15" x14ac:dyDescent="0.25">
      <c r="A6230" s="81">
        <v>105712</v>
      </c>
      <c r="B6230" s="81" t="s">
        <v>15704</v>
      </c>
      <c r="C6230" s="81" t="s">
        <v>969</v>
      </c>
      <c r="D6230" s="82">
        <v>94.65</v>
      </c>
    </row>
    <row r="6231" spans="1:4" ht="15" x14ac:dyDescent="0.25">
      <c r="A6231" s="81">
        <v>105718</v>
      </c>
      <c r="B6231" s="81" t="s">
        <v>15705</v>
      </c>
      <c r="C6231" s="81" t="s">
        <v>969</v>
      </c>
      <c r="D6231" s="82">
        <v>87.16</v>
      </c>
    </row>
    <row r="6232" spans="1:4" ht="15" x14ac:dyDescent="0.25">
      <c r="A6232" s="81">
        <v>105727</v>
      </c>
      <c r="B6232" s="81" t="s">
        <v>15706</v>
      </c>
      <c r="C6232" s="81" t="s">
        <v>969</v>
      </c>
      <c r="D6232" s="82">
        <v>143.74</v>
      </c>
    </row>
    <row r="6233" spans="1:4" ht="15" x14ac:dyDescent="0.25">
      <c r="A6233" s="81">
        <v>105728</v>
      </c>
      <c r="B6233" s="81" t="s">
        <v>15707</v>
      </c>
      <c r="C6233" s="81" t="s">
        <v>969</v>
      </c>
      <c r="D6233" s="82">
        <v>150.47999999999999</v>
      </c>
    </row>
    <row r="6234" spans="1:4" ht="15" x14ac:dyDescent="0.25">
      <c r="A6234" s="81">
        <v>105729</v>
      </c>
      <c r="B6234" s="81" t="s">
        <v>15708</v>
      </c>
      <c r="C6234" s="81" t="s">
        <v>969</v>
      </c>
      <c r="D6234" s="82">
        <v>145.51</v>
      </c>
    </row>
    <row r="6235" spans="1:4" ht="15" x14ac:dyDescent="0.25">
      <c r="A6235" s="81">
        <v>105730</v>
      </c>
      <c r="B6235" s="81" t="s">
        <v>15709</v>
      </c>
      <c r="C6235" s="81" t="s">
        <v>969</v>
      </c>
      <c r="D6235" s="82">
        <v>138.30000000000001</v>
      </c>
    </row>
    <row r="6236" spans="1:4" ht="15" x14ac:dyDescent="0.25">
      <c r="A6236" s="81">
        <v>105731</v>
      </c>
      <c r="B6236" s="81" t="s">
        <v>15710</v>
      </c>
      <c r="C6236" s="81" t="s">
        <v>969</v>
      </c>
      <c r="D6236" s="82">
        <v>143.03</v>
      </c>
    </row>
    <row r="6237" spans="1:4" ht="15" x14ac:dyDescent="0.25">
      <c r="A6237" s="81">
        <v>105732</v>
      </c>
      <c r="B6237" s="81" t="s">
        <v>15711</v>
      </c>
      <c r="C6237" s="81" t="s">
        <v>969</v>
      </c>
      <c r="D6237" s="82">
        <v>197.23</v>
      </c>
    </row>
    <row r="6238" spans="1:4" ht="15" x14ac:dyDescent="0.25">
      <c r="A6238" s="81">
        <v>105733</v>
      </c>
      <c r="B6238" s="81" t="s">
        <v>15712</v>
      </c>
      <c r="C6238" s="81" t="s">
        <v>969</v>
      </c>
      <c r="D6238" s="82">
        <v>205.31</v>
      </c>
    </row>
    <row r="6239" spans="1:4" ht="15" x14ac:dyDescent="0.25">
      <c r="A6239" s="81">
        <v>105734</v>
      </c>
      <c r="B6239" s="81" t="s">
        <v>15713</v>
      </c>
      <c r="C6239" s="81" t="s">
        <v>969</v>
      </c>
      <c r="D6239" s="82">
        <v>198.84</v>
      </c>
    </row>
    <row r="6240" spans="1:4" ht="15" x14ac:dyDescent="0.25">
      <c r="A6240" s="81">
        <v>105735</v>
      </c>
      <c r="B6240" s="81" t="s">
        <v>15714</v>
      </c>
      <c r="C6240" s="81" t="s">
        <v>969</v>
      </c>
      <c r="D6240" s="82">
        <v>190.2</v>
      </c>
    </row>
    <row r="6241" spans="1:4" ht="15" x14ac:dyDescent="0.25">
      <c r="A6241" s="81">
        <v>105736</v>
      </c>
      <c r="B6241" s="81" t="s">
        <v>15715</v>
      </c>
      <c r="C6241" s="81" t="s">
        <v>969</v>
      </c>
      <c r="D6241" s="82">
        <v>195.58</v>
      </c>
    </row>
    <row r="6242" spans="1:4" ht="15" x14ac:dyDescent="0.25">
      <c r="A6242" s="81">
        <v>105737</v>
      </c>
      <c r="B6242" s="81" t="s">
        <v>15716</v>
      </c>
      <c r="C6242" s="81" t="s">
        <v>969</v>
      </c>
      <c r="D6242" s="82">
        <v>264.62</v>
      </c>
    </row>
    <row r="6243" spans="1:4" ht="15" x14ac:dyDescent="0.25">
      <c r="A6243" s="81">
        <v>105738</v>
      </c>
      <c r="B6243" s="81" t="s">
        <v>15717</v>
      </c>
      <c r="C6243" s="81" t="s">
        <v>969</v>
      </c>
      <c r="D6243" s="82">
        <v>271.36</v>
      </c>
    </row>
    <row r="6244" spans="1:4" ht="15" x14ac:dyDescent="0.25">
      <c r="A6244" s="81">
        <v>105739</v>
      </c>
      <c r="B6244" s="81" t="s">
        <v>15718</v>
      </c>
      <c r="C6244" s="81" t="s">
        <v>969</v>
      </c>
      <c r="D6244" s="82">
        <v>266.5</v>
      </c>
    </row>
    <row r="6245" spans="1:4" ht="15" x14ac:dyDescent="0.25">
      <c r="A6245" s="81">
        <v>105740</v>
      </c>
      <c r="B6245" s="81" t="s">
        <v>15719</v>
      </c>
      <c r="C6245" s="81" t="s">
        <v>969</v>
      </c>
      <c r="D6245" s="82">
        <v>259.24</v>
      </c>
    </row>
    <row r="6246" spans="1:4" ht="15" x14ac:dyDescent="0.25">
      <c r="A6246" s="81">
        <v>105741</v>
      </c>
      <c r="B6246" s="81" t="s">
        <v>15720</v>
      </c>
      <c r="C6246" s="81" t="s">
        <v>969</v>
      </c>
      <c r="D6246" s="82">
        <v>263.95999999999998</v>
      </c>
    </row>
    <row r="6247" spans="1:4" ht="15" x14ac:dyDescent="0.25">
      <c r="A6247" s="81">
        <v>105742</v>
      </c>
      <c r="B6247" s="81" t="s">
        <v>15721</v>
      </c>
      <c r="C6247" s="81" t="s">
        <v>969</v>
      </c>
      <c r="D6247" s="82">
        <v>100.24</v>
      </c>
    </row>
    <row r="6248" spans="1:4" ht="15" x14ac:dyDescent="0.25">
      <c r="A6248" s="81">
        <v>105743</v>
      </c>
      <c r="B6248" s="81" t="s">
        <v>15722</v>
      </c>
      <c r="C6248" s="81" t="s">
        <v>969</v>
      </c>
      <c r="D6248" s="82">
        <v>107.86</v>
      </c>
    </row>
    <row r="6249" spans="1:4" ht="15" x14ac:dyDescent="0.25">
      <c r="A6249" s="81">
        <v>105744</v>
      </c>
      <c r="B6249" s="81" t="s">
        <v>15723</v>
      </c>
      <c r="C6249" s="81" t="s">
        <v>969</v>
      </c>
      <c r="D6249" s="82">
        <v>105.4</v>
      </c>
    </row>
    <row r="6250" spans="1:4" ht="15" x14ac:dyDescent="0.25">
      <c r="A6250" s="81">
        <v>105745</v>
      </c>
      <c r="B6250" s="81" t="s">
        <v>15724</v>
      </c>
      <c r="C6250" s="81" t="s">
        <v>969</v>
      </c>
      <c r="D6250" s="82">
        <v>96.76</v>
      </c>
    </row>
    <row r="6251" spans="1:4" ht="15" x14ac:dyDescent="0.25">
      <c r="A6251" s="81">
        <v>105746</v>
      </c>
      <c r="B6251" s="81" t="s">
        <v>15725</v>
      </c>
      <c r="C6251" s="81" t="s">
        <v>969</v>
      </c>
      <c r="D6251" s="82">
        <v>102.96</v>
      </c>
    </row>
    <row r="6252" spans="1:4" ht="15" x14ac:dyDescent="0.25">
      <c r="A6252" s="81">
        <v>105747</v>
      </c>
      <c r="B6252" s="81" t="s">
        <v>15726</v>
      </c>
      <c r="C6252" s="81" t="s">
        <v>969</v>
      </c>
      <c r="D6252" s="82">
        <v>95.01</v>
      </c>
    </row>
    <row r="6253" spans="1:4" ht="15" x14ac:dyDescent="0.25">
      <c r="A6253" s="81">
        <v>105748</v>
      </c>
      <c r="B6253" s="81" t="s">
        <v>15727</v>
      </c>
      <c r="C6253" s="81" t="s">
        <v>969</v>
      </c>
      <c r="D6253" s="82">
        <v>100.5</v>
      </c>
    </row>
    <row r="6254" spans="1:4" ht="15" x14ac:dyDescent="0.25">
      <c r="A6254" s="81">
        <v>105749</v>
      </c>
      <c r="B6254" s="81" t="s">
        <v>15728</v>
      </c>
      <c r="C6254" s="81" t="s">
        <v>969</v>
      </c>
      <c r="D6254" s="82">
        <v>131.81</v>
      </c>
    </row>
    <row r="6255" spans="1:4" ht="15" x14ac:dyDescent="0.25">
      <c r="A6255" s="81">
        <v>105750</v>
      </c>
      <c r="B6255" s="81" t="s">
        <v>15729</v>
      </c>
      <c r="C6255" s="81" t="s">
        <v>969</v>
      </c>
      <c r="D6255" s="82">
        <v>142.56</v>
      </c>
    </row>
    <row r="6256" spans="1:4" ht="15" x14ac:dyDescent="0.25">
      <c r="A6256" s="81">
        <v>105751</v>
      </c>
      <c r="B6256" s="81" t="s">
        <v>15730</v>
      </c>
      <c r="C6256" s="81" t="s">
        <v>969</v>
      </c>
      <c r="D6256" s="82">
        <v>140.09</v>
      </c>
    </row>
    <row r="6257" spans="1:4" ht="15" x14ac:dyDescent="0.25">
      <c r="A6257" s="81">
        <v>105752</v>
      </c>
      <c r="B6257" s="81" t="s">
        <v>15731</v>
      </c>
      <c r="C6257" s="81" t="s">
        <v>969</v>
      </c>
      <c r="D6257" s="82">
        <v>128.22999999999999</v>
      </c>
    </row>
    <row r="6258" spans="1:4" ht="15" x14ac:dyDescent="0.25">
      <c r="A6258" s="81">
        <v>105753</v>
      </c>
      <c r="B6258" s="81" t="s">
        <v>15732</v>
      </c>
      <c r="C6258" s="81" t="s">
        <v>969</v>
      </c>
      <c r="D6258" s="82">
        <v>137.84</v>
      </c>
    </row>
    <row r="6259" spans="1:4" ht="15" x14ac:dyDescent="0.25">
      <c r="A6259" s="81">
        <v>105754</v>
      </c>
      <c r="B6259" s="81" t="s">
        <v>15733</v>
      </c>
      <c r="C6259" s="81" t="s">
        <v>969</v>
      </c>
      <c r="D6259" s="82">
        <v>126.64</v>
      </c>
    </row>
    <row r="6260" spans="1:4" ht="15" x14ac:dyDescent="0.25">
      <c r="A6260" s="81">
        <v>105755</v>
      </c>
      <c r="B6260" s="81" t="s">
        <v>15734</v>
      </c>
      <c r="C6260" s="81" t="s">
        <v>969</v>
      </c>
      <c r="D6260" s="82">
        <v>135.65</v>
      </c>
    </row>
    <row r="6261" spans="1:4" ht="15" x14ac:dyDescent="0.25">
      <c r="A6261" s="81">
        <v>92391</v>
      </c>
      <c r="B6261" s="81" t="s">
        <v>13174</v>
      </c>
      <c r="C6261" s="81" t="s">
        <v>129</v>
      </c>
      <c r="D6261" s="82">
        <v>80.81</v>
      </c>
    </row>
    <row r="6262" spans="1:4" ht="15" x14ac:dyDescent="0.25">
      <c r="A6262" s="81">
        <v>92392</v>
      </c>
      <c r="B6262" s="81" t="s">
        <v>13175</v>
      </c>
      <c r="C6262" s="81" t="s">
        <v>129</v>
      </c>
      <c r="D6262" s="82">
        <v>169.22</v>
      </c>
    </row>
    <row r="6263" spans="1:4" ht="15" x14ac:dyDescent="0.25">
      <c r="A6263" s="81">
        <v>92393</v>
      </c>
      <c r="B6263" s="81" t="s">
        <v>13176</v>
      </c>
      <c r="C6263" s="81" t="s">
        <v>129</v>
      </c>
      <c r="D6263" s="82">
        <v>79.48</v>
      </c>
    </row>
    <row r="6264" spans="1:4" ht="15" x14ac:dyDescent="0.25">
      <c r="A6264" s="81">
        <v>92394</v>
      </c>
      <c r="B6264" s="81" t="s">
        <v>13177</v>
      </c>
      <c r="C6264" s="81" t="s">
        <v>129</v>
      </c>
      <c r="D6264" s="82">
        <v>99.6</v>
      </c>
    </row>
    <row r="6265" spans="1:4" ht="15" x14ac:dyDescent="0.25">
      <c r="A6265" s="81">
        <v>92395</v>
      </c>
      <c r="B6265" s="81" t="s">
        <v>13178</v>
      </c>
      <c r="C6265" s="81" t="s">
        <v>129</v>
      </c>
      <c r="D6265" s="82">
        <v>120.34</v>
      </c>
    </row>
    <row r="6266" spans="1:4" ht="15" x14ac:dyDescent="0.25">
      <c r="A6266" s="81">
        <v>92396</v>
      </c>
      <c r="B6266" s="81" t="s">
        <v>13179</v>
      </c>
      <c r="C6266" s="81" t="s">
        <v>129</v>
      </c>
      <c r="D6266" s="82">
        <v>97.2</v>
      </c>
    </row>
    <row r="6267" spans="1:4" ht="15" x14ac:dyDescent="0.25">
      <c r="A6267" s="81">
        <v>92397</v>
      </c>
      <c r="B6267" s="81" t="s">
        <v>13180</v>
      </c>
      <c r="C6267" s="81" t="s">
        <v>129</v>
      </c>
      <c r="D6267" s="82">
        <v>84.2</v>
      </c>
    </row>
    <row r="6268" spans="1:4" ht="15" x14ac:dyDescent="0.25">
      <c r="A6268" s="81">
        <v>92398</v>
      </c>
      <c r="B6268" s="81" t="s">
        <v>13181</v>
      </c>
      <c r="C6268" s="81" t="s">
        <v>129</v>
      </c>
      <c r="D6268" s="82">
        <v>105.55</v>
      </c>
    </row>
    <row r="6269" spans="1:4" ht="15" x14ac:dyDescent="0.25">
      <c r="A6269" s="81">
        <v>92400</v>
      </c>
      <c r="B6269" s="81" t="s">
        <v>13182</v>
      </c>
      <c r="C6269" s="81" t="s">
        <v>129</v>
      </c>
      <c r="D6269" s="82">
        <v>124.45</v>
      </c>
    </row>
    <row r="6270" spans="1:4" ht="15" x14ac:dyDescent="0.25">
      <c r="A6270" s="81">
        <v>92402</v>
      </c>
      <c r="B6270" s="81" t="s">
        <v>13183</v>
      </c>
      <c r="C6270" s="81" t="s">
        <v>129</v>
      </c>
      <c r="D6270" s="82">
        <v>94.38</v>
      </c>
    </row>
    <row r="6271" spans="1:4" ht="15" x14ac:dyDescent="0.25">
      <c r="A6271" s="81">
        <v>92403</v>
      </c>
      <c r="B6271" s="81" t="s">
        <v>13184</v>
      </c>
      <c r="C6271" s="81" t="s">
        <v>129</v>
      </c>
      <c r="D6271" s="82">
        <v>80.989999999999995</v>
      </c>
    </row>
    <row r="6272" spans="1:4" ht="15" x14ac:dyDescent="0.25">
      <c r="A6272" s="81">
        <v>92404</v>
      </c>
      <c r="B6272" s="81" t="s">
        <v>13185</v>
      </c>
      <c r="C6272" s="81" t="s">
        <v>129</v>
      </c>
      <c r="D6272" s="82">
        <v>102.34</v>
      </c>
    </row>
    <row r="6273" spans="1:4" ht="15" x14ac:dyDescent="0.25">
      <c r="A6273" s="81">
        <v>92406</v>
      </c>
      <c r="B6273" s="81" t="s">
        <v>13186</v>
      </c>
      <c r="C6273" s="81" t="s">
        <v>129</v>
      </c>
      <c r="D6273" s="82">
        <v>123.43</v>
      </c>
    </row>
    <row r="6274" spans="1:4" ht="15" x14ac:dyDescent="0.25">
      <c r="A6274" s="81">
        <v>93679</v>
      </c>
      <c r="B6274" s="81" t="s">
        <v>13187</v>
      </c>
      <c r="C6274" s="81" t="s">
        <v>129</v>
      </c>
      <c r="D6274" s="82">
        <v>107.96</v>
      </c>
    </row>
    <row r="6275" spans="1:4" ht="15" x14ac:dyDescent="0.25">
      <c r="A6275" s="81">
        <v>93680</v>
      </c>
      <c r="B6275" s="81" t="s">
        <v>13188</v>
      </c>
      <c r="C6275" s="81" t="s">
        <v>129</v>
      </c>
      <c r="D6275" s="82">
        <v>94.68</v>
      </c>
    </row>
    <row r="6276" spans="1:4" ht="15" x14ac:dyDescent="0.25">
      <c r="A6276" s="81">
        <v>93681</v>
      </c>
      <c r="B6276" s="81" t="s">
        <v>13189</v>
      </c>
      <c r="C6276" s="81" t="s">
        <v>129</v>
      </c>
      <c r="D6276" s="82">
        <v>113.94</v>
      </c>
    </row>
    <row r="6277" spans="1:4" ht="15" x14ac:dyDescent="0.25">
      <c r="A6277" s="81">
        <v>97104</v>
      </c>
      <c r="B6277" s="81" t="s">
        <v>13190</v>
      </c>
      <c r="C6277" s="81" t="s">
        <v>129</v>
      </c>
      <c r="D6277" s="82">
        <v>121.74</v>
      </c>
    </row>
    <row r="6278" spans="1:4" ht="15" x14ac:dyDescent="0.25">
      <c r="A6278" s="81">
        <v>97105</v>
      </c>
      <c r="B6278" s="81" t="s">
        <v>13191</v>
      </c>
      <c r="C6278" s="81" t="s">
        <v>129</v>
      </c>
      <c r="D6278" s="82">
        <v>137.21</v>
      </c>
    </row>
    <row r="6279" spans="1:4" ht="15" x14ac:dyDescent="0.25">
      <c r="A6279" s="81">
        <v>97106</v>
      </c>
      <c r="B6279" s="81" t="s">
        <v>13192</v>
      </c>
      <c r="C6279" s="81" t="s">
        <v>129</v>
      </c>
      <c r="D6279" s="82">
        <v>151.74</v>
      </c>
    </row>
    <row r="6280" spans="1:4" ht="15" x14ac:dyDescent="0.25">
      <c r="A6280" s="81">
        <v>97107</v>
      </c>
      <c r="B6280" s="81" t="s">
        <v>13193</v>
      </c>
      <c r="C6280" s="81" t="s">
        <v>129</v>
      </c>
      <c r="D6280" s="82">
        <v>172.85</v>
      </c>
    </row>
    <row r="6281" spans="1:4" ht="15" x14ac:dyDescent="0.25">
      <c r="A6281" s="81">
        <v>97108</v>
      </c>
      <c r="B6281" s="81" t="s">
        <v>13194</v>
      </c>
      <c r="C6281" s="81" t="s">
        <v>129</v>
      </c>
      <c r="D6281" s="82">
        <v>196.93</v>
      </c>
    </row>
    <row r="6282" spans="1:4" ht="15" x14ac:dyDescent="0.25">
      <c r="A6282" s="81">
        <v>97109</v>
      </c>
      <c r="B6282" s="81" t="s">
        <v>13195</v>
      </c>
      <c r="C6282" s="81" t="s">
        <v>129</v>
      </c>
      <c r="D6282" s="82">
        <v>217.54</v>
      </c>
    </row>
    <row r="6283" spans="1:4" ht="15" x14ac:dyDescent="0.25">
      <c r="A6283" s="81">
        <v>97111</v>
      </c>
      <c r="B6283" s="81" t="s">
        <v>13196</v>
      </c>
      <c r="C6283" s="81" t="s">
        <v>129</v>
      </c>
      <c r="D6283" s="82">
        <v>235.24</v>
      </c>
    </row>
    <row r="6284" spans="1:4" ht="15" x14ac:dyDescent="0.25">
      <c r="A6284" s="81">
        <v>97112</v>
      </c>
      <c r="B6284" s="81" t="s">
        <v>13197</v>
      </c>
      <c r="C6284" s="81" t="s">
        <v>129</v>
      </c>
      <c r="D6284" s="82">
        <v>205.4</v>
      </c>
    </row>
    <row r="6285" spans="1:4" ht="15" x14ac:dyDescent="0.25">
      <c r="A6285" s="81">
        <v>97113</v>
      </c>
      <c r="B6285" s="81" t="s">
        <v>13198</v>
      </c>
      <c r="C6285" s="81" t="s">
        <v>129</v>
      </c>
      <c r="D6285" s="82">
        <v>1.62</v>
      </c>
    </row>
    <row r="6286" spans="1:4" ht="15" x14ac:dyDescent="0.25">
      <c r="A6286" s="81">
        <v>97114</v>
      </c>
      <c r="B6286" s="81" t="s">
        <v>13199</v>
      </c>
      <c r="C6286" s="81" t="s">
        <v>7</v>
      </c>
      <c r="D6286" s="82">
        <v>0.49</v>
      </c>
    </row>
    <row r="6287" spans="1:4" ht="15" x14ac:dyDescent="0.25">
      <c r="A6287" s="81">
        <v>97115</v>
      </c>
      <c r="B6287" s="81" t="s">
        <v>13200</v>
      </c>
      <c r="C6287" s="81" t="s">
        <v>918</v>
      </c>
      <c r="D6287" s="82">
        <v>63.4</v>
      </c>
    </row>
    <row r="6288" spans="1:4" ht="15" x14ac:dyDescent="0.25">
      <c r="A6288" s="81">
        <v>97116</v>
      </c>
      <c r="B6288" s="81" t="s">
        <v>15735</v>
      </c>
      <c r="C6288" s="81" t="s">
        <v>918</v>
      </c>
      <c r="D6288" s="82">
        <v>24.13</v>
      </c>
    </row>
    <row r="6289" spans="1:4" ht="15" x14ac:dyDescent="0.25">
      <c r="A6289" s="81">
        <v>97117</v>
      </c>
      <c r="B6289" s="81" t="s">
        <v>15736</v>
      </c>
      <c r="C6289" s="81" t="s">
        <v>918</v>
      </c>
      <c r="D6289" s="82">
        <v>20.51</v>
      </c>
    </row>
    <row r="6290" spans="1:4" ht="15" x14ac:dyDescent="0.25">
      <c r="A6290" s="81">
        <v>97118</v>
      </c>
      <c r="B6290" s="81" t="s">
        <v>15737</v>
      </c>
      <c r="C6290" s="81" t="s">
        <v>918</v>
      </c>
      <c r="D6290" s="82">
        <v>16.7</v>
      </c>
    </row>
    <row r="6291" spans="1:4" ht="15" x14ac:dyDescent="0.25">
      <c r="A6291" s="81">
        <v>97119</v>
      </c>
      <c r="B6291" s="81" t="s">
        <v>15738</v>
      </c>
      <c r="C6291" s="81" t="s">
        <v>918</v>
      </c>
      <c r="D6291" s="82">
        <v>14.76</v>
      </c>
    </row>
    <row r="6292" spans="1:4" ht="15" x14ac:dyDescent="0.25">
      <c r="A6292" s="81">
        <v>97120</v>
      </c>
      <c r="B6292" s="81" t="s">
        <v>15739</v>
      </c>
      <c r="C6292" s="81" t="s">
        <v>918</v>
      </c>
      <c r="D6292" s="82">
        <v>9.59</v>
      </c>
    </row>
    <row r="6293" spans="1:4" ht="15" x14ac:dyDescent="0.25">
      <c r="A6293" s="81">
        <v>101167</v>
      </c>
      <c r="B6293" s="81" t="s">
        <v>2552</v>
      </c>
      <c r="C6293" s="81" t="s">
        <v>129</v>
      </c>
      <c r="D6293" s="82">
        <v>135.15</v>
      </c>
    </row>
    <row r="6294" spans="1:4" ht="15" x14ac:dyDescent="0.25">
      <c r="A6294" s="81">
        <v>101169</v>
      </c>
      <c r="B6294" s="81" t="s">
        <v>2553</v>
      </c>
      <c r="C6294" s="81" t="s">
        <v>129</v>
      </c>
      <c r="D6294" s="82">
        <v>149.47999999999999</v>
      </c>
    </row>
    <row r="6295" spans="1:4" ht="15" x14ac:dyDescent="0.25">
      <c r="A6295" s="81">
        <v>101170</v>
      </c>
      <c r="B6295" s="81" t="s">
        <v>2554</v>
      </c>
      <c r="C6295" s="81" t="s">
        <v>129</v>
      </c>
      <c r="D6295" s="82">
        <v>45.11</v>
      </c>
    </row>
    <row r="6296" spans="1:4" ht="15" x14ac:dyDescent="0.25">
      <c r="A6296" s="81">
        <v>101172</v>
      </c>
      <c r="B6296" s="81" t="s">
        <v>2555</v>
      </c>
      <c r="C6296" s="81" t="s">
        <v>129</v>
      </c>
      <c r="D6296" s="82">
        <v>68.86</v>
      </c>
    </row>
    <row r="6297" spans="1:4" ht="15" x14ac:dyDescent="0.25">
      <c r="A6297" s="81">
        <v>103904</v>
      </c>
      <c r="B6297" s="81" t="s">
        <v>13201</v>
      </c>
      <c r="C6297" s="81" t="s">
        <v>129</v>
      </c>
      <c r="D6297" s="82">
        <v>118.58</v>
      </c>
    </row>
    <row r="6298" spans="1:4" ht="15" x14ac:dyDescent="0.25">
      <c r="A6298" s="81">
        <v>103905</v>
      </c>
      <c r="B6298" s="81" t="s">
        <v>13202</v>
      </c>
      <c r="C6298" s="81" t="s">
        <v>129</v>
      </c>
      <c r="D6298" s="82">
        <v>125.04</v>
      </c>
    </row>
    <row r="6299" spans="1:4" ht="15" x14ac:dyDescent="0.25">
      <c r="A6299" s="81">
        <v>103906</v>
      </c>
      <c r="B6299" s="81" t="s">
        <v>13203</v>
      </c>
      <c r="C6299" s="81" t="s">
        <v>129</v>
      </c>
      <c r="D6299" s="82">
        <v>155.57</v>
      </c>
    </row>
    <row r="6300" spans="1:4" ht="15" x14ac:dyDescent="0.25">
      <c r="A6300" s="81">
        <v>103907</v>
      </c>
      <c r="B6300" s="81" t="s">
        <v>13204</v>
      </c>
      <c r="C6300" s="81" t="s">
        <v>129</v>
      </c>
      <c r="D6300" s="82">
        <v>131.96</v>
      </c>
    </row>
    <row r="6301" spans="1:4" ht="15" x14ac:dyDescent="0.25">
      <c r="A6301" s="81">
        <v>103908</v>
      </c>
      <c r="B6301" s="81" t="s">
        <v>13205</v>
      </c>
      <c r="C6301" s="81" t="s">
        <v>129</v>
      </c>
      <c r="D6301" s="82">
        <v>147.52000000000001</v>
      </c>
    </row>
    <row r="6302" spans="1:4" ht="15" x14ac:dyDescent="0.25">
      <c r="A6302" s="81">
        <v>103909</v>
      </c>
      <c r="B6302" s="81" t="s">
        <v>13206</v>
      </c>
      <c r="C6302" s="81" t="s">
        <v>129</v>
      </c>
      <c r="D6302" s="82">
        <v>168.11</v>
      </c>
    </row>
    <row r="6303" spans="1:4" ht="15" x14ac:dyDescent="0.25">
      <c r="A6303" s="81">
        <v>103911</v>
      </c>
      <c r="B6303" s="81" t="s">
        <v>13207</v>
      </c>
      <c r="C6303" s="81" t="s">
        <v>129</v>
      </c>
      <c r="D6303" s="82">
        <v>191.66</v>
      </c>
    </row>
    <row r="6304" spans="1:4" ht="15" x14ac:dyDescent="0.25">
      <c r="A6304" s="81">
        <v>103912</v>
      </c>
      <c r="B6304" s="81" t="s">
        <v>13208</v>
      </c>
      <c r="C6304" s="81" t="s">
        <v>129</v>
      </c>
      <c r="D6304" s="82">
        <v>211.74</v>
      </c>
    </row>
    <row r="6305" spans="1:4" ht="15" x14ac:dyDescent="0.25">
      <c r="A6305" s="81">
        <v>103913</v>
      </c>
      <c r="B6305" s="81" t="s">
        <v>13209</v>
      </c>
      <c r="C6305" s="81" t="s">
        <v>129</v>
      </c>
      <c r="D6305" s="82">
        <v>112.69</v>
      </c>
    </row>
    <row r="6306" spans="1:4" ht="15" x14ac:dyDescent="0.25">
      <c r="A6306" s="81">
        <v>103914</v>
      </c>
      <c r="B6306" s="81" t="s">
        <v>13210</v>
      </c>
      <c r="C6306" s="81" t="s">
        <v>129</v>
      </c>
      <c r="D6306" s="82">
        <v>131.28</v>
      </c>
    </row>
    <row r="6307" spans="1:4" ht="15" x14ac:dyDescent="0.25">
      <c r="A6307" s="81">
        <v>103915</v>
      </c>
      <c r="B6307" s="81" t="s">
        <v>13211</v>
      </c>
      <c r="C6307" s="81" t="s">
        <v>129</v>
      </c>
      <c r="D6307" s="82">
        <v>143.15</v>
      </c>
    </row>
    <row r="6308" spans="1:4" ht="15" x14ac:dyDescent="0.25">
      <c r="A6308" s="81">
        <v>103916</v>
      </c>
      <c r="B6308" s="81" t="s">
        <v>13212</v>
      </c>
      <c r="C6308" s="81" t="s">
        <v>129</v>
      </c>
      <c r="D6308" s="82">
        <v>163.89</v>
      </c>
    </row>
    <row r="6309" spans="1:4" ht="15" x14ac:dyDescent="0.25">
      <c r="A6309" s="81">
        <v>103917</v>
      </c>
      <c r="B6309" s="81" t="s">
        <v>13213</v>
      </c>
      <c r="C6309" s="81" t="s">
        <v>129</v>
      </c>
      <c r="D6309" s="82">
        <v>188.31</v>
      </c>
    </row>
    <row r="6310" spans="1:4" ht="15" x14ac:dyDescent="0.25">
      <c r="A6310" s="81">
        <v>103918</v>
      </c>
      <c r="B6310" s="81" t="s">
        <v>13214</v>
      </c>
      <c r="C6310" s="81" t="s">
        <v>129</v>
      </c>
      <c r="D6310" s="82">
        <v>198.97</v>
      </c>
    </row>
    <row r="6311" spans="1:4" ht="15" x14ac:dyDescent="0.25">
      <c r="A6311" s="81">
        <v>104432</v>
      </c>
      <c r="B6311" s="81" t="s">
        <v>13215</v>
      </c>
      <c r="C6311" s="81" t="s">
        <v>129</v>
      </c>
      <c r="D6311" s="82">
        <v>102.81</v>
      </c>
    </row>
    <row r="6312" spans="1:4" ht="15" x14ac:dyDescent="0.25">
      <c r="A6312" s="81">
        <v>104433</v>
      </c>
      <c r="B6312" s="81" t="s">
        <v>13216</v>
      </c>
      <c r="C6312" s="81" t="s">
        <v>129</v>
      </c>
      <c r="D6312" s="82">
        <v>88.23</v>
      </c>
    </row>
    <row r="6313" spans="1:4" ht="15" x14ac:dyDescent="0.25">
      <c r="A6313" s="81">
        <v>103689</v>
      </c>
      <c r="B6313" s="81" t="s">
        <v>15740</v>
      </c>
      <c r="C6313" s="81" t="s">
        <v>129</v>
      </c>
      <c r="D6313" s="82">
        <v>470.08</v>
      </c>
    </row>
    <row r="6314" spans="1:4" ht="15" x14ac:dyDescent="0.25">
      <c r="A6314" s="81">
        <v>103694</v>
      </c>
      <c r="B6314" s="81" t="s">
        <v>13217</v>
      </c>
      <c r="C6314" s="81" t="s">
        <v>23</v>
      </c>
      <c r="D6314" s="82">
        <v>112.97</v>
      </c>
    </row>
    <row r="6315" spans="1:4" ht="15" x14ac:dyDescent="0.25">
      <c r="A6315" s="81">
        <v>103695</v>
      </c>
      <c r="B6315" s="81" t="s">
        <v>13218</v>
      </c>
      <c r="C6315" s="81" t="s">
        <v>23</v>
      </c>
      <c r="D6315" s="82">
        <v>101.7</v>
      </c>
    </row>
    <row r="6316" spans="1:4" ht="15" x14ac:dyDescent="0.25">
      <c r="A6316" s="81">
        <v>103696</v>
      </c>
      <c r="B6316" s="81" t="s">
        <v>13219</v>
      </c>
      <c r="C6316" s="81" t="s">
        <v>23</v>
      </c>
      <c r="D6316" s="82">
        <v>149.5</v>
      </c>
    </row>
    <row r="6317" spans="1:4" ht="15" x14ac:dyDescent="0.25">
      <c r="A6317" s="81">
        <v>103697</v>
      </c>
      <c r="B6317" s="81" t="s">
        <v>13220</v>
      </c>
      <c r="C6317" s="81" t="s">
        <v>23</v>
      </c>
      <c r="D6317" s="82">
        <v>138.22999999999999</v>
      </c>
    </row>
    <row r="6318" spans="1:4" ht="15" x14ac:dyDescent="0.25">
      <c r="A6318" s="81">
        <v>95995</v>
      </c>
      <c r="B6318" s="81" t="s">
        <v>2556</v>
      </c>
      <c r="C6318" s="81" t="s">
        <v>969</v>
      </c>
      <c r="D6318" s="83">
        <v>1438.17</v>
      </c>
    </row>
    <row r="6319" spans="1:4" ht="15" x14ac:dyDescent="0.25">
      <c r="A6319" s="81">
        <v>95996</v>
      </c>
      <c r="B6319" s="81" t="s">
        <v>2557</v>
      </c>
      <c r="C6319" s="81" t="s">
        <v>969</v>
      </c>
      <c r="D6319" s="83">
        <v>1239.8800000000001</v>
      </c>
    </row>
    <row r="6320" spans="1:4" ht="15" x14ac:dyDescent="0.25">
      <c r="A6320" s="81">
        <v>96001</v>
      </c>
      <c r="B6320" s="81" t="s">
        <v>2558</v>
      </c>
      <c r="C6320" s="81" t="s">
        <v>129</v>
      </c>
      <c r="D6320" s="82">
        <v>7.67</v>
      </c>
    </row>
    <row r="6321" spans="1:4" ht="15" x14ac:dyDescent="0.25">
      <c r="A6321" s="81">
        <v>96393</v>
      </c>
      <c r="B6321" s="81" t="s">
        <v>2559</v>
      </c>
      <c r="C6321" s="81" t="s">
        <v>969</v>
      </c>
      <c r="D6321" s="82">
        <v>125.4</v>
      </c>
    </row>
    <row r="6322" spans="1:4" ht="15" x14ac:dyDescent="0.25">
      <c r="A6322" s="81">
        <v>96394</v>
      </c>
      <c r="B6322" s="81" t="s">
        <v>2560</v>
      </c>
      <c r="C6322" s="81" t="s">
        <v>969</v>
      </c>
      <c r="D6322" s="82">
        <v>175.68</v>
      </c>
    </row>
    <row r="6323" spans="1:4" ht="15" x14ac:dyDescent="0.25">
      <c r="A6323" s="81">
        <v>96395</v>
      </c>
      <c r="B6323" s="81" t="s">
        <v>2561</v>
      </c>
      <c r="C6323" s="81" t="s">
        <v>969</v>
      </c>
      <c r="D6323" s="82">
        <v>246.39</v>
      </c>
    </row>
    <row r="6324" spans="1:4" ht="15" x14ac:dyDescent="0.25">
      <c r="A6324" s="81">
        <v>88411</v>
      </c>
      <c r="B6324" s="81" t="s">
        <v>15741</v>
      </c>
      <c r="C6324" s="81" t="s">
        <v>129</v>
      </c>
      <c r="D6324" s="82">
        <v>5.57</v>
      </c>
    </row>
    <row r="6325" spans="1:4" ht="15" x14ac:dyDescent="0.25">
      <c r="A6325" s="81">
        <v>88412</v>
      </c>
      <c r="B6325" s="81" t="s">
        <v>15742</v>
      </c>
      <c r="C6325" s="81" t="s">
        <v>129</v>
      </c>
      <c r="D6325" s="82">
        <v>4.53</v>
      </c>
    </row>
    <row r="6326" spans="1:4" ht="15" x14ac:dyDescent="0.25">
      <c r="A6326" s="81">
        <v>88413</v>
      </c>
      <c r="B6326" s="81" t="s">
        <v>15743</v>
      </c>
      <c r="C6326" s="81" t="s">
        <v>129</v>
      </c>
      <c r="D6326" s="82">
        <v>6.94</v>
      </c>
    </row>
    <row r="6327" spans="1:4" ht="15" x14ac:dyDescent="0.25">
      <c r="A6327" s="81">
        <v>88414</v>
      </c>
      <c r="B6327" s="81" t="s">
        <v>15744</v>
      </c>
      <c r="C6327" s="81" t="s">
        <v>129</v>
      </c>
      <c r="D6327" s="82">
        <v>8.24</v>
      </c>
    </row>
    <row r="6328" spans="1:4" ht="15" x14ac:dyDescent="0.25">
      <c r="A6328" s="81">
        <v>88415</v>
      </c>
      <c r="B6328" s="81" t="s">
        <v>15745</v>
      </c>
      <c r="C6328" s="81" t="s">
        <v>129</v>
      </c>
      <c r="D6328" s="82">
        <v>5.67</v>
      </c>
    </row>
    <row r="6329" spans="1:4" ht="15" x14ac:dyDescent="0.25">
      <c r="A6329" s="81">
        <v>88416</v>
      </c>
      <c r="B6329" s="81" t="s">
        <v>15746</v>
      </c>
      <c r="C6329" s="81" t="s">
        <v>129</v>
      </c>
      <c r="D6329" s="82">
        <v>22.68</v>
      </c>
    </row>
    <row r="6330" spans="1:4" ht="15" x14ac:dyDescent="0.25">
      <c r="A6330" s="81">
        <v>88417</v>
      </c>
      <c r="B6330" s="81" t="s">
        <v>15747</v>
      </c>
      <c r="C6330" s="81" t="s">
        <v>129</v>
      </c>
      <c r="D6330" s="82">
        <v>18.989999999999998</v>
      </c>
    </row>
    <row r="6331" spans="1:4" ht="15" x14ac:dyDescent="0.25">
      <c r="A6331" s="81">
        <v>88420</v>
      </c>
      <c r="B6331" s="81" t="s">
        <v>15748</v>
      </c>
      <c r="C6331" s="81" t="s">
        <v>129</v>
      </c>
      <c r="D6331" s="82">
        <v>26.58</v>
      </c>
    </row>
    <row r="6332" spans="1:4" ht="15" x14ac:dyDescent="0.25">
      <c r="A6332" s="81">
        <v>88421</v>
      </c>
      <c r="B6332" s="81" t="s">
        <v>15749</v>
      </c>
      <c r="C6332" s="81" t="s">
        <v>129</v>
      </c>
      <c r="D6332" s="82">
        <v>32.01</v>
      </c>
    </row>
    <row r="6333" spans="1:4" ht="15" x14ac:dyDescent="0.25">
      <c r="A6333" s="81">
        <v>88423</v>
      </c>
      <c r="B6333" s="81" t="s">
        <v>15750</v>
      </c>
      <c r="C6333" s="81" t="s">
        <v>129</v>
      </c>
      <c r="D6333" s="82">
        <v>22.79</v>
      </c>
    </row>
    <row r="6334" spans="1:4" ht="15" x14ac:dyDescent="0.25">
      <c r="A6334" s="81">
        <v>88424</v>
      </c>
      <c r="B6334" s="81" t="s">
        <v>15751</v>
      </c>
      <c r="C6334" s="81" t="s">
        <v>129</v>
      </c>
      <c r="D6334" s="82">
        <v>26.97</v>
      </c>
    </row>
    <row r="6335" spans="1:4" ht="15" x14ac:dyDescent="0.25">
      <c r="A6335" s="81">
        <v>88426</v>
      </c>
      <c r="B6335" s="81" t="s">
        <v>15752</v>
      </c>
      <c r="C6335" s="81" t="s">
        <v>129</v>
      </c>
      <c r="D6335" s="82">
        <v>21.31</v>
      </c>
    </row>
    <row r="6336" spans="1:4" ht="15" x14ac:dyDescent="0.25">
      <c r="A6336" s="81">
        <v>88428</v>
      </c>
      <c r="B6336" s="81" t="s">
        <v>15753</v>
      </c>
      <c r="C6336" s="81" t="s">
        <v>129</v>
      </c>
      <c r="D6336" s="82">
        <v>34.82</v>
      </c>
    </row>
    <row r="6337" spans="1:4" ht="15" x14ac:dyDescent="0.25">
      <c r="A6337" s="81">
        <v>88429</v>
      </c>
      <c r="B6337" s="81" t="s">
        <v>15754</v>
      </c>
      <c r="C6337" s="81" t="s">
        <v>129</v>
      </c>
      <c r="D6337" s="82">
        <v>41.6</v>
      </c>
    </row>
    <row r="6338" spans="1:4" ht="15" x14ac:dyDescent="0.25">
      <c r="A6338" s="81">
        <v>88431</v>
      </c>
      <c r="B6338" s="81" t="s">
        <v>15755</v>
      </c>
      <c r="C6338" s="81" t="s">
        <v>129</v>
      </c>
      <c r="D6338" s="82">
        <v>27.62</v>
      </c>
    </row>
    <row r="6339" spans="1:4" ht="15" x14ac:dyDescent="0.25">
      <c r="A6339" s="81">
        <v>88432</v>
      </c>
      <c r="B6339" s="81" t="s">
        <v>15756</v>
      </c>
      <c r="C6339" s="81" t="s">
        <v>129</v>
      </c>
      <c r="D6339" s="82">
        <v>35.520000000000003</v>
      </c>
    </row>
    <row r="6340" spans="1:4" ht="15" x14ac:dyDescent="0.25">
      <c r="A6340" s="81">
        <v>88484</v>
      </c>
      <c r="B6340" s="81" t="s">
        <v>15757</v>
      </c>
      <c r="C6340" s="81" t="s">
        <v>129</v>
      </c>
      <c r="D6340" s="82">
        <v>6.12</v>
      </c>
    </row>
    <row r="6341" spans="1:4" ht="15" x14ac:dyDescent="0.25">
      <c r="A6341" s="81">
        <v>88485</v>
      </c>
      <c r="B6341" s="81" t="s">
        <v>15758</v>
      </c>
      <c r="C6341" s="81" t="s">
        <v>129</v>
      </c>
      <c r="D6341" s="82">
        <v>4.9400000000000004</v>
      </c>
    </row>
    <row r="6342" spans="1:4" ht="15" x14ac:dyDescent="0.25">
      <c r="A6342" s="81">
        <v>88488</v>
      </c>
      <c r="B6342" s="81" t="s">
        <v>15759</v>
      </c>
      <c r="C6342" s="81" t="s">
        <v>129</v>
      </c>
      <c r="D6342" s="82">
        <v>17.350000000000001</v>
      </c>
    </row>
    <row r="6343" spans="1:4" ht="15" x14ac:dyDescent="0.25">
      <c r="A6343" s="81">
        <v>88489</v>
      </c>
      <c r="B6343" s="81" t="s">
        <v>15760</v>
      </c>
      <c r="C6343" s="81" t="s">
        <v>129</v>
      </c>
      <c r="D6343" s="82">
        <v>14.44</v>
      </c>
    </row>
    <row r="6344" spans="1:4" ht="15" x14ac:dyDescent="0.25">
      <c r="A6344" s="81">
        <v>88494</v>
      </c>
      <c r="B6344" s="81" t="s">
        <v>15761</v>
      </c>
      <c r="C6344" s="81" t="s">
        <v>129</v>
      </c>
      <c r="D6344" s="82">
        <v>25.66</v>
      </c>
    </row>
    <row r="6345" spans="1:4" ht="15" x14ac:dyDescent="0.25">
      <c r="A6345" s="81">
        <v>88495</v>
      </c>
      <c r="B6345" s="81" t="s">
        <v>15762</v>
      </c>
      <c r="C6345" s="81" t="s">
        <v>129</v>
      </c>
      <c r="D6345" s="82">
        <v>13.84</v>
      </c>
    </row>
    <row r="6346" spans="1:4" ht="15" x14ac:dyDescent="0.25">
      <c r="A6346" s="81">
        <v>88496</v>
      </c>
      <c r="B6346" s="81" t="s">
        <v>15763</v>
      </c>
      <c r="C6346" s="81" t="s">
        <v>129</v>
      </c>
      <c r="D6346" s="82">
        <v>38.67</v>
      </c>
    </row>
    <row r="6347" spans="1:4" ht="15" x14ac:dyDescent="0.25">
      <c r="A6347" s="81">
        <v>88497</v>
      </c>
      <c r="B6347" s="81" t="s">
        <v>15764</v>
      </c>
      <c r="C6347" s="81" t="s">
        <v>129</v>
      </c>
      <c r="D6347" s="82">
        <v>21.33</v>
      </c>
    </row>
    <row r="6348" spans="1:4" ht="15" x14ac:dyDescent="0.25">
      <c r="A6348" s="81">
        <v>95305</v>
      </c>
      <c r="B6348" s="81" t="s">
        <v>15765</v>
      </c>
      <c r="C6348" s="81" t="s">
        <v>129</v>
      </c>
      <c r="D6348" s="82">
        <v>15.13</v>
      </c>
    </row>
    <row r="6349" spans="1:4" ht="15" x14ac:dyDescent="0.25">
      <c r="A6349" s="81">
        <v>95306</v>
      </c>
      <c r="B6349" s="81" t="s">
        <v>15766</v>
      </c>
      <c r="C6349" s="81" t="s">
        <v>129</v>
      </c>
      <c r="D6349" s="82">
        <v>17.88</v>
      </c>
    </row>
    <row r="6350" spans="1:4" ht="15" x14ac:dyDescent="0.25">
      <c r="A6350" s="81">
        <v>95622</v>
      </c>
      <c r="B6350" s="81" t="s">
        <v>15767</v>
      </c>
      <c r="C6350" s="81" t="s">
        <v>129</v>
      </c>
      <c r="D6350" s="82">
        <v>16.86</v>
      </c>
    </row>
    <row r="6351" spans="1:4" ht="15" x14ac:dyDescent="0.25">
      <c r="A6351" s="81">
        <v>95623</v>
      </c>
      <c r="B6351" s="81" t="s">
        <v>15768</v>
      </c>
      <c r="C6351" s="81" t="s">
        <v>129</v>
      </c>
      <c r="D6351" s="82">
        <v>11.58</v>
      </c>
    </row>
    <row r="6352" spans="1:4" ht="15" x14ac:dyDescent="0.25">
      <c r="A6352" s="81">
        <v>95624</v>
      </c>
      <c r="B6352" s="81" t="s">
        <v>15769</v>
      </c>
      <c r="C6352" s="81" t="s">
        <v>129</v>
      </c>
      <c r="D6352" s="82">
        <v>26.07</v>
      </c>
    </row>
    <row r="6353" spans="1:4" ht="15" x14ac:dyDescent="0.25">
      <c r="A6353" s="81">
        <v>95625</v>
      </c>
      <c r="B6353" s="81" t="s">
        <v>15770</v>
      </c>
      <c r="C6353" s="81" t="s">
        <v>129</v>
      </c>
      <c r="D6353" s="82">
        <v>30.79</v>
      </c>
    </row>
    <row r="6354" spans="1:4" ht="15" x14ac:dyDescent="0.25">
      <c r="A6354" s="81">
        <v>95626</v>
      </c>
      <c r="B6354" s="81" t="s">
        <v>15771</v>
      </c>
      <c r="C6354" s="81" t="s">
        <v>129</v>
      </c>
      <c r="D6354" s="82">
        <v>17.95</v>
      </c>
    </row>
    <row r="6355" spans="1:4" ht="15" x14ac:dyDescent="0.25">
      <c r="A6355" s="81">
        <v>96126</v>
      </c>
      <c r="B6355" s="81" t="s">
        <v>15772</v>
      </c>
      <c r="C6355" s="81" t="s">
        <v>129</v>
      </c>
      <c r="D6355" s="82">
        <v>20.63</v>
      </c>
    </row>
    <row r="6356" spans="1:4" ht="15" x14ac:dyDescent="0.25">
      <c r="A6356" s="81">
        <v>96127</v>
      </c>
      <c r="B6356" s="81" t="s">
        <v>15773</v>
      </c>
      <c r="C6356" s="81" t="s">
        <v>129</v>
      </c>
      <c r="D6356" s="82">
        <v>12.98</v>
      </c>
    </row>
    <row r="6357" spans="1:4" ht="15" x14ac:dyDescent="0.25">
      <c r="A6357" s="81">
        <v>96128</v>
      </c>
      <c r="B6357" s="81" t="s">
        <v>15774</v>
      </c>
      <c r="C6357" s="81" t="s">
        <v>129</v>
      </c>
      <c r="D6357" s="82">
        <v>34.840000000000003</v>
      </c>
    </row>
    <row r="6358" spans="1:4" ht="15" x14ac:dyDescent="0.25">
      <c r="A6358" s="81">
        <v>96129</v>
      </c>
      <c r="B6358" s="81" t="s">
        <v>15775</v>
      </c>
      <c r="C6358" s="81" t="s">
        <v>129</v>
      </c>
      <c r="D6358" s="82">
        <v>40.909999999999997</v>
      </c>
    </row>
    <row r="6359" spans="1:4" ht="15" x14ac:dyDescent="0.25">
      <c r="A6359" s="81">
        <v>96130</v>
      </c>
      <c r="B6359" s="81" t="s">
        <v>15776</v>
      </c>
      <c r="C6359" s="81" t="s">
        <v>129</v>
      </c>
      <c r="D6359" s="82">
        <v>22.43</v>
      </c>
    </row>
    <row r="6360" spans="1:4" ht="15" x14ac:dyDescent="0.25">
      <c r="A6360" s="81">
        <v>96131</v>
      </c>
      <c r="B6360" s="81" t="s">
        <v>15777</v>
      </c>
      <c r="C6360" s="81" t="s">
        <v>129</v>
      </c>
      <c r="D6360" s="82">
        <v>32.19</v>
      </c>
    </row>
    <row r="6361" spans="1:4" ht="15" x14ac:dyDescent="0.25">
      <c r="A6361" s="81">
        <v>96132</v>
      </c>
      <c r="B6361" s="81" t="s">
        <v>15778</v>
      </c>
      <c r="C6361" s="81" t="s">
        <v>129</v>
      </c>
      <c r="D6361" s="82">
        <v>20.83</v>
      </c>
    </row>
    <row r="6362" spans="1:4" ht="15" x14ac:dyDescent="0.25">
      <c r="A6362" s="81">
        <v>96133</v>
      </c>
      <c r="B6362" s="81" t="s">
        <v>15779</v>
      </c>
      <c r="C6362" s="81" t="s">
        <v>129</v>
      </c>
      <c r="D6362" s="82">
        <v>52.93</v>
      </c>
    </row>
    <row r="6363" spans="1:4" ht="15" x14ac:dyDescent="0.25">
      <c r="A6363" s="81">
        <v>96134</v>
      </c>
      <c r="B6363" s="81" t="s">
        <v>15780</v>
      </c>
      <c r="C6363" s="81" t="s">
        <v>129</v>
      </c>
      <c r="D6363" s="82">
        <v>62.24</v>
      </c>
    </row>
    <row r="6364" spans="1:4" ht="15" x14ac:dyDescent="0.25">
      <c r="A6364" s="81">
        <v>96135</v>
      </c>
      <c r="B6364" s="81" t="s">
        <v>15781</v>
      </c>
      <c r="C6364" s="81" t="s">
        <v>129</v>
      </c>
      <c r="D6364" s="82">
        <v>34.770000000000003</v>
      </c>
    </row>
    <row r="6365" spans="1:4" ht="15" x14ac:dyDescent="0.25">
      <c r="A6365" s="81">
        <v>104639</v>
      </c>
      <c r="B6365" s="81" t="s">
        <v>15782</v>
      </c>
      <c r="C6365" s="81" t="s">
        <v>129</v>
      </c>
      <c r="D6365" s="82">
        <v>13.75</v>
      </c>
    </row>
    <row r="6366" spans="1:4" ht="15" x14ac:dyDescent="0.25">
      <c r="A6366" s="81">
        <v>104640</v>
      </c>
      <c r="B6366" s="81" t="s">
        <v>15783</v>
      </c>
      <c r="C6366" s="81" t="s">
        <v>129</v>
      </c>
      <c r="D6366" s="82">
        <v>15.08</v>
      </c>
    </row>
    <row r="6367" spans="1:4" ht="15" x14ac:dyDescent="0.25">
      <c r="A6367" s="81">
        <v>104641</v>
      </c>
      <c r="B6367" s="81" t="s">
        <v>15784</v>
      </c>
      <c r="C6367" s="81" t="s">
        <v>129</v>
      </c>
      <c r="D6367" s="82">
        <v>10.84</v>
      </c>
    </row>
    <row r="6368" spans="1:4" ht="15" x14ac:dyDescent="0.25">
      <c r="A6368" s="81">
        <v>104642</v>
      </c>
      <c r="B6368" s="81" t="s">
        <v>15785</v>
      </c>
      <c r="C6368" s="81" t="s">
        <v>129</v>
      </c>
      <c r="D6368" s="82">
        <v>12.17</v>
      </c>
    </row>
    <row r="6369" spans="1:4" ht="15" x14ac:dyDescent="0.25">
      <c r="A6369" s="81">
        <v>102193</v>
      </c>
      <c r="B6369" s="81" t="s">
        <v>2563</v>
      </c>
      <c r="C6369" s="81" t="s">
        <v>129</v>
      </c>
      <c r="D6369" s="82">
        <v>2.41</v>
      </c>
    </row>
    <row r="6370" spans="1:4" ht="15" x14ac:dyDescent="0.25">
      <c r="A6370" s="81">
        <v>102194</v>
      </c>
      <c r="B6370" s="81" t="s">
        <v>2564</v>
      </c>
      <c r="C6370" s="81" t="s">
        <v>129</v>
      </c>
      <c r="D6370" s="82">
        <v>9.91</v>
      </c>
    </row>
    <row r="6371" spans="1:4" ht="15" x14ac:dyDescent="0.25">
      <c r="A6371" s="81">
        <v>102197</v>
      </c>
      <c r="B6371" s="81" t="s">
        <v>2565</v>
      </c>
      <c r="C6371" s="81" t="s">
        <v>129</v>
      </c>
      <c r="D6371" s="82">
        <v>28.64</v>
      </c>
    </row>
    <row r="6372" spans="1:4" ht="15" x14ac:dyDescent="0.25">
      <c r="A6372" s="81">
        <v>102200</v>
      </c>
      <c r="B6372" s="81" t="s">
        <v>2566</v>
      </c>
      <c r="C6372" s="81" t="s">
        <v>129</v>
      </c>
      <c r="D6372" s="82">
        <v>23.36</v>
      </c>
    </row>
    <row r="6373" spans="1:4" ht="15" x14ac:dyDescent="0.25">
      <c r="A6373" s="81">
        <v>102201</v>
      </c>
      <c r="B6373" s="81" t="s">
        <v>11632</v>
      </c>
      <c r="C6373" s="81" t="s">
        <v>129</v>
      </c>
      <c r="D6373" s="82">
        <v>22.2</v>
      </c>
    </row>
    <row r="6374" spans="1:4" ht="15" x14ac:dyDescent="0.25">
      <c r="A6374" s="81">
        <v>102202</v>
      </c>
      <c r="B6374" s="81" t="s">
        <v>2567</v>
      </c>
      <c r="C6374" s="81" t="s">
        <v>129</v>
      </c>
      <c r="D6374" s="82">
        <v>53.55</v>
      </c>
    </row>
    <row r="6375" spans="1:4" ht="15" x14ac:dyDescent="0.25">
      <c r="A6375" s="81">
        <v>102203</v>
      </c>
      <c r="B6375" s="81" t="s">
        <v>2568</v>
      </c>
      <c r="C6375" s="81" t="s">
        <v>129</v>
      </c>
      <c r="D6375" s="82">
        <v>11.92</v>
      </c>
    </row>
    <row r="6376" spans="1:4" ht="15" x14ac:dyDescent="0.25">
      <c r="A6376" s="81">
        <v>102204</v>
      </c>
      <c r="B6376" s="81" t="s">
        <v>2569</v>
      </c>
      <c r="C6376" s="81" t="s">
        <v>129</v>
      </c>
      <c r="D6376" s="82">
        <v>12.25</v>
      </c>
    </row>
    <row r="6377" spans="1:4" ht="15" x14ac:dyDescent="0.25">
      <c r="A6377" s="81">
        <v>102205</v>
      </c>
      <c r="B6377" s="81" t="s">
        <v>2570</v>
      </c>
      <c r="C6377" s="81" t="s">
        <v>129</v>
      </c>
      <c r="D6377" s="82">
        <v>11.22</v>
      </c>
    </row>
    <row r="6378" spans="1:4" ht="15" x14ac:dyDescent="0.25">
      <c r="A6378" s="81">
        <v>102207</v>
      </c>
      <c r="B6378" s="81" t="s">
        <v>2571</v>
      </c>
      <c r="C6378" s="81" t="s">
        <v>129</v>
      </c>
      <c r="D6378" s="82">
        <v>10.16</v>
      </c>
    </row>
    <row r="6379" spans="1:4" ht="15" x14ac:dyDescent="0.25">
      <c r="A6379" s="81">
        <v>102208</v>
      </c>
      <c r="B6379" s="81" t="s">
        <v>2572</v>
      </c>
      <c r="C6379" s="81" t="s">
        <v>129</v>
      </c>
      <c r="D6379" s="82">
        <v>9.7200000000000006</v>
      </c>
    </row>
    <row r="6380" spans="1:4" ht="15" x14ac:dyDescent="0.25">
      <c r="A6380" s="81">
        <v>102209</v>
      </c>
      <c r="B6380" s="81" t="s">
        <v>2573</v>
      </c>
      <c r="C6380" s="81" t="s">
        <v>129</v>
      </c>
      <c r="D6380" s="82">
        <v>10.01</v>
      </c>
    </row>
    <row r="6381" spans="1:4" ht="15" x14ac:dyDescent="0.25">
      <c r="A6381" s="81">
        <v>102210</v>
      </c>
      <c r="B6381" s="81" t="s">
        <v>2574</v>
      </c>
      <c r="C6381" s="81" t="s">
        <v>129</v>
      </c>
      <c r="D6381" s="82">
        <v>9.58</v>
      </c>
    </row>
    <row r="6382" spans="1:4" ht="15" x14ac:dyDescent="0.25">
      <c r="A6382" s="81">
        <v>102213</v>
      </c>
      <c r="B6382" s="81" t="s">
        <v>2575</v>
      </c>
      <c r="C6382" s="81" t="s">
        <v>129</v>
      </c>
      <c r="D6382" s="82">
        <v>23.86</v>
      </c>
    </row>
    <row r="6383" spans="1:4" ht="15" x14ac:dyDescent="0.25">
      <c r="A6383" s="81">
        <v>102214</v>
      </c>
      <c r="B6383" s="81" t="s">
        <v>2576</v>
      </c>
      <c r="C6383" s="81" t="s">
        <v>129</v>
      </c>
      <c r="D6383" s="82">
        <v>24.5</v>
      </c>
    </row>
    <row r="6384" spans="1:4" ht="15" x14ac:dyDescent="0.25">
      <c r="A6384" s="81">
        <v>102215</v>
      </c>
      <c r="B6384" s="81" t="s">
        <v>2577</v>
      </c>
      <c r="C6384" s="81" t="s">
        <v>129</v>
      </c>
      <c r="D6384" s="82">
        <v>22.46</v>
      </c>
    </row>
    <row r="6385" spans="1:4" ht="15" x14ac:dyDescent="0.25">
      <c r="A6385" s="81">
        <v>102217</v>
      </c>
      <c r="B6385" s="81" t="s">
        <v>2578</v>
      </c>
      <c r="C6385" s="81" t="s">
        <v>129</v>
      </c>
      <c r="D6385" s="82">
        <v>20.32</v>
      </c>
    </row>
    <row r="6386" spans="1:4" ht="15" x14ac:dyDescent="0.25">
      <c r="A6386" s="81">
        <v>102218</v>
      </c>
      <c r="B6386" s="81" t="s">
        <v>2579</v>
      </c>
      <c r="C6386" s="81" t="s">
        <v>129</v>
      </c>
      <c r="D6386" s="82">
        <v>19.440000000000001</v>
      </c>
    </row>
    <row r="6387" spans="1:4" ht="15" x14ac:dyDescent="0.25">
      <c r="A6387" s="81">
        <v>102219</v>
      </c>
      <c r="B6387" s="81" t="s">
        <v>2580</v>
      </c>
      <c r="C6387" s="81" t="s">
        <v>129</v>
      </c>
      <c r="D6387" s="82">
        <v>20.02</v>
      </c>
    </row>
    <row r="6388" spans="1:4" ht="15" x14ac:dyDescent="0.25">
      <c r="A6388" s="81">
        <v>102220</v>
      </c>
      <c r="B6388" s="81" t="s">
        <v>2581</v>
      </c>
      <c r="C6388" s="81" t="s">
        <v>129</v>
      </c>
      <c r="D6388" s="82">
        <v>19.16</v>
      </c>
    </row>
    <row r="6389" spans="1:4" ht="15" x14ac:dyDescent="0.25">
      <c r="A6389" s="81">
        <v>102223</v>
      </c>
      <c r="B6389" s="81" t="s">
        <v>2582</v>
      </c>
      <c r="C6389" s="81" t="s">
        <v>129</v>
      </c>
      <c r="D6389" s="82">
        <v>35.79</v>
      </c>
    </row>
    <row r="6390" spans="1:4" ht="15" x14ac:dyDescent="0.25">
      <c r="A6390" s="81">
        <v>102224</v>
      </c>
      <c r="B6390" s="81" t="s">
        <v>2583</v>
      </c>
      <c r="C6390" s="81" t="s">
        <v>129</v>
      </c>
      <c r="D6390" s="82">
        <v>36.74</v>
      </c>
    </row>
    <row r="6391" spans="1:4" ht="15" x14ac:dyDescent="0.25">
      <c r="A6391" s="81">
        <v>102225</v>
      </c>
      <c r="B6391" s="81" t="s">
        <v>2584</v>
      </c>
      <c r="C6391" s="81" t="s">
        <v>129</v>
      </c>
      <c r="D6391" s="82">
        <v>33.68</v>
      </c>
    </row>
    <row r="6392" spans="1:4" ht="15" x14ac:dyDescent="0.25">
      <c r="A6392" s="81">
        <v>102227</v>
      </c>
      <c r="B6392" s="81" t="s">
        <v>2585</v>
      </c>
      <c r="C6392" s="81" t="s">
        <v>129</v>
      </c>
      <c r="D6392" s="82">
        <v>30.49</v>
      </c>
    </row>
    <row r="6393" spans="1:4" ht="15" x14ac:dyDescent="0.25">
      <c r="A6393" s="81">
        <v>102228</v>
      </c>
      <c r="B6393" s="81" t="s">
        <v>2586</v>
      </c>
      <c r="C6393" s="81" t="s">
        <v>129</v>
      </c>
      <c r="D6393" s="82">
        <v>29.2</v>
      </c>
    </row>
    <row r="6394" spans="1:4" ht="15" x14ac:dyDescent="0.25">
      <c r="A6394" s="81">
        <v>102229</v>
      </c>
      <c r="B6394" s="81" t="s">
        <v>2587</v>
      </c>
      <c r="C6394" s="81" t="s">
        <v>129</v>
      </c>
      <c r="D6394" s="82">
        <v>30.05</v>
      </c>
    </row>
    <row r="6395" spans="1:4" ht="15" x14ac:dyDescent="0.25">
      <c r="A6395" s="81">
        <v>102230</v>
      </c>
      <c r="B6395" s="81" t="s">
        <v>2588</v>
      </c>
      <c r="C6395" s="81" t="s">
        <v>129</v>
      </c>
      <c r="D6395" s="82">
        <v>28.75</v>
      </c>
    </row>
    <row r="6396" spans="1:4" ht="15" x14ac:dyDescent="0.25">
      <c r="A6396" s="81">
        <v>102233</v>
      </c>
      <c r="B6396" s="81" t="s">
        <v>2589</v>
      </c>
      <c r="C6396" s="81" t="s">
        <v>129</v>
      </c>
      <c r="D6396" s="82">
        <v>12.51</v>
      </c>
    </row>
    <row r="6397" spans="1:4" ht="15" x14ac:dyDescent="0.25">
      <c r="A6397" s="81">
        <v>102234</v>
      </c>
      <c r="B6397" s="81" t="s">
        <v>2590</v>
      </c>
      <c r="C6397" s="81" t="s">
        <v>129</v>
      </c>
      <c r="D6397" s="82">
        <v>25.02</v>
      </c>
    </row>
    <row r="6398" spans="1:4" ht="15" x14ac:dyDescent="0.25">
      <c r="A6398" s="81">
        <v>100716</v>
      </c>
      <c r="B6398" s="81" t="s">
        <v>2591</v>
      </c>
      <c r="C6398" s="81" t="s">
        <v>129</v>
      </c>
      <c r="D6398" s="82">
        <v>27.11</v>
      </c>
    </row>
    <row r="6399" spans="1:4" ht="15" x14ac:dyDescent="0.25">
      <c r="A6399" s="81">
        <v>100717</v>
      </c>
      <c r="B6399" s="81" t="s">
        <v>2592</v>
      </c>
      <c r="C6399" s="81" t="s">
        <v>129</v>
      </c>
      <c r="D6399" s="82">
        <v>11.75</v>
      </c>
    </row>
    <row r="6400" spans="1:4" ht="15" x14ac:dyDescent="0.25">
      <c r="A6400" s="81">
        <v>100718</v>
      </c>
      <c r="B6400" s="81" t="s">
        <v>2593</v>
      </c>
      <c r="C6400" s="81" t="s">
        <v>7</v>
      </c>
      <c r="D6400" s="82">
        <v>1.69</v>
      </c>
    </row>
    <row r="6401" spans="1:4" ht="15" x14ac:dyDescent="0.25">
      <c r="A6401" s="81">
        <v>100719</v>
      </c>
      <c r="B6401" s="81" t="s">
        <v>13221</v>
      </c>
      <c r="C6401" s="81" t="s">
        <v>129</v>
      </c>
      <c r="D6401" s="82">
        <v>12.19</v>
      </c>
    </row>
    <row r="6402" spans="1:4" ht="15" x14ac:dyDescent="0.25">
      <c r="A6402" s="81">
        <v>100720</v>
      </c>
      <c r="B6402" s="81" t="s">
        <v>2594</v>
      </c>
      <c r="C6402" s="81" t="s">
        <v>129</v>
      </c>
      <c r="D6402" s="82">
        <v>12.75</v>
      </c>
    </row>
    <row r="6403" spans="1:4" ht="15" x14ac:dyDescent="0.25">
      <c r="A6403" s="81">
        <v>100721</v>
      </c>
      <c r="B6403" s="81" t="s">
        <v>13222</v>
      </c>
      <c r="C6403" s="81" t="s">
        <v>129</v>
      </c>
      <c r="D6403" s="82">
        <v>29.59</v>
      </c>
    </row>
    <row r="6404" spans="1:4" ht="15" x14ac:dyDescent="0.25">
      <c r="A6404" s="81">
        <v>100722</v>
      </c>
      <c r="B6404" s="81" t="s">
        <v>2595</v>
      </c>
      <c r="C6404" s="81" t="s">
        <v>129</v>
      </c>
      <c r="D6404" s="82">
        <v>29.47</v>
      </c>
    </row>
    <row r="6405" spans="1:4" ht="15" x14ac:dyDescent="0.25">
      <c r="A6405" s="81">
        <v>100723</v>
      </c>
      <c r="B6405" s="81" t="s">
        <v>13223</v>
      </c>
      <c r="C6405" s="81" t="s">
        <v>129</v>
      </c>
      <c r="D6405" s="82">
        <v>13.07</v>
      </c>
    </row>
    <row r="6406" spans="1:4" ht="15" x14ac:dyDescent="0.25">
      <c r="A6406" s="81">
        <v>100724</v>
      </c>
      <c r="B6406" s="81" t="s">
        <v>2596</v>
      </c>
      <c r="C6406" s="81" t="s">
        <v>129</v>
      </c>
      <c r="D6406" s="82">
        <v>16.309999999999999</v>
      </c>
    </row>
    <row r="6407" spans="1:4" ht="15" x14ac:dyDescent="0.25">
      <c r="A6407" s="81">
        <v>100725</v>
      </c>
      <c r="B6407" s="81" t="s">
        <v>13224</v>
      </c>
      <c r="C6407" s="81" t="s">
        <v>129</v>
      </c>
      <c r="D6407" s="82">
        <v>29.88</v>
      </c>
    </row>
    <row r="6408" spans="1:4" ht="15" x14ac:dyDescent="0.25">
      <c r="A6408" s="81">
        <v>100726</v>
      </c>
      <c r="B6408" s="81" t="s">
        <v>2597</v>
      </c>
      <c r="C6408" s="81" t="s">
        <v>129</v>
      </c>
      <c r="D6408" s="82">
        <v>32.909999999999997</v>
      </c>
    </row>
    <row r="6409" spans="1:4" ht="15" x14ac:dyDescent="0.25">
      <c r="A6409" s="81">
        <v>100727</v>
      </c>
      <c r="B6409" s="81" t="s">
        <v>13225</v>
      </c>
      <c r="C6409" s="81" t="s">
        <v>129</v>
      </c>
      <c r="D6409" s="82">
        <v>29.65</v>
      </c>
    </row>
    <row r="6410" spans="1:4" ht="15" x14ac:dyDescent="0.25">
      <c r="A6410" s="81">
        <v>100728</v>
      </c>
      <c r="B6410" s="81" t="s">
        <v>2598</v>
      </c>
      <c r="C6410" s="81" t="s">
        <v>129</v>
      </c>
      <c r="D6410" s="82">
        <v>27.28</v>
      </c>
    </row>
    <row r="6411" spans="1:4" ht="15" x14ac:dyDescent="0.25">
      <c r="A6411" s="81">
        <v>100729</v>
      </c>
      <c r="B6411" s="81" t="s">
        <v>13226</v>
      </c>
      <c r="C6411" s="81" t="s">
        <v>129</v>
      </c>
      <c r="D6411" s="82">
        <v>22.4</v>
      </c>
    </row>
    <row r="6412" spans="1:4" ht="15" x14ac:dyDescent="0.25">
      <c r="A6412" s="81">
        <v>100730</v>
      </c>
      <c r="B6412" s="81" t="s">
        <v>2599</v>
      </c>
      <c r="C6412" s="81" t="s">
        <v>129</v>
      </c>
      <c r="D6412" s="82">
        <v>26.8</v>
      </c>
    </row>
    <row r="6413" spans="1:4" ht="15" x14ac:dyDescent="0.25">
      <c r="A6413" s="81">
        <v>100733</v>
      </c>
      <c r="B6413" s="81" t="s">
        <v>13227</v>
      </c>
      <c r="C6413" s="81" t="s">
        <v>129</v>
      </c>
      <c r="D6413" s="82">
        <v>15.11</v>
      </c>
    </row>
    <row r="6414" spans="1:4" ht="15" x14ac:dyDescent="0.25">
      <c r="A6414" s="81">
        <v>100734</v>
      </c>
      <c r="B6414" s="81" t="s">
        <v>2600</v>
      </c>
      <c r="C6414" s="81" t="s">
        <v>129</v>
      </c>
      <c r="D6414" s="82">
        <v>19.43</v>
      </c>
    </row>
    <row r="6415" spans="1:4" ht="15" x14ac:dyDescent="0.25">
      <c r="A6415" s="81">
        <v>100735</v>
      </c>
      <c r="B6415" s="81" t="s">
        <v>13228</v>
      </c>
      <c r="C6415" s="81" t="s">
        <v>129</v>
      </c>
      <c r="D6415" s="82">
        <v>13.44</v>
      </c>
    </row>
    <row r="6416" spans="1:4" ht="15" x14ac:dyDescent="0.25">
      <c r="A6416" s="81">
        <v>100736</v>
      </c>
      <c r="B6416" s="81" t="s">
        <v>2601</v>
      </c>
      <c r="C6416" s="81" t="s">
        <v>129</v>
      </c>
      <c r="D6416" s="82">
        <v>18.04</v>
      </c>
    </row>
    <row r="6417" spans="1:4" ht="15" x14ac:dyDescent="0.25">
      <c r="A6417" s="81">
        <v>100739</v>
      </c>
      <c r="B6417" s="81" t="s">
        <v>13229</v>
      </c>
      <c r="C6417" s="81" t="s">
        <v>129</v>
      </c>
      <c r="D6417" s="82">
        <v>12</v>
      </c>
    </row>
    <row r="6418" spans="1:4" ht="15" x14ac:dyDescent="0.25">
      <c r="A6418" s="81">
        <v>100740</v>
      </c>
      <c r="B6418" s="81" t="s">
        <v>2602</v>
      </c>
      <c r="C6418" s="81" t="s">
        <v>129</v>
      </c>
      <c r="D6418" s="82">
        <v>13.37</v>
      </c>
    </row>
    <row r="6419" spans="1:4" ht="15" x14ac:dyDescent="0.25">
      <c r="A6419" s="81">
        <v>100741</v>
      </c>
      <c r="B6419" s="81" t="s">
        <v>13230</v>
      </c>
      <c r="C6419" s="81" t="s">
        <v>129</v>
      </c>
      <c r="D6419" s="82">
        <v>29.17</v>
      </c>
    </row>
    <row r="6420" spans="1:4" ht="15" x14ac:dyDescent="0.25">
      <c r="A6420" s="81">
        <v>100742</v>
      </c>
      <c r="B6420" s="81" t="s">
        <v>2603</v>
      </c>
      <c r="C6420" s="81" t="s">
        <v>129</v>
      </c>
      <c r="D6420" s="82">
        <v>30.05</v>
      </c>
    </row>
    <row r="6421" spans="1:4" ht="15" x14ac:dyDescent="0.25">
      <c r="A6421" s="81">
        <v>100743</v>
      </c>
      <c r="B6421" s="81" t="s">
        <v>13231</v>
      </c>
      <c r="C6421" s="81" t="s">
        <v>129</v>
      </c>
      <c r="D6421" s="82">
        <v>11.73</v>
      </c>
    </row>
    <row r="6422" spans="1:4" ht="15" x14ac:dyDescent="0.25">
      <c r="A6422" s="81">
        <v>100744</v>
      </c>
      <c r="B6422" s="81" t="s">
        <v>2604</v>
      </c>
      <c r="C6422" s="81" t="s">
        <v>129</v>
      </c>
      <c r="D6422" s="82">
        <v>13.2</v>
      </c>
    </row>
    <row r="6423" spans="1:4" ht="15" x14ac:dyDescent="0.25">
      <c r="A6423" s="81">
        <v>100745</v>
      </c>
      <c r="B6423" s="81" t="s">
        <v>13232</v>
      </c>
      <c r="C6423" s="81" t="s">
        <v>129</v>
      </c>
      <c r="D6423" s="82">
        <v>28.89</v>
      </c>
    </row>
    <row r="6424" spans="1:4" ht="15" x14ac:dyDescent="0.25">
      <c r="A6424" s="81">
        <v>100746</v>
      </c>
      <c r="B6424" s="81" t="s">
        <v>2605</v>
      </c>
      <c r="C6424" s="81" t="s">
        <v>129</v>
      </c>
      <c r="D6424" s="82">
        <v>29.88</v>
      </c>
    </row>
    <row r="6425" spans="1:4" ht="15" x14ac:dyDescent="0.25">
      <c r="A6425" s="81">
        <v>100747</v>
      </c>
      <c r="B6425" s="81" t="s">
        <v>13233</v>
      </c>
      <c r="C6425" s="81" t="s">
        <v>129</v>
      </c>
      <c r="D6425" s="82">
        <v>11.84</v>
      </c>
    </row>
    <row r="6426" spans="1:4" ht="15" x14ac:dyDescent="0.25">
      <c r="A6426" s="81">
        <v>100748</v>
      </c>
      <c r="B6426" s="81" t="s">
        <v>2606</v>
      </c>
      <c r="C6426" s="81" t="s">
        <v>129</v>
      </c>
      <c r="D6426" s="82">
        <v>13.27</v>
      </c>
    </row>
    <row r="6427" spans="1:4" ht="15" x14ac:dyDescent="0.25">
      <c r="A6427" s="81">
        <v>100749</v>
      </c>
      <c r="B6427" s="81" t="s">
        <v>13234</v>
      </c>
      <c r="C6427" s="81" t="s">
        <v>129</v>
      </c>
      <c r="D6427" s="82">
        <v>29.01</v>
      </c>
    </row>
    <row r="6428" spans="1:4" ht="15" x14ac:dyDescent="0.25">
      <c r="A6428" s="81">
        <v>100750</v>
      </c>
      <c r="B6428" s="81" t="s">
        <v>2607</v>
      </c>
      <c r="C6428" s="81" t="s">
        <v>129</v>
      </c>
      <c r="D6428" s="82">
        <v>29.95</v>
      </c>
    </row>
    <row r="6429" spans="1:4" ht="15" x14ac:dyDescent="0.25">
      <c r="A6429" s="81">
        <v>100751</v>
      </c>
      <c r="B6429" s="81" t="s">
        <v>13235</v>
      </c>
      <c r="C6429" s="81" t="s">
        <v>129</v>
      </c>
      <c r="D6429" s="82">
        <v>44.81</v>
      </c>
    </row>
    <row r="6430" spans="1:4" ht="15" x14ac:dyDescent="0.25">
      <c r="A6430" s="81">
        <v>100752</v>
      </c>
      <c r="B6430" s="81" t="s">
        <v>2608</v>
      </c>
      <c r="C6430" s="81" t="s">
        <v>129</v>
      </c>
      <c r="D6430" s="82">
        <v>53.6</v>
      </c>
    </row>
    <row r="6431" spans="1:4" ht="15" x14ac:dyDescent="0.25">
      <c r="A6431" s="81">
        <v>100753</v>
      </c>
      <c r="B6431" s="81" t="s">
        <v>13236</v>
      </c>
      <c r="C6431" s="81" t="s">
        <v>129</v>
      </c>
      <c r="D6431" s="82">
        <v>26.89</v>
      </c>
    </row>
    <row r="6432" spans="1:4" ht="15" x14ac:dyDescent="0.25">
      <c r="A6432" s="81">
        <v>100754</v>
      </c>
      <c r="B6432" s="81" t="s">
        <v>2609</v>
      </c>
      <c r="C6432" s="81" t="s">
        <v>129</v>
      </c>
      <c r="D6432" s="82">
        <v>36.090000000000003</v>
      </c>
    </row>
    <row r="6433" spans="1:4" ht="15" x14ac:dyDescent="0.25">
      <c r="A6433" s="81">
        <v>100757</v>
      </c>
      <c r="B6433" s="81" t="s">
        <v>13237</v>
      </c>
      <c r="C6433" s="81" t="s">
        <v>129</v>
      </c>
      <c r="D6433" s="82">
        <v>58.34</v>
      </c>
    </row>
    <row r="6434" spans="1:4" ht="15" x14ac:dyDescent="0.25">
      <c r="A6434" s="81">
        <v>100758</v>
      </c>
      <c r="B6434" s="81" t="s">
        <v>2610</v>
      </c>
      <c r="C6434" s="81" t="s">
        <v>129</v>
      </c>
      <c r="D6434" s="82">
        <v>60.14</v>
      </c>
    </row>
    <row r="6435" spans="1:4" ht="15" x14ac:dyDescent="0.25">
      <c r="A6435" s="81">
        <v>100759</v>
      </c>
      <c r="B6435" s="81" t="s">
        <v>13238</v>
      </c>
      <c r="C6435" s="81" t="s">
        <v>129</v>
      </c>
      <c r="D6435" s="82">
        <v>57.77</v>
      </c>
    </row>
    <row r="6436" spans="1:4" ht="15" x14ac:dyDescent="0.25">
      <c r="A6436" s="81">
        <v>100760</v>
      </c>
      <c r="B6436" s="81" t="s">
        <v>2611</v>
      </c>
      <c r="C6436" s="81" t="s">
        <v>129</v>
      </c>
      <c r="D6436" s="82">
        <v>59.79</v>
      </c>
    </row>
    <row r="6437" spans="1:4" ht="15" x14ac:dyDescent="0.25">
      <c r="A6437" s="81">
        <v>100761</v>
      </c>
      <c r="B6437" s="81" t="s">
        <v>13239</v>
      </c>
      <c r="C6437" s="81" t="s">
        <v>129</v>
      </c>
      <c r="D6437" s="82">
        <v>58.01</v>
      </c>
    </row>
    <row r="6438" spans="1:4" ht="15" x14ac:dyDescent="0.25">
      <c r="A6438" s="81">
        <v>100762</v>
      </c>
      <c r="B6438" s="81" t="s">
        <v>2612</v>
      </c>
      <c r="C6438" s="81" t="s">
        <v>129</v>
      </c>
      <c r="D6438" s="82">
        <v>59.94</v>
      </c>
    </row>
    <row r="6439" spans="1:4" ht="15" x14ac:dyDescent="0.25">
      <c r="A6439" s="81">
        <v>102488</v>
      </c>
      <c r="B6439" s="81" t="s">
        <v>2613</v>
      </c>
      <c r="C6439" s="81" t="s">
        <v>129</v>
      </c>
      <c r="D6439" s="82">
        <v>4.4800000000000004</v>
      </c>
    </row>
    <row r="6440" spans="1:4" ht="15" x14ac:dyDescent="0.25">
      <c r="A6440" s="81">
        <v>102489</v>
      </c>
      <c r="B6440" s="81" t="s">
        <v>2614</v>
      </c>
      <c r="C6440" s="81" t="s">
        <v>129</v>
      </c>
      <c r="D6440" s="82">
        <v>31.19</v>
      </c>
    </row>
    <row r="6441" spans="1:4" ht="15" x14ac:dyDescent="0.25">
      <c r="A6441" s="81">
        <v>102491</v>
      </c>
      <c r="B6441" s="81" t="s">
        <v>2615</v>
      </c>
      <c r="C6441" s="81" t="s">
        <v>129</v>
      </c>
      <c r="D6441" s="82">
        <v>23.95</v>
      </c>
    </row>
    <row r="6442" spans="1:4" ht="15" x14ac:dyDescent="0.25">
      <c r="A6442" s="81">
        <v>102492</v>
      </c>
      <c r="B6442" s="81" t="s">
        <v>2616</v>
      </c>
      <c r="C6442" s="81" t="s">
        <v>129</v>
      </c>
      <c r="D6442" s="82">
        <v>30.46</v>
      </c>
    </row>
    <row r="6443" spans="1:4" ht="15" x14ac:dyDescent="0.25">
      <c r="A6443" s="81">
        <v>102494</v>
      </c>
      <c r="B6443" s="81" t="s">
        <v>2617</v>
      </c>
      <c r="C6443" s="81" t="s">
        <v>129</v>
      </c>
      <c r="D6443" s="82">
        <v>71.08</v>
      </c>
    </row>
    <row r="6444" spans="1:4" ht="15" x14ac:dyDescent="0.25">
      <c r="A6444" s="81">
        <v>102496</v>
      </c>
      <c r="B6444" s="81" t="s">
        <v>2618</v>
      </c>
      <c r="C6444" s="81" t="s">
        <v>7</v>
      </c>
      <c r="D6444" s="82">
        <v>15.39</v>
      </c>
    </row>
    <row r="6445" spans="1:4" ht="15" x14ac:dyDescent="0.25">
      <c r="A6445" s="81">
        <v>102497</v>
      </c>
      <c r="B6445" s="81" t="s">
        <v>2619</v>
      </c>
      <c r="C6445" s="81" t="s">
        <v>7</v>
      </c>
      <c r="D6445" s="82">
        <v>5.86</v>
      </c>
    </row>
    <row r="6446" spans="1:4" ht="15" x14ac:dyDescent="0.25">
      <c r="A6446" s="81">
        <v>102498</v>
      </c>
      <c r="B6446" s="81" t="s">
        <v>2620</v>
      </c>
      <c r="C6446" s="81" t="s">
        <v>7</v>
      </c>
      <c r="D6446" s="82">
        <v>1.94</v>
      </c>
    </row>
    <row r="6447" spans="1:4" ht="15" x14ac:dyDescent="0.25">
      <c r="A6447" s="81">
        <v>102499</v>
      </c>
      <c r="B6447" s="81" t="s">
        <v>2621</v>
      </c>
      <c r="C6447" s="81" t="s">
        <v>129</v>
      </c>
      <c r="D6447" s="82">
        <v>3.81</v>
      </c>
    </row>
    <row r="6448" spans="1:4" ht="15" x14ac:dyDescent="0.25">
      <c r="A6448" s="81">
        <v>102500</v>
      </c>
      <c r="B6448" s="81" t="s">
        <v>2622</v>
      </c>
      <c r="C6448" s="81" t="s">
        <v>7</v>
      </c>
      <c r="D6448" s="82">
        <v>5.31</v>
      </c>
    </row>
    <row r="6449" spans="1:4" ht="15" x14ac:dyDescent="0.25">
      <c r="A6449" s="81">
        <v>102501</v>
      </c>
      <c r="B6449" s="81" t="s">
        <v>2623</v>
      </c>
      <c r="C6449" s="81" t="s">
        <v>129</v>
      </c>
      <c r="D6449" s="82">
        <v>29.64</v>
      </c>
    </row>
    <row r="6450" spans="1:4" ht="15" x14ac:dyDescent="0.25">
      <c r="A6450" s="81">
        <v>102504</v>
      </c>
      <c r="B6450" s="81" t="s">
        <v>2624</v>
      </c>
      <c r="C6450" s="81" t="s">
        <v>7</v>
      </c>
      <c r="D6450" s="82">
        <v>12.35</v>
      </c>
    </row>
    <row r="6451" spans="1:4" ht="15" x14ac:dyDescent="0.25">
      <c r="A6451" s="81">
        <v>102505</v>
      </c>
      <c r="B6451" s="81" t="s">
        <v>2625</v>
      </c>
      <c r="C6451" s="81" t="s">
        <v>7</v>
      </c>
      <c r="D6451" s="82">
        <v>12.92</v>
      </c>
    </row>
    <row r="6452" spans="1:4" ht="15" x14ac:dyDescent="0.25">
      <c r="A6452" s="81">
        <v>102506</v>
      </c>
      <c r="B6452" s="81" t="s">
        <v>2626</v>
      </c>
      <c r="C6452" s="81" t="s">
        <v>7</v>
      </c>
      <c r="D6452" s="82">
        <v>13.45</v>
      </c>
    </row>
    <row r="6453" spans="1:4" ht="15" x14ac:dyDescent="0.25">
      <c r="A6453" s="81">
        <v>102507</v>
      </c>
      <c r="B6453" s="81" t="s">
        <v>2627</v>
      </c>
      <c r="C6453" s="81" t="s">
        <v>7</v>
      </c>
      <c r="D6453" s="82">
        <v>7.5</v>
      </c>
    </row>
    <row r="6454" spans="1:4" ht="15" x14ac:dyDescent="0.25">
      <c r="A6454" s="81">
        <v>102508</v>
      </c>
      <c r="B6454" s="81" t="s">
        <v>2628</v>
      </c>
      <c r="C6454" s="81" t="s">
        <v>129</v>
      </c>
      <c r="D6454" s="82">
        <v>52.07</v>
      </c>
    </row>
    <row r="6455" spans="1:4" ht="15" x14ac:dyDescent="0.25">
      <c r="A6455" s="81">
        <v>102509</v>
      </c>
      <c r="B6455" s="81" t="s">
        <v>2629</v>
      </c>
      <c r="C6455" s="81" t="s">
        <v>129</v>
      </c>
      <c r="D6455" s="82">
        <v>38.49</v>
      </c>
    </row>
    <row r="6456" spans="1:4" ht="15" x14ac:dyDescent="0.25">
      <c r="A6456" s="81">
        <v>102512</v>
      </c>
      <c r="B6456" s="81" t="s">
        <v>2630</v>
      </c>
      <c r="C6456" s="81" t="s">
        <v>7</v>
      </c>
      <c r="D6456" s="82">
        <v>6.95</v>
      </c>
    </row>
    <row r="6457" spans="1:4" ht="15" x14ac:dyDescent="0.25">
      <c r="A6457" s="81">
        <v>102513</v>
      </c>
      <c r="B6457" s="81" t="s">
        <v>2631</v>
      </c>
      <c r="C6457" s="81" t="s">
        <v>129</v>
      </c>
      <c r="D6457" s="82">
        <v>57.42</v>
      </c>
    </row>
    <row r="6458" spans="1:4" ht="15" x14ac:dyDescent="0.25">
      <c r="A6458" s="81">
        <v>102520</v>
      </c>
      <c r="B6458" s="81" t="s">
        <v>2632</v>
      </c>
      <c r="C6458" s="81" t="s">
        <v>129</v>
      </c>
      <c r="D6458" s="82">
        <v>99.84</v>
      </c>
    </row>
    <row r="6459" spans="1:4" ht="15" x14ac:dyDescent="0.25">
      <c r="A6459" s="81">
        <v>101749</v>
      </c>
      <c r="B6459" s="81" t="s">
        <v>2633</v>
      </c>
      <c r="C6459" s="81" t="s">
        <v>129</v>
      </c>
      <c r="D6459" s="82">
        <v>52.97</v>
      </c>
    </row>
    <row r="6460" spans="1:4" ht="15" x14ac:dyDescent="0.25">
      <c r="A6460" s="81">
        <v>101750</v>
      </c>
      <c r="B6460" s="81" t="s">
        <v>2634</v>
      </c>
      <c r="C6460" s="81" t="s">
        <v>129</v>
      </c>
      <c r="D6460" s="82">
        <v>49.97</v>
      </c>
    </row>
    <row r="6461" spans="1:4" ht="15" x14ac:dyDescent="0.25">
      <c r="A6461" s="81">
        <v>101729</v>
      </c>
      <c r="B6461" s="81" t="s">
        <v>2635</v>
      </c>
      <c r="C6461" s="81" t="s">
        <v>129</v>
      </c>
      <c r="D6461" s="82">
        <v>277.14</v>
      </c>
    </row>
    <row r="6462" spans="1:4" ht="15" x14ac:dyDescent="0.25">
      <c r="A6462" s="81">
        <v>101746</v>
      </c>
      <c r="B6462" s="81" t="s">
        <v>2636</v>
      </c>
      <c r="C6462" s="81" t="s">
        <v>129</v>
      </c>
      <c r="D6462" s="82">
        <v>428.33</v>
      </c>
    </row>
    <row r="6463" spans="1:4" ht="15" x14ac:dyDescent="0.25">
      <c r="A6463" s="81">
        <v>101751</v>
      </c>
      <c r="B6463" s="81" t="s">
        <v>2637</v>
      </c>
      <c r="C6463" s="81" t="s">
        <v>129</v>
      </c>
      <c r="D6463" s="82">
        <v>285.29000000000002</v>
      </c>
    </row>
    <row r="6464" spans="1:4" ht="15" x14ac:dyDescent="0.25">
      <c r="A6464" s="81">
        <v>87246</v>
      </c>
      <c r="B6464" s="81" t="s">
        <v>15786</v>
      </c>
      <c r="C6464" s="81" t="s">
        <v>129</v>
      </c>
      <c r="D6464" s="82">
        <v>68.02</v>
      </c>
    </row>
    <row r="6465" spans="1:4" ht="15" x14ac:dyDescent="0.25">
      <c r="A6465" s="81">
        <v>87247</v>
      </c>
      <c r="B6465" s="81" t="s">
        <v>15787</v>
      </c>
      <c r="C6465" s="81" t="s">
        <v>129</v>
      </c>
      <c r="D6465" s="82">
        <v>59.73</v>
      </c>
    </row>
    <row r="6466" spans="1:4" ht="15" x14ac:dyDescent="0.25">
      <c r="A6466" s="81">
        <v>87248</v>
      </c>
      <c r="B6466" s="81" t="s">
        <v>15788</v>
      </c>
      <c r="C6466" s="81" t="s">
        <v>129</v>
      </c>
      <c r="D6466" s="82">
        <v>50.86</v>
      </c>
    </row>
    <row r="6467" spans="1:4" ht="15" x14ac:dyDescent="0.25">
      <c r="A6467" s="81">
        <v>87249</v>
      </c>
      <c r="B6467" s="81" t="s">
        <v>15789</v>
      </c>
      <c r="C6467" s="81" t="s">
        <v>129</v>
      </c>
      <c r="D6467" s="82">
        <v>73.47</v>
      </c>
    </row>
    <row r="6468" spans="1:4" ht="15" x14ac:dyDescent="0.25">
      <c r="A6468" s="81">
        <v>87250</v>
      </c>
      <c r="B6468" s="81" t="s">
        <v>15790</v>
      </c>
      <c r="C6468" s="81" t="s">
        <v>129</v>
      </c>
      <c r="D6468" s="82">
        <v>61.28</v>
      </c>
    </row>
    <row r="6469" spans="1:4" ht="15" x14ac:dyDescent="0.25">
      <c r="A6469" s="81">
        <v>87251</v>
      </c>
      <c r="B6469" s="81" t="s">
        <v>15791</v>
      </c>
      <c r="C6469" s="81" t="s">
        <v>129</v>
      </c>
      <c r="D6469" s="82">
        <v>51.18</v>
      </c>
    </row>
    <row r="6470" spans="1:4" ht="15" x14ac:dyDescent="0.25">
      <c r="A6470" s="81">
        <v>87255</v>
      </c>
      <c r="B6470" s="81" t="s">
        <v>15792</v>
      </c>
      <c r="C6470" s="81" t="s">
        <v>129</v>
      </c>
      <c r="D6470" s="82">
        <v>84.86</v>
      </c>
    </row>
    <row r="6471" spans="1:4" ht="15" x14ac:dyDescent="0.25">
      <c r="A6471" s="81">
        <v>87256</v>
      </c>
      <c r="B6471" s="81" t="s">
        <v>15793</v>
      </c>
      <c r="C6471" s="81" t="s">
        <v>129</v>
      </c>
      <c r="D6471" s="82">
        <v>71.55</v>
      </c>
    </row>
    <row r="6472" spans="1:4" ht="15" x14ac:dyDescent="0.25">
      <c r="A6472" s="81">
        <v>87257</v>
      </c>
      <c r="B6472" s="81" t="s">
        <v>15794</v>
      </c>
      <c r="C6472" s="81" t="s">
        <v>129</v>
      </c>
      <c r="D6472" s="82">
        <v>60.29</v>
      </c>
    </row>
    <row r="6473" spans="1:4" ht="15" x14ac:dyDescent="0.25">
      <c r="A6473" s="81">
        <v>87261</v>
      </c>
      <c r="B6473" s="81" t="s">
        <v>15795</v>
      </c>
      <c r="C6473" s="81" t="s">
        <v>129</v>
      </c>
      <c r="D6473" s="82">
        <v>135.16999999999999</v>
      </c>
    </row>
    <row r="6474" spans="1:4" ht="15" x14ac:dyDescent="0.25">
      <c r="A6474" s="81">
        <v>87262</v>
      </c>
      <c r="B6474" s="81" t="s">
        <v>15796</v>
      </c>
      <c r="C6474" s="81" t="s">
        <v>129</v>
      </c>
      <c r="D6474" s="82">
        <v>120.77</v>
      </c>
    </row>
    <row r="6475" spans="1:4" ht="15" x14ac:dyDescent="0.25">
      <c r="A6475" s="81">
        <v>87263</v>
      </c>
      <c r="B6475" s="81" t="s">
        <v>15797</v>
      </c>
      <c r="C6475" s="81" t="s">
        <v>129</v>
      </c>
      <c r="D6475" s="82">
        <v>109.09</v>
      </c>
    </row>
    <row r="6476" spans="1:4" ht="15" x14ac:dyDescent="0.25">
      <c r="A6476" s="81">
        <v>104593</v>
      </c>
      <c r="B6476" s="81" t="s">
        <v>15798</v>
      </c>
      <c r="C6476" s="81" t="s">
        <v>129</v>
      </c>
      <c r="D6476" s="82">
        <v>88.76</v>
      </c>
    </row>
    <row r="6477" spans="1:4" ht="15" x14ac:dyDescent="0.25">
      <c r="A6477" s="81">
        <v>104594</v>
      </c>
      <c r="B6477" s="81" t="s">
        <v>15799</v>
      </c>
      <c r="C6477" s="81" t="s">
        <v>129</v>
      </c>
      <c r="D6477" s="82">
        <v>73.92</v>
      </c>
    </row>
    <row r="6478" spans="1:4" ht="15" x14ac:dyDescent="0.25">
      <c r="A6478" s="81">
        <v>104595</v>
      </c>
      <c r="B6478" s="81" t="s">
        <v>15800</v>
      </c>
      <c r="C6478" s="81" t="s">
        <v>129</v>
      </c>
      <c r="D6478" s="82">
        <v>60.82</v>
      </c>
    </row>
    <row r="6479" spans="1:4" ht="15" x14ac:dyDescent="0.25">
      <c r="A6479" s="81">
        <v>104596</v>
      </c>
      <c r="B6479" s="81" t="s">
        <v>15801</v>
      </c>
      <c r="C6479" s="81" t="s">
        <v>129</v>
      </c>
      <c r="D6479" s="82">
        <v>139.57</v>
      </c>
    </row>
    <row r="6480" spans="1:4" ht="15" x14ac:dyDescent="0.25">
      <c r="A6480" s="81">
        <v>104597</v>
      </c>
      <c r="B6480" s="81" t="s">
        <v>15802</v>
      </c>
      <c r="C6480" s="81" t="s">
        <v>129</v>
      </c>
      <c r="D6480" s="82">
        <v>123.47</v>
      </c>
    </row>
    <row r="6481" spans="1:4" ht="15" x14ac:dyDescent="0.25">
      <c r="A6481" s="81">
        <v>104598</v>
      </c>
      <c r="B6481" s="81" t="s">
        <v>15803</v>
      </c>
      <c r="C6481" s="81" t="s">
        <v>129</v>
      </c>
      <c r="D6481" s="82">
        <v>109.71</v>
      </c>
    </row>
    <row r="6482" spans="1:4" ht="15" x14ac:dyDescent="0.25">
      <c r="A6482" s="81">
        <v>104599</v>
      </c>
      <c r="B6482" s="81" t="s">
        <v>15804</v>
      </c>
      <c r="C6482" s="81" t="s">
        <v>129</v>
      </c>
      <c r="D6482" s="82">
        <v>82.95</v>
      </c>
    </row>
    <row r="6483" spans="1:4" ht="15" x14ac:dyDescent="0.25">
      <c r="A6483" s="81">
        <v>104601</v>
      </c>
      <c r="B6483" s="81" t="s">
        <v>15805</v>
      </c>
      <c r="C6483" s="81" t="s">
        <v>129</v>
      </c>
      <c r="D6483" s="82">
        <v>65.37</v>
      </c>
    </row>
    <row r="6484" spans="1:4" ht="15" x14ac:dyDescent="0.25">
      <c r="A6484" s="81">
        <v>104603</v>
      </c>
      <c r="B6484" s="81" t="s">
        <v>15806</v>
      </c>
      <c r="C6484" s="81" t="s">
        <v>129</v>
      </c>
      <c r="D6484" s="82">
        <v>53.67</v>
      </c>
    </row>
    <row r="6485" spans="1:4" ht="15" x14ac:dyDescent="0.25">
      <c r="A6485" s="81">
        <v>104605</v>
      </c>
      <c r="B6485" s="81" t="s">
        <v>15807</v>
      </c>
      <c r="C6485" s="81" t="s">
        <v>129</v>
      </c>
      <c r="D6485" s="82">
        <v>105.11</v>
      </c>
    </row>
    <row r="6486" spans="1:4" ht="15" x14ac:dyDescent="0.25">
      <c r="A6486" s="81">
        <v>104606</v>
      </c>
      <c r="B6486" s="81" t="s">
        <v>15808</v>
      </c>
      <c r="C6486" s="81" t="s">
        <v>129</v>
      </c>
      <c r="D6486" s="82">
        <v>70.23</v>
      </c>
    </row>
    <row r="6487" spans="1:4" ht="15" x14ac:dyDescent="0.25">
      <c r="A6487" s="81">
        <v>104607</v>
      </c>
      <c r="B6487" s="81" t="s">
        <v>15809</v>
      </c>
      <c r="C6487" s="81" t="s">
        <v>129</v>
      </c>
      <c r="D6487" s="82">
        <v>55.18</v>
      </c>
    </row>
    <row r="6488" spans="1:4" ht="15" x14ac:dyDescent="0.25">
      <c r="A6488" s="81">
        <v>98671</v>
      </c>
      <c r="B6488" s="81" t="s">
        <v>2638</v>
      </c>
      <c r="C6488" s="81" t="s">
        <v>129</v>
      </c>
      <c r="D6488" s="82">
        <v>486.85</v>
      </c>
    </row>
    <row r="6489" spans="1:4" ht="15" x14ac:dyDescent="0.25">
      <c r="A6489" s="81">
        <v>98672</v>
      </c>
      <c r="B6489" s="81" t="s">
        <v>2639</v>
      </c>
      <c r="C6489" s="81" t="s">
        <v>129</v>
      </c>
      <c r="D6489" s="82">
        <v>581.46</v>
      </c>
    </row>
    <row r="6490" spans="1:4" ht="15" x14ac:dyDescent="0.25">
      <c r="A6490" s="81">
        <v>98678</v>
      </c>
      <c r="B6490" s="81" t="s">
        <v>2640</v>
      </c>
      <c r="C6490" s="81" t="s">
        <v>129</v>
      </c>
      <c r="D6490" s="82">
        <v>406.76</v>
      </c>
    </row>
    <row r="6491" spans="1:4" ht="15" x14ac:dyDescent="0.25">
      <c r="A6491" s="81">
        <v>98679</v>
      </c>
      <c r="B6491" s="81" t="s">
        <v>2641</v>
      </c>
      <c r="C6491" s="81" t="s">
        <v>129</v>
      </c>
      <c r="D6491" s="82">
        <v>37.32</v>
      </c>
    </row>
    <row r="6492" spans="1:4" ht="15" x14ac:dyDescent="0.25">
      <c r="A6492" s="81">
        <v>98680</v>
      </c>
      <c r="B6492" s="81" t="s">
        <v>2642</v>
      </c>
      <c r="C6492" s="81" t="s">
        <v>129</v>
      </c>
      <c r="D6492" s="82">
        <v>45.93</v>
      </c>
    </row>
    <row r="6493" spans="1:4" ht="15" x14ac:dyDescent="0.25">
      <c r="A6493" s="81">
        <v>98681</v>
      </c>
      <c r="B6493" s="81" t="s">
        <v>2643</v>
      </c>
      <c r="C6493" s="81" t="s">
        <v>129</v>
      </c>
      <c r="D6493" s="82">
        <v>34.31</v>
      </c>
    </row>
    <row r="6494" spans="1:4" ht="15" x14ac:dyDescent="0.25">
      <c r="A6494" s="81">
        <v>98682</v>
      </c>
      <c r="B6494" s="81" t="s">
        <v>2644</v>
      </c>
      <c r="C6494" s="81" t="s">
        <v>129</v>
      </c>
      <c r="D6494" s="82">
        <v>42.92</v>
      </c>
    </row>
    <row r="6495" spans="1:4" ht="15" x14ac:dyDescent="0.25">
      <c r="A6495" s="81">
        <v>98685</v>
      </c>
      <c r="B6495" s="81" t="s">
        <v>2645</v>
      </c>
      <c r="C6495" s="81" t="s">
        <v>7</v>
      </c>
      <c r="D6495" s="82">
        <v>89.27</v>
      </c>
    </row>
    <row r="6496" spans="1:4" ht="15" x14ac:dyDescent="0.25">
      <c r="A6496" s="81">
        <v>98686</v>
      </c>
      <c r="B6496" s="81" t="s">
        <v>2646</v>
      </c>
      <c r="C6496" s="81" t="s">
        <v>7</v>
      </c>
      <c r="D6496" s="82">
        <v>52.89</v>
      </c>
    </row>
    <row r="6497" spans="1:4" ht="15" x14ac:dyDescent="0.25">
      <c r="A6497" s="81">
        <v>98688</v>
      </c>
      <c r="B6497" s="81" t="s">
        <v>2647</v>
      </c>
      <c r="C6497" s="81" t="s">
        <v>7</v>
      </c>
      <c r="D6497" s="82">
        <v>71.12</v>
      </c>
    </row>
    <row r="6498" spans="1:4" ht="15" x14ac:dyDescent="0.25">
      <c r="A6498" s="81">
        <v>98689</v>
      </c>
      <c r="B6498" s="81" t="s">
        <v>2648</v>
      </c>
      <c r="C6498" s="81" t="s">
        <v>7</v>
      </c>
      <c r="D6498" s="82">
        <v>127.9</v>
      </c>
    </row>
    <row r="6499" spans="1:4" ht="15" x14ac:dyDescent="0.25">
      <c r="A6499" s="81">
        <v>101090</v>
      </c>
      <c r="B6499" s="81" t="s">
        <v>2649</v>
      </c>
      <c r="C6499" s="81" t="s">
        <v>129</v>
      </c>
      <c r="D6499" s="82">
        <v>232.95</v>
      </c>
    </row>
    <row r="6500" spans="1:4" ht="15" x14ac:dyDescent="0.25">
      <c r="A6500" s="81">
        <v>101091</v>
      </c>
      <c r="B6500" s="81" t="s">
        <v>2650</v>
      </c>
      <c r="C6500" s="81" t="s">
        <v>129</v>
      </c>
      <c r="D6500" s="82">
        <v>174.81</v>
      </c>
    </row>
    <row r="6501" spans="1:4" ht="15" x14ac:dyDescent="0.25">
      <c r="A6501" s="81">
        <v>101725</v>
      </c>
      <c r="B6501" s="81" t="s">
        <v>2651</v>
      </c>
      <c r="C6501" s="81" t="s">
        <v>129</v>
      </c>
      <c r="D6501" s="82">
        <v>341.56</v>
      </c>
    </row>
    <row r="6502" spans="1:4" ht="15" x14ac:dyDescent="0.25">
      <c r="A6502" s="81">
        <v>101726</v>
      </c>
      <c r="B6502" s="81" t="s">
        <v>2652</v>
      </c>
      <c r="C6502" s="81" t="s">
        <v>129</v>
      </c>
      <c r="D6502" s="82">
        <v>226.26</v>
      </c>
    </row>
    <row r="6503" spans="1:4" ht="15" x14ac:dyDescent="0.25">
      <c r="A6503" s="81">
        <v>101731</v>
      </c>
      <c r="B6503" s="81" t="s">
        <v>2653</v>
      </c>
      <c r="C6503" s="81" t="s">
        <v>129</v>
      </c>
      <c r="D6503" s="82">
        <v>355.52</v>
      </c>
    </row>
    <row r="6504" spans="1:4" ht="15" x14ac:dyDescent="0.25">
      <c r="A6504" s="81">
        <v>101732</v>
      </c>
      <c r="B6504" s="81" t="s">
        <v>2654</v>
      </c>
      <c r="C6504" s="81" t="s">
        <v>129</v>
      </c>
      <c r="D6504" s="82">
        <v>108.14</v>
      </c>
    </row>
    <row r="6505" spans="1:4" ht="15" x14ac:dyDescent="0.25">
      <c r="A6505" s="81">
        <v>101094</v>
      </c>
      <c r="B6505" s="81" t="s">
        <v>13240</v>
      </c>
      <c r="C6505" s="81" t="s">
        <v>7</v>
      </c>
      <c r="D6505" s="82">
        <v>170.44</v>
      </c>
    </row>
    <row r="6506" spans="1:4" ht="15" x14ac:dyDescent="0.25">
      <c r="A6506" s="81">
        <v>101727</v>
      </c>
      <c r="B6506" s="81" t="s">
        <v>2655</v>
      </c>
      <c r="C6506" s="81" t="s">
        <v>129</v>
      </c>
      <c r="D6506" s="82">
        <v>197.38</v>
      </c>
    </row>
    <row r="6507" spans="1:4" ht="15" x14ac:dyDescent="0.25">
      <c r="A6507" s="81">
        <v>101733</v>
      </c>
      <c r="B6507" s="81" t="s">
        <v>2656</v>
      </c>
      <c r="C6507" s="81" t="s">
        <v>129</v>
      </c>
      <c r="D6507" s="82">
        <v>273.95</v>
      </c>
    </row>
    <row r="6508" spans="1:4" ht="15" x14ac:dyDescent="0.25">
      <c r="A6508" s="81">
        <v>101734</v>
      </c>
      <c r="B6508" s="81" t="s">
        <v>2657</v>
      </c>
      <c r="C6508" s="81" t="s">
        <v>129</v>
      </c>
      <c r="D6508" s="82">
        <v>411.3</v>
      </c>
    </row>
    <row r="6509" spans="1:4" ht="15" x14ac:dyDescent="0.25">
      <c r="A6509" s="81">
        <v>101735</v>
      </c>
      <c r="B6509" s="81" t="s">
        <v>2658</v>
      </c>
      <c r="C6509" s="81" t="s">
        <v>129</v>
      </c>
      <c r="D6509" s="82">
        <v>421.26</v>
      </c>
    </row>
    <row r="6510" spans="1:4" ht="15" x14ac:dyDescent="0.25">
      <c r="A6510" s="81">
        <v>101736</v>
      </c>
      <c r="B6510" s="81" t="s">
        <v>2659</v>
      </c>
      <c r="C6510" s="81" t="s">
        <v>129</v>
      </c>
      <c r="D6510" s="82">
        <v>112.79</v>
      </c>
    </row>
    <row r="6511" spans="1:4" ht="15" x14ac:dyDescent="0.25">
      <c r="A6511" s="81">
        <v>101737</v>
      </c>
      <c r="B6511" s="81" t="s">
        <v>2660</v>
      </c>
      <c r="C6511" s="81" t="s">
        <v>129</v>
      </c>
      <c r="D6511" s="82">
        <v>132.5</v>
      </c>
    </row>
    <row r="6512" spans="1:4" ht="15" x14ac:dyDescent="0.25">
      <c r="A6512" s="81">
        <v>101748</v>
      </c>
      <c r="B6512" s="81" t="s">
        <v>2661</v>
      </c>
      <c r="C6512" s="81" t="s">
        <v>129</v>
      </c>
      <c r="D6512" s="82">
        <v>4.47</v>
      </c>
    </row>
    <row r="6513" spans="1:4" ht="15" x14ac:dyDescent="0.25">
      <c r="A6513" s="81">
        <v>104162</v>
      </c>
      <c r="B6513" s="81" t="s">
        <v>13241</v>
      </c>
      <c r="C6513" s="81" t="s">
        <v>129</v>
      </c>
      <c r="D6513" s="82">
        <v>99.9</v>
      </c>
    </row>
    <row r="6514" spans="1:4" ht="15" x14ac:dyDescent="0.25">
      <c r="A6514" s="81">
        <v>101092</v>
      </c>
      <c r="B6514" s="81" t="s">
        <v>2662</v>
      </c>
      <c r="C6514" s="81" t="s">
        <v>129</v>
      </c>
      <c r="D6514" s="82">
        <v>500.94</v>
      </c>
    </row>
    <row r="6515" spans="1:4" ht="15" x14ac:dyDescent="0.25">
      <c r="A6515" s="81">
        <v>101093</v>
      </c>
      <c r="B6515" s="81" t="s">
        <v>2663</v>
      </c>
      <c r="C6515" s="81" t="s">
        <v>129</v>
      </c>
      <c r="D6515" s="82">
        <v>595.54999999999995</v>
      </c>
    </row>
    <row r="6516" spans="1:4" ht="15" x14ac:dyDescent="0.25">
      <c r="A6516" s="81">
        <v>98695</v>
      </c>
      <c r="B6516" s="81" t="s">
        <v>2664</v>
      </c>
      <c r="C6516" s="81" t="s">
        <v>7</v>
      </c>
      <c r="D6516" s="82">
        <v>106.78</v>
      </c>
    </row>
    <row r="6517" spans="1:4" ht="15" x14ac:dyDescent="0.25">
      <c r="A6517" s="81">
        <v>98697</v>
      </c>
      <c r="B6517" s="81" t="s">
        <v>2665</v>
      </c>
      <c r="C6517" s="81" t="s">
        <v>7</v>
      </c>
      <c r="D6517" s="82">
        <v>70.040000000000006</v>
      </c>
    </row>
    <row r="6518" spans="1:4" ht="15" x14ac:dyDescent="0.25">
      <c r="A6518" s="81">
        <v>101738</v>
      </c>
      <c r="B6518" s="81" t="s">
        <v>2666</v>
      </c>
      <c r="C6518" s="81" t="s">
        <v>7</v>
      </c>
      <c r="D6518" s="82">
        <v>40.33</v>
      </c>
    </row>
    <row r="6519" spans="1:4" ht="15" x14ac:dyDescent="0.25">
      <c r="A6519" s="81">
        <v>101739</v>
      </c>
      <c r="B6519" s="81" t="s">
        <v>2667</v>
      </c>
      <c r="C6519" s="81" t="s">
        <v>7</v>
      </c>
      <c r="D6519" s="82">
        <v>43.47</v>
      </c>
    </row>
    <row r="6520" spans="1:4" ht="15" x14ac:dyDescent="0.25">
      <c r="A6520" s="81">
        <v>88648</v>
      </c>
      <c r="B6520" s="81" t="s">
        <v>15810</v>
      </c>
      <c r="C6520" s="81" t="s">
        <v>7</v>
      </c>
      <c r="D6520" s="82">
        <v>7.73</v>
      </c>
    </row>
    <row r="6521" spans="1:4" ht="15" x14ac:dyDescent="0.25">
      <c r="A6521" s="81">
        <v>88649</v>
      </c>
      <c r="B6521" s="81" t="s">
        <v>15811</v>
      </c>
      <c r="C6521" s="81" t="s">
        <v>7</v>
      </c>
      <c r="D6521" s="82">
        <v>8.67</v>
      </c>
    </row>
    <row r="6522" spans="1:4" ht="15" x14ac:dyDescent="0.25">
      <c r="A6522" s="81">
        <v>88650</v>
      </c>
      <c r="B6522" s="81" t="s">
        <v>15812</v>
      </c>
      <c r="C6522" s="81" t="s">
        <v>7</v>
      </c>
      <c r="D6522" s="82">
        <v>11.57</v>
      </c>
    </row>
    <row r="6523" spans="1:4" ht="15" x14ac:dyDescent="0.25">
      <c r="A6523" s="81">
        <v>101740</v>
      </c>
      <c r="B6523" s="81" t="s">
        <v>2668</v>
      </c>
      <c r="C6523" s="81" t="s">
        <v>7</v>
      </c>
      <c r="D6523" s="82">
        <v>58.84</v>
      </c>
    </row>
    <row r="6524" spans="1:4" ht="15" x14ac:dyDescent="0.25">
      <c r="A6524" s="81">
        <v>101741</v>
      </c>
      <c r="B6524" s="81" t="s">
        <v>2669</v>
      </c>
      <c r="C6524" s="81" t="s">
        <v>7</v>
      </c>
      <c r="D6524" s="82">
        <v>29.14</v>
      </c>
    </row>
    <row r="6525" spans="1:4" ht="15" x14ac:dyDescent="0.25">
      <c r="A6525" s="81">
        <v>94990</v>
      </c>
      <c r="B6525" s="81" t="s">
        <v>13242</v>
      </c>
      <c r="C6525" s="81" t="s">
        <v>969</v>
      </c>
      <c r="D6525" s="82">
        <v>729.56</v>
      </c>
    </row>
    <row r="6526" spans="1:4" ht="15" x14ac:dyDescent="0.25">
      <c r="A6526" s="81">
        <v>94991</v>
      </c>
      <c r="B6526" s="81" t="s">
        <v>15813</v>
      </c>
      <c r="C6526" s="81" t="s">
        <v>969</v>
      </c>
      <c r="D6526" s="82">
        <v>650.71</v>
      </c>
    </row>
    <row r="6527" spans="1:4" ht="15" x14ac:dyDescent="0.25">
      <c r="A6527" s="81">
        <v>94992</v>
      </c>
      <c r="B6527" s="81" t="s">
        <v>13243</v>
      </c>
      <c r="C6527" s="81" t="s">
        <v>129</v>
      </c>
      <c r="D6527" s="82">
        <v>75.959999999999994</v>
      </c>
    </row>
    <row r="6528" spans="1:4" ht="15" x14ac:dyDescent="0.25">
      <c r="A6528" s="81">
        <v>94993</v>
      </c>
      <c r="B6528" s="81" t="s">
        <v>13244</v>
      </c>
      <c r="C6528" s="81" t="s">
        <v>129</v>
      </c>
      <c r="D6528" s="82">
        <v>71.22</v>
      </c>
    </row>
    <row r="6529" spans="1:4" ht="15" x14ac:dyDescent="0.25">
      <c r="A6529" s="81">
        <v>94994</v>
      </c>
      <c r="B6529" s="81" t="s">
        <v>13245</v>
      </c>
      <c r="C6529" s="81" t="s">
        <v>129</v>
      </c>
      <c r="D6529" s="82">
        <v>91.13</v>
      </c>
    </row>
    <row r="6530" spans="1:4" ht="15" x14ac:dyDescent="0.25">
      <c r="A6530" s="81">
        <v>94995</v>
      </c>
      <c r="B6530" s="81" t="s">
        <v>13246</v>
      </c>
      <c r="C6530" s="81" t="s">
        <v>129</v>
      </c>
      <c r="D6530" s="82">
        <v>84.83</v>
      </c>
    </row>
    <row r="6531" spans="1:4" ht="15" x14ac:dyDescent="0.25">
      <c r="A6531" s="81">
        <v>101747</v>
      </c>
      <c r="B6531" s="81" t="s">
        <v>2670</v>
      </c>
      <c r="C6531" s="81" t="s">
        <v>129</v>
      </c>
      <c r="D6531" s="82">
        <v>74.36</v>
      </c>
    </row>
    <row r="6532" spans="1:4" ht="15" x14ac:dyDescent="0.25">
      <c r="A6532" s="81">
        <v>104626</v>
      </c>
      <c r="B6532" s="81" t="s">
        <v>15814</v>
      </c>
      <c r="C6532" s="81" t="s">
        <v>969</v>
      </c>
      <c r="D6532" s="82">
        <v>665.27</v>
      </c>
    </row>
    <row r="6533" spans="1:4" ht="15" x14ac:dyDescent="0.25">
      <c r="A6533" s="81">
        <v>104658</v>
      </c>
      <c r="B6533" s="81" t="s">
        <v>15815</v>
      </c>
      <c r="C6533" s="81" t="s">
        <v>129</v>
      </c>
      <c r="D6533" s="82">
        <v>185.13</v>
      </c>
    </row>
    <row r="6534" spans="1:4" ht="15" x14ac:dyDescent="0.25">
      <c r="A6534" s="81">
        <v>87620</v>
      </c>
      <c r="B6534" s="81" t="s">
        <v>2671</v>
      </c>
      <c r="C6534" s="81" t="s">
        <v>129</v>
      </c>
      <c r="D6534" s="82">
        <v>29.86</v>
      </c>
    </row>
    <row r="6535" spans="1:4" ht="15" x14ac:dyDescent="0.25">
      <c r="A6535" s="81">
        <v>87622</v>
      </c>
      <c r="B6535" s="81" t="s">
        <v>2672</v>
      </c>
      <c r="C6535" s="81" t="s">
        <v>129</v>
      </c>
      <c r="D6535" s="82">
        <v>35.409999999999997</v>
      </c>
    </row>
    <row r="6536" spans="1:4" ht="15" x14ac:dyDescent="0.25">
      <c r="A6536" s="81">
        <v>87623</v>
      </c>
      <c r="B6536" s="81" t="s">
        <v>2673</v>
      </c>
      <c r="C6536" s="81" t="s">
        <v>129</v>
      </c>
      <c r="D6536" s="82">
        <v>75.27</v>
      </c>
    </row>
    <row r="6537" spans="1:4" ht="15" x14ac:dyDescent="0.25">
      <c r="A6537" s="81">
        <v>87624</v>
      </c>
      <c r="B6537" s="81" t="s">
        <v>15816</v>
      </c>
      <c r="C6537" s="81" t="s">
        <v>129</v>
      </c>
      <c r="D6537" s="82">
        <v>84.69</v>
      </c>
    </row>
    <row r="6538" spans="1:4" ht="15" x14ac:dyDescent="0.25">
      <c r="A6538" s="81">
        <v>87630</v>
      </c>
      <c r="B6538" s="81" t="s">
        <v>2674</v>
      </c>
      <c r="C6538" s="81" t="s">
        <v>129</v>
      </c>
      <c r="D6538" s="82">
        <v>37.700000000000003</v>
      </c>
    </row>
    <row r="6539" spans="1:4" ht="15" x14ac:dyDescent="0.25">
      <c r="A6539" s="81">
        <v>87632</v>
      </c>
      <c r="B6539" s="81" t="s">
        <v>2675</v>
      </c>
      <c r="C6539" s="81" t="s">
        <v>129</v>
      </c>
      <c r="D6539" s="82">
        <v>45.41</v>
      </c>
    </row>
    <row r="6540" spans="1:4" ht="15" x14ac:dyDescent="0.25">
      <c r="A6540" s="81">
        <v>87633</v>
      </c>
      <c r="B6540" s="81" t="s">
        <v>2676</v>
      </c>
      <c r="C6540" s="81" t="s">
        <v>129</v>
      </c>
      <c r="D6540" s="82">
        <v>100.83</v>
      </c>
    </row>
    <row r="6541" spans="1:4" ht="15" x14ac:dyDescent="0.25">
      <c r="A6541" s="81">
        <v>87634</v>
      </c>
      <c r="B6541" s="81" t="s">
        <v>2677</v>
      </c>
      <c r="C6541" s="81" t="s">
        <v>129</v>
      </c>
      <c r="D6541" s="82">
        <v>113.93</v>
      </c>
    </row>
    <row r="6542" spans="1:4" ht="15" x14ac:dyDescent="0.25">
      <c r="A6542" s="81">
        <v>87640</v>
      </c>
      <c r="B6542" s="81" t="s">
        <v>2678</v>
      </c>
      <c r="C6542" s="81" t="s">
        <v>129</v>
      </c>
      <c r="D6542" s="82">
        <v>44.12</v>
      </c>
    </row>
    <row r="6543" spans="1:4" ht="15" x14ac:dyDescent="0.25">
      <c r="A6543" s="81">
        <v>87642</v>
      </c>
      <c r="B6543" s="81" t="s">
        <v>2679</v>
      </c>
      <c r="C6543" s="81" t="s">
        <v>129</v>
      </c>
      <c r="D6543" s="82">
        <v>53.61</v>
      </c>
    </row>
    <row r="6544" spans="1:4" ht="15" x14ac:dyDescent="0.25">
      <c r="A6544" s="81">
        <v>87643</v>
      </c>
      <c r="B6544" s="81" t="s">
        <v>2680</v>
      </c>
      <c r="C6544" s="81" t="s">
        <v>129</v>
      </c>
      <c r="D6544" s="82">
        <v>121.75</v>
      </c>
    </row>
    <row r="6545" spans="1:4" ht="15" x14ac:dyDescent="0.25">
      <c r="A6545" s="81">
        <v>87644</v>
      </c>
      <c r="B6545" s="81" t="s">
        <v>2681</v>
      </c>
      <c r="C6545" s="81" t="s">
        <v>129</v>
      </c>
      <c r="D6545" s="82">
        <v>137.86000000000001</v>
      </c>
    </row>
    <row r="6546" spans="1:4" ht="15" x14ac:dyDescent="0.25">
      <c r="A6546" s="81">
        <v>87680</v>
      </c>
      <c r="B6546" s="81" t="s">
        <v>2682</v>
      </c>
      <c r="C6546" s="81" t="s">
        <v>129</v>
      </c>
      <c r="D6546" s="82">
        <v>39.65</v>
      </c>
    </row>
    <row r="6547" spans="1:4" ht="15" x14ac:dyDescent="0.25">
      <c r="A6547" s="81">
        <v>87682</v>
      </c>
      <c r="B6547" s="81" t="s">
        <v>2683</v>
      </c>
      <c r="C6547" s="81" t="s">
        <v>129</v>
      </c>
      <c r="D6547" s="82">
        <v>49.14</v>
      </c>
    </row>
    <row r="6548" spans="1:4" ht="15" x14ac:dyDescent="0.25">
      <c r="A6548" s="81">
        <v>87683</v>
      </c>
      <c r="B6548" s="81" t="s">
        <v>2684</v>
      </c>
      <c r="C6548" s="81" t="s">
        <v>129</v>
      </c>
      <c r="D6548" s="82">
        <v>117.28</v>
      </c>
    </row>
    <row r="6549" spans="1:4" ht="15" x14ac:dyDescent="0.25">
      <c r="A6549" s="81">
        <v>87684</v>
      </c>
      <c r="B6549" s="81" t="s">
        <v>2685</v>
      </c>
      <c r="C6549" s="81" t="s">
        <v>129</v>
      </c>
      <c r="D6549" s="82">
        <v>133.38999999999999</v>
      </c>
    </row>
    <row r="6550" spans="1:4" ht="15" x14ac:dyDescent="0.25">
      <c r="A6550" s="81">
        <v>87690</v>
      </c>
      <c r="B6550" s="81" t="s">
        <v>2686</v>
      </c>
      <c r="C6550" s="81" t="s">
        <v>129</v>
      </c>
      <c r="D6550" s="82">
        <v>45.44</v>
      </c>
    </row>
    <row r="6551" spans="1:4" ht="15" x14ac:dyDescent="0.25">
      <c r="A6551" s="81">
        <v>87692</v>
      </c>
      <c r="B6551" s="81" t="s">
        <v>2687</v>
      </c>
      <c r="C6551" s="81" t="s">
        <v>129</v>
      </c>
      <c r="D6551" s="82">
        <v>56.3</v>
      </c>
    </row>
    <row r="6552" spans="1:4" ht="15" x14ac:dyDescent="0.25">
      <c r="A6552" s="81">
        <v>87693</v>
      </c>
      <c r="B6552" s="81" t="s">
        <v>2688</v>
      </c>
      <c r="C6552" s="81" t="s">
        <v>129</v>
      </c>
      <c r="D6552" s="82">
        <v>134.35</v>
      </c>
    </row>
    <row r="6553" spans="1:4" ht="15" x14ac:dyDescent="0.25">
      <c r="A6553" s="81">
        <v>87694</v>
      </c>
      <c r="B6553" s="81" t="s">
        <v>2689</v>
      </c>
      <c r="C6553" s="81" t="s">
        <v>129</v>
      </c>
      <c r="D6553" s="82">
        <v>152.80000000000001</v>
      </c>
    </row>
    <row r="6554" spans="1:4" ht="15" x14ac:dyDescent="0.25">
      <c r="A6554" s="81">
        <v>87700</v>
      </c>
      <c r="B6554" s="81" t="s">
        <v>2690</v>
      </c>
      <c r="C6554" s="81" t="s">
        <v>129</v>
      </c>
      <c r="D6554" s="82">
        <v>48.94</v>
      </c>
    </row>
    <row r="6555" spans="1:4" ht="15" x14ac:dyDescent="0.25">
      <c r="A6555" s="81">
        <v>87702</v>
      </c>
      <c r="B6555" s="81" t="s">
        <v>2691</v>
      </c>
      <c r="C6555" s="81" t="s">
        <v>129</v>
      </c>
      <c r="D6555" s="82">
        <v>60.77</v>
      </c>
    </row>
    <row r="6556" spans="1:4" ht="15" x14ac:dyDescent="0.25">
      <c r="A6556" s="81">
        <v>87703</v>
      </c>
      <c r="B6556" s="81" t="s">
        <v>2692</v>
      </c>
      <c r="C6556" s="81" t="s">
        <v>129</v>
      </c>
      <c r="D6556" s="82">
        <v>145.76</v>
      </c>
    </row>
    <row r="6557" spans="1:4" ht="15" x14ac:dyDescent="0.25">
      <c r="A6557" s="81">
        <v>87704</v>
      </c>
      <c r="B6557" s="81" t="s">
        <v>2693</v>
      </c>
      <c r="C6557" s="81" t="s">
        <v>129</v>
      </c>
      <c r="D6557" s="82">
        <v>165.85</v>
      </c>
    </row>
    <row r="6558" spans="1:4" ht="15" x14ac:dyDescent="0.25">
      <c r="A6558" s="81">
        <v>87735</v>
      </c>
      <c r="B6558" s="81" t="s">
        <v>2694</v>
      </c>
      <c r="C6558" s="81" t="s">
        <v>129</v>
      </c>
      <c r="D6558" s="82">
        <v>45.1</v>
      </c>
    </row>
    <row r="6559" spans="1:4" ht="15" x14ac:dyDescent="0.25">
      <c r="A6559" s="81">
        <v>87737</v>
      </c>
      <c r="B6559" s="81" t="s">
        <v>2695</v>
      </c>
      <c r="C6559" s="81" t="s">
        <v>129</v>
      </c>
      <c r="D6559" s="82">
        <v>50.65</v>
      </c>
    </row>
    <row r="6560" spans="1:4" ht="15" x14ac:dyDescent="0.25">
      <c r="A6560" s="81">
        <v>87738</v>
      </c>
      <c r="B6560" s="81" t="s">
        <v>2696</v>
      </c>
      <c r="C6560" s="81" t="s">
        <v>129</v>
      </c>
      <c r="D6560" s="82">
        <v>90.51</v>
      </c>
    </row>
    <row r="6561" spans="1:4" ht="15" x14ac:dyDescent="0.25">
      <c r="A6561" s="81">
        <v>87739</v>
      </c>
      <c r="B6561" s="81" t="s">
        <v>2697</v>
      </c>
      <c r="C6561" s="81" t="s">
        <v>129</v>
      </c>
      <c r="D6561" s="82">
        <v>99.93</v>
      </c>
    </row>
    <row r="6562" spans="1:4" ht="15" x14ac:dyDescent="0.25">
      <c r="A6562" s="81">
        <v>87745</v>
      </c>
      <c r="B6562" s="81" t="s">
        <v>2698</v>
      </c>
      <c r="C6562" s="81" t="s">
        <v>129</v>
      </c>
      <c r="D6562" s="82">
        <v>52.94</v>
      </c>
    </row>
    <row r="6563" spans="1:4" ht="15" x14ac:dyDescent="0.25">
      <c r="A6563" s="81">
        <v>87747</v>
      </c>
      <c r="B6563" s="81" t="s">
        <v>2699</v>
      </c>
      <c r="C6563" s="81" t="s">
        <v>129</v>
      </c>
      <c r="D6563" s="82">
        <v>60.65</v>
      </c>
    </row>
    <row r="6564" spans="1:4" ht="15" x14ac:dyDescent="0.25">
      <c r="A6564" s="81">
        <v>87748</v>
      </c>
      <c r="B6564" s="81" t="s">
        <v>2700</v>
      </c>
      <c r="C6564" s="81" t="s">
        <v>129</v>
      </c>
      <c r="D6564" s="82">
        <v>116.07</v>
      </c>
    </row>
    <row r="6565" spans="1:4" ht="15" x14ac:dyDescent="0.25">
      <c r="A6565" s="81">
        <v>87749</v>
      </c>
      <c r="B6565" s="81" t="s">
        <v>2701</v>
      </c>
      <c r="C6565" s="81" t="s">
        <v>129</v>
      </c>
      <c r="D6565" s="82">
        <v>129.16999999999999</v>
      </c>
    </row>
    <row r="6566" spans="1:4" ht="15" x14ac:dyDescent="0.25">
      <c r="A6566" s="81">
        <v>87755</v>
      </c>
      <c r="B6566" s="81" t="s">
        <v>2702</v>
      </c>
      <c r="C6566" s="81" t="s">
        <v>129</v>
      </c>
      <c r="D6566" s="82">
        <v>51.25</v>
      </c>
    </row>
    <row r="6567" spans="1:4" ht="15" x14ac:dyDescent="0.25">
      <c r="A6567" s="81">
        <v>87757</v>
      </c>
      <c r="B6567" s="81" t="s">
        <v>2703</v>
      </c>
      <c r="C6567" s="81" t="s">
        <v>129</v>
      </c>
      <c r="D6567" s="82">
        <v>58.96</v>
      </c>
    </row>
    <row r="6568" spans="1:4" ht="15" x14ac:dyDescent="0.25">
      <c r="A6568" s="81">
        <v>87758</v>
      </c>
      <c r="B6568" s="81" t="s">
        <v>2704</v>
      </c>
      <c r="C6568" s="81" t="s">
        <v>129</v>
      </c>
      <c r="D6568" s="82">
        <v>114.38</v>
      </c>
    </row>
    <row r="6569" spans="1:4" ht="15" x14ac:dyDescent="0.25">
      <c r="A6569" s="81">
        <v>87759</v>
      </c>
      <c r="B6569" s="81" t="s">
        <v>2705</v>
      </c>
      <c r="C6569" s="81" t="s">
        <v>129</v>
      </c>
      <c r="D6569" s="82">
        <v>127.48</v>
      </c>
    </row>
    <row r="6570" spans="1:4" ht="15" x14ac:dyDescent="0.25">
      <c r="A6570" s="81">
        <v>87765</v>
      </c>
      <c r="B6570" s="81" t="s">
        <v>2706</v>
      </c>
      <c r="C6570" s="81" t="s">
        <v>129</v>
      </c>
      <c r="D6570" s="82">
        <v>57.74</v>
      </c>
    </row>
    <row r="6571" spans="1:4" ht="15" x14ac:dyDescent="0.25">
      <c r="A6571" s="81">
        <v>87767</v>
      </c>
      <c r="B6571" s="81" t="s">
        <v>2707</v>
      </c>
      <c r="C6571" s="81" t="s">
        <v>129</v>
      </c>
      <c r="D6571" s="82">
        <v>67.23</v>
      </c>
    </row>
    <row r="6572" spans="1:4" ht="15" x14ac:dyDescent="0.25">
      <c r="A6572" s="81">
        <v>87768</v>
      </c>
      <c r="B6572" s="81" t="s">
        <v>2708</v>
      </c>
      <c r="C6572" s="81" t="s">
        <v>129</v>
      </c>
      <c r="D6572" s="82">
        <v>135.37</v>
      </c>
    </row>
    <row r="6573" spans="1:4" ht="15" x14ac:dyDescent="0.25">
      <c r="A6573" s="81">
        <v>87769</v>
      </c>
      <c r="B6573" s="81" t="s">
        <v>2709</v>
      </c>
      <c r="C6573" s="81" t="s">
        <v>129</v>
      </c>
      <c r="D6573" s="82">
        <v>151.47999999999999</v>
      </c>
    </row>
    <row r="6574" spans="1:4" ht="15" x14ac:dyDescent="0.25">
      <c r="A6574" s="81">
        <v>88470</v>
      </c>
      <c r="B6574" s="81" t="s">
        <v>2710</v>
      </c>
      <c r="C6574" s="81" t="s">
        <v>129</v>
      </c>
      <c r="D6574" s="82">
        <v>23.72</v>
      </c>
    </row>
    <row r="6575" spans="1:4" ht="15" x14ac:dyDescent="0.25">
      <c r="A6575" s="81">
        <v>88471</v>
      </c>
      <c r="B6575" s="81" t="s">
        <v>2711</v>
      </c>
      <c r="C6575" s="81" t="s">
        <v>129</v>
      </c>
      <c r="D6575" s="82">
        <v>29.85</v>
      </c>
    </row>
    <row r="6576" spans="1:4" ht="15" x14ac:dyDescent="0.25">
      <c r="A6576" s="81">
        <v>88472</v>
      </c>
      <c r="B6576" s="81" t="s">
        <v>2712</v>
      </c>
      <c r="C6576" s="81" t="s">
        <v>129</v>
      </c>
      <c r="D6576" s="82">
        <v>34.71</v>
      </c>
    </row>
    <row r="6577" spans="1:4" ht="15" x14ac:dyDescent="0.25">
      <c r="A6577" s="81">
        <v>88476</v>
      </c>
      <c r="B6577" s="81" t="s">
        <v>2713</v>
      </c>
      <c r="C6577" s="81" t="s">
        <v>129</v>
      </c>
      <c r="D6577" s="82">
        <v>19.79</v>
      </c>
    </row>
    <row r="6578" spans="1:4" ht="15" x14ac:dyDescent="0.25">
      <c r="A6578" s="81">
        <v>88477</v>
      </c>
      <c r="B6578" s="81" t="s">
        <v>2714</v>
      </c>
      <c r="C6578" s="81" t="s">
        <v>129</v>
      </c>
      <c r="D6578" s="82">
        <v>27.57</v>
      </c>
    </row>
    <row r="6579" spans="1:4" ht="15" x14ac:dyDescent="0.25">
      <c r="A6579" s="81">
        <v>88478</v>
      </c>
      <c r="B6579" s="81" t="s">
        <v>2715</v>
      </c>
      <c r="C6579" s="81" t="s">
        <v>129</v>
      </c>
      <c r="D6579" s="82">
        <v>33.99</v>
      </c>
    </row>
    <row r="6580" spans="1:4" ht="15" x14ac:dyDescent="0.25">
      <c r="A6580" s="81">
        <v>90930</v>
      </c>
      <c r="B6580" s="81" t="s">
        <v>2716</v>
      </c>
      <c r="C6580" s="81" t="s">
        <v>129</v>
      </c>
      <c r="D6580" s="82">
        <v>77.58</v>
      </c>
    </row>
    <row r="6581" spans="1:4" ht="15" x14ac:dyDescent="0.25">
      <c r="A6581" s="81">
        <v>90932</v>
      </c>
      <c r="B6581" s="81" t="s">
        <v>2717</v>
      </c>
      <c r="C6581" s="81" t="s">
        <v>129</v>
      </c>
      <c r="D6581" s="82">
        <v>88.44</v>
      </c>
    </row>
    <row r="6582" spans="1:4" ht="15" x14ac:dyDescent="0.25">
      <c r="A6582" s="81">
        <v>90933</v>
      </c>
      <c r="B6582" s="81" t="s">
        <v>2718</v>
      </c>
      <c r="C6582" s="81" t="s">
        <v>129</v>
      </c>
      <c r="D6582" s="82">
        <v>166.49</v>
      </c>
    </row>
    <row r="6583" spans="1:4" ht="15" x14ac:dyDescent="0.25">
      <c r="A6583" s="81">
        <v>90934</v>
      </c>
      <c r="B6583" s="81" t="s">
        <v>2719</v>
      </c>
      <c r="C6583" s="81" t="s">
        <v>129</v>
      </c>
      <c r="D6583" s="82">
        <v>184.94</v>
      </c>
    </row>
    <row r="6584" spans="1:4" ht="15" x14ac:dyDescent="0.25">
      <c r="A6584" s="81">
        <v>90940</v>
      </c>
      <c r="B6584" s="81" t="s">
        <v>2720</v>
      </c>
      <c r="C6584" s="81" t="s">
        <v>129</v>
      </c>
      <c r="D6584" s="82">
        <v>82.71</v>
      </c>
    </row>
    <row r="6585" spans="1:4" ht="15" x14ac:dyDescent="0.25">
      <c r="A6585" s="81">
        <v>90942</v>
      </c>
      <c r="B6585" s="81" t="s">
        <v>2721</v>
      </c>
      <c r="C6585" s="81" t="s">
        <v>129</v>
      </c>
      <c r="D6585" s="82">
        <v>94.54</v>
      </c>
    </row>
    <row r="6586" spans="1:4" ht="15" x14ac:dyDescent="0.25">
      <c r="A6586" s="81">
        <v>90943</v>
      </c>
      <c r="B6586" s="81" t="s">
        <v>2722</v>
      </c>
      <c r="C6586" s="81" t="s">
        <v>129</v>
      </c>
      <c r="D6586" s="82">
        <v>179.53</v>
      </c>
    </row>
    <row r="6587" spans="1:4" ht="15" x14ac:dyDescent="0.25">
      <c r="A6587" s="81">
        <v>90944</v>
      </c>
      <c r="B6587" s="81" t="s">
        <v>2723</v>
      </c>
      <c r="C6587" s="81" t="s">
        <v>129</v>
      </c>
      <c r="D6587" s="82">
        <v>199.62</v>
      </c>
    </row>
    <row r="6588" spans="1:4" ht="15" x14ac:dyDescent="0.25">
      <c r="A6588" s="81">
        <v>90950</v>
      </c>
      <c r="B6588" s="81" t="s">
        <v>2724</v>
      </c>
      <c r="C6588" s="81" t="s">
        <v>129</v>
      </c>
      <c r="D6588" s="82">
        <v>92.1</v>
      </c>
    </row>
    <row r="6589" spans="1:4" ht="15" x14ac:dyDescent="0.25">
      <c r="A6589" s="81">
        <v>90952</v>
      </c>
      <c r="B6589" s="81" t="s">
        <v>2725</v>
      </c>
      <c r="C6589" s="81" t="s">
        <v>129</v>
      </c>
      <c r="D6589" s="82">
        <v>105.7</v>
      </c>
    </row>
    <row r="6590" spans="1:4" ht="15" x14ac:dyDescent="0.25">
      <c r="A6590" s="81">
        <v>90953</v>
      </c>
      <c r="B6590" s="81" t="s">
        <v>2726</v>
      </c>
      <c r="C6590" s="81" t="s">
        <v>129</v>
      </c>
      <c r="D6590" s="82">
        <v>203.42</v>
      </c>
    </row>
    <row r="6591" spans="1:4" ht="15" x14ac:dyDescent="0.25">
      <c r="A6591" s="81">
        <v>90954</v>
      </c>
      <c r="B6591" s="81" t="s">
        <v>2727</v>
      </c>
      <c r="C6591" s="81" t="s">
        <v>129</v>
      </c>
      <c r="D6591" s="82">
        <v>226.52</v>
      </c>
    </row>
    <row r="6592" spans="1:4" ht="15" x14ac:dyDescent="0.25">
      <c r="A6592" s="81">
        <v>102803</v>
      </c>
      <c r="B6592" s="81" t="s">
        <v>2728</v>
      </c>
      <c r="C6592" s="81" t="s">
        <v>129</v>
      </c>
      <c r="D6592" s="82">
        <v>2.81</v>
      </c>
    </row>
    <row r="6593" spans="1:4" ht="15" x14ac:dyDescent="0.25">
      <c r="A6593" s="81">
        <v>101742</v>
      </c>
      <c r="B6593" s="81" t="s">
        <v>2729</v>
      </c>
      <c r="C6593" s="81" t="s">
        <v>7</v>
      </c>
      <c r="D6593" s="82">
        <v>65.819999999999993</v>
      </c>
    </row>
    <row r="6594" spans="1:4" ht="15" x14ac:dyDescent="0.25">
      <c r="A6594" s="81">
        <v>87878</v>
      </c>
      <c r="B6594" s="81" t="s">
        <v>13247</v>
      </c>
      <c r="C6594" s="81" t="s">
        <v>129</v>
      </c>
      <c r="D6594" s="82">
        <v>5.43</v>
      </c>
    </row>
    <row r="6595" spans="1:4" ht="15" x14ac:dyDescent="0.25">
      <c r="A6595" s="81">
        <v>87879</v>
      </c>
      <c r="B6595" s="81" t="s">
        <v>13248</v>
      </c>
      <c r="C6595" s="81" t="s">
        <v>129</v>
      </c>
      <c r="D6595" s="82">
        <v>4.71</v>
      </c>
    </row>
    <row r="6596" spans="1:4" ht="15" x14ac:dyDescent="0.25">
      <c r="A6596" s="81">
        <v>87881</v>
      </c>
      <c r="B6596" s="81" t="s">
        <v>13249</v>
      </c>
      <c r="C6596" s="81" t="s">
        <v>129</v>
      </c>
      <c r="D6596" s="82">
        <v>6.64</v>
      </c>
    </row>
    <row r="6597" spans="1:4" ht="15" x14ac:dyDescent="0.25">
      <c r="A6597" s="81">
        <v>87882</v>
      </c>
      <c r="B6597" s="81" t="s">
        <v>13250</v>
      </c>
      <c r="C6597" s="81" t="s">
        <v>129</v>
      </c>
      <c r="D6597" s="82">
        <v>6.39</v>
      </c>
    </row>
    <row r="6598" spans="1:4" ht="15" x14ac:dyDescent="0.25">
      <c r="A6598" s="81">
        <v>87884</v>
      </c>
      <c r="B6598" s="81" t="s">
        <v>13251</v>
      </c>
      <c r="C6598" s="81" t="s">
        <v>129</v>
      </c>
      <c r="D6598" s="82">
        <v>10.17</v>
      </c>
    </row>
    <row r="6599" spans="1:4" ht="15" x14ac:dyDescent="0.25">
      <c r="A6599" s="81">
        <v>87885</v>
      </c>
      <c r="B6599" s="81" t="s">
        <v>13252</v>
      </c>
      <c r="C6599" s="81" t="s">
        <v>129</v>
      </c>
      <c r="D6599" s="82">
        <v>9.6300000000000008</v>
      </c>
    </row>
    <row r="6600" spans="1:4" ht="15" x14ac:dyDescent="0.25">
      <c r="A6600" s="81">
        <v>87886</v>
      </c>
      <c r="B6600" s="81" t="s">
        <v>13253</v>
      </c>
      <c r="C6600" s="81" t="s">
        <v>129</v>
      </c>
      <c r="D6600" s="82">
        <v>18.27</v>
      </c>
    </row>
    <row r="6601" spans="1:4" ht="15" x14ac:dyDescent="0.25">
      <c r="A6601" s="81">
        <v>87887</v>
      </c>
      <c r="B6601" s="81" t="s">
        <v>13254</v>
      </c>
      <c r="C6601" s="81" t="s">
        <v>129</v>
      </c>
      <c r="D6601" s="82">
        <v>17.100000000000001</v>
      </c>
    </row>
    <row r="6602" spans="1:4" ht="15" x14ac:dyDescent="0.25">
      <c r="A6602" s="81">
        <v>87888</v>
      </c>
      <c r="B6602" s="81" t="s">
        <v>13255</v>
      </c>
      <c r="C6602" s="81" t="s">
        <v>129</v>
      </c>
      <c r="D6602" s="82">
        <v>8.67</v>
      </c>
    </row>
    <row r="6603" spans="1:4" ht="15" x14ac:dyDescent="0.25">
      <c r="A6603" s="81">
        <v>87889</v>
      </c>
      <c r="B6603" s="81" t="s">
        <v>13256</v>
      </c>
      <c r="C6603" s="81" t="s">
        <v>129</v>
      </c>
      <c r="D6603" s="82">
        <v>8.42</v>
      </c>
    </row>
    <row r="6604" spans="1:4" ht="15" x14ac:dyDescent="0.25">
      <c r="A6604" s="81">
        <v>87891</v>
      </c>
      <c r="B6604" s="81" t="s">
        <v>13257</v>
      </c>
      <c r="C6604" s="81" t="s">
        <v>129</v>
      </c>
      <c r="D6604" s="82">
        <v>12.2</v>
      </c>
    </row>
    <row r="6605" spans="1:4" ht="15" x14ac:dyDescent="0.25">
      <c r="A6605" s="81">
        <v>87892</v>
      </c>
      <c r="B6605" s="81" t="s">
        <v>13258</v>
      </c>
      <c r="C6605" s="81" t="s">
        <v>129</v>
      </c>
      <c r="D6605" s="82">
        <v>11.66</v>
      </c>
    </row>
    <row r="6606" spans="1:4" ht="15" x14ac:dyDescent="0.25">
      <c r="A6606" s="81">
        <v>87893</v>
      </c>
      <c r="B6606" s="81" t="s">
        <v>13259</v>
      </c>
      <c r="C6606" s="81" t="s">
        <v>129</v>
      </c>
      <c r="D6606" s="82">
        <v>8.4499999999999993</v>
      </c>
    </row>
    <row r="6607" spans="1:4" ht="15" x14ac:dyDescent="0.25">
      <c r="A6607" s="81">
        <v>87894</v>
      </c>
      <c r="B6607" s="81" t="s">
        <v>13260</v>
      </c>
      <c r="C6607" s="81" t="s">
        <v>129</v>
      </c>
      <c r="D6607" s="82">
        <v>7.73</v>
      </c>
    </row>
    <row r="6608" spans="1:4" ht="15" x14ac:dyDescent="0.25">
      <c r="A6608" s="81">
        <v>87896</v>
      </c>
      <c r="B6608" s="81" t="s">
        <v>13261</v>
      </c>
      <c r="C6608" s="81" t="s">
        <v>129</v>
      </c>
      <c r="D6608" s="82">
        <v>6.12</v>
      </c>
    </row>
    <row r="6609" spans="1:4" ht="15" x14ac:dyDescent="0.25">
      <c r="A6609" s="81">
        <v>87897</v>
      </c>
      <c r="B6609" s="81" t="s">
        <v>13262</v>
      </c>
      <c r="C6609" s="81" t="s">
        <v>129</v>
      </c>
      <c r="D6609" s="82">
        <v>5.4</v>
      </c>
    </row>
    <row r="6610" spans="1:4" ht="15" x14ac:dyDescent="0.25">
      <c r="A6610" s="81">
        <v>87899</v>
      </c>
      <c r="B6610" s="81" t="s">
        <v>13263</v>
      </c>
      <c r="C6610" s="81" t="s">
        <v>129</v>
      </c>
      <c r="D6610" s="82">
        <v>9.56</v>
      </c>
    </row>
    <row r="6611" spans="1:4" ht="15" x14ac:dyDescent="0.25">
      <c r="A6611" s="81">
        <v>87900</v>
      </c>
      <c r="B6611" s="81" t="s">
        <v>13264</v>
      </c>
      <c r="C6611" s="81" t="s">
        <v>129</v>
      </c>
      <c r="D6611" s="82">
        <v>9.31</v>
      </c>
    </row>
    <row r="6612" spans="1:4" ht="15" x14ac:dyDescent="0.25">
      <c r="A6612" s="81">
        <v>87902</v>
      </c>
      <c r="B6612" s="81" t="s">
        <v>13265</v>
      </c>
      <c r="C6612" s="81" t="s">
        <v>129</v>
      </c>
      <c r="D6612" s="82">
        <v>13.09</v>
      </c>
    </row>
    <row r="6613" spans="1:4" ht="15" x14ac:dyDescent="0.25">
      <c r="A6613" s="81">
        <v>87903</v>
      </c>
      <c r="B6613" s="81" t="s">
        <v>13266</v>
      </c>
      <c r="C6613" s="81" t="s">
        <v>129</v>
      </c>
      <c r="D6613" s="82">
        <v>12.55</v>
      </c>
    </row>
    <row r="6614" spans="1:4" ht="15" x14ac:dyDescent="0.25">
      <c r="A6614" s="81">
        <v>87904</v>
      </c>
      <c r="B6614" s="81" t="s">
        <v>13267</v>
      </c>
      <c r="C6614" s="81" t="s">
        <v>129</v>
      </c>
      <c r="D6614" s="82">
        <v>9.8800000000000008</v>
      </c>
    </row>
    <row r="6615" spans="1:4" ht="15" x14ac:dyDescent="0.25">
      <c r="A6615" s="81">
        <v>87905</v>
      </c>
      <c r="B6615" s="81" t="s">
        <v>13268</v>
      </c>
      <c r="C6615" s="81" t="s">
        <v>129</v>
      </c>
      <c r="D6615" s="82">
        <v>9.16</v>
      </c>
    </row>
    <row r="6616" spans="1:4" ht="15" x14ac:dyDescent="0.25">
      <c r="A6616" s="81">
        <v>87907</v>
      </c>
      <c r="B6616" s="81" t="s">
        <v>13269</v>
      </c>
      <c r="C6616" s="81" t="s">
        <v>129</v>
      </c>
      <c r="D6616" s="82">
        <v>7.45</v>
      </c>
    </row>
    <row r="6617" spans="1:4" ht="15" x14ac:dyDescent="0.25">
      <c r="A6617" s="81">
        <v>87908</v>
      </c>
      <c r="B6617" s="81" t="s">
        <v>13270</v>
      </c>
      <c r="C6617" s="81" t="s">
        <v>129</v>
      </c>
      <c r="D6617" s="82">
        <v>6.73</v>
      </c>
    </row>
    <row r="6618" spans="1:4" ht="15" x14ac:dyDescent="0.25">
      <c r="A6618" s="81">
        <v>87910</v>
      </c>
      <c r="B6618" s="81" t="s">
        <v>13271</v>
      </c>
      <c r="C6618" s="81" t="s">
        <v>129</v>
      </c>
      <c r="D6618" s="82">
        <v>25.05</v>
      </c>
    </row>
    <row r="6619" spans="1:4" ht="15" x14ac:dyDescent="0.25">
      <c r="A6619" s="81">
        <v>87911</v>
      </c>
      <c r="B6619" s="81" t="s">
        <v>13272</v>
      </c>
      <c r="C6619" s="81" t="s">
        <v>129</v>
      </c>
      <c r="D6619" s="82">
        <v>23.88</v>
      </c>
    </row>
    <row r="6620" spans="1:4" ht="15" x14ac:dyDescent="0.25">
      <c r="A6620" s="81">
        <v>104410</v>
      </c>
      <c r="B6620" s="81" t="s">
        <v>13273</v>
      </c>
      <c r="C6620" s="81" t="s">
        <v>129</v>
      </c>
      <c r="D6620" s="82">
        <v>5.51</v>
      </c>
    </row>
    <row r="6621" spans="1:4" ht="15" x14ac:dyDescent="0.25">
      <c r="A6621" s="81">
        <v>104411</v>
      </c>
      <c r="B6621" s="81" t="s">
        <v>13274</v>
      </c>
      <c r="C6621" s="81" t="s">
        <v>129</v>
      </c>
      <c r="D6621" s="82">
        <v>5.51</v>
      </c>
    </row>
    <row r="6622" spans="1:4" ht="15" x14ac:dyDescent="0.25">
      <c r="A6622" s="81">
        <v>87411</v>
      </c>
      <c r="B6622" s="81" t="s">
        <v>15817</v>
      </c>
      <c r="C6622" s="81" t="s">
        <v>129</v>
      </c>
      <c r="D6622" s="82">
        <v>18.350000000000001</v>
      </c>
    </row>
    <row r="6623" spans="1:4" ht="15" x14ac:dyDescent="0.25">
      <c r="A6623" s="81">
        <v>87412</v>
      </c>
      <c r="B6623" s="81" t="s">
        <v>15818</v>
      </c>
      <c r="C6623" s="81" t="s">
        <v>129</v>
      </c>
      <c r="D6623" s="82">
        <v>28.59</v>
      </c>
    </row>
    <row r="6624" spans="1:4" ht="15" x14ac:dyDescent="0.25">
      <c r="A6624" s="81">
        <v>87413</v>
      </c>
      <c r="B6624" s="81" t="s">
        <v>15819</v>
      </c>
      <c r="C6624" s="81" t="s">
        <v>129</v>
      </c>
      <c r="D6624" s="82">
        <v>34.46</v>
      </c>
    </row>
    <row r="6625" spans="1:4" ht="15" x14ac:dyDescent="0.25">
      <c r="A6625" s="81">
        <v>87414</v>
      </c>
      <c r="B6625" s="81" t="s">
        <v>15820</v>
      </c>
      <c r="C6625" s="81" t="s">
        <v>129</v>
      </c>
      <c r="D6625" s="82">
        <v>28.84</v>
      </c>
    </row>
    <row r="6626" spans="1:4" ht="15" x14ac:dyDescent="0.25">
      <c r="A6626" s="81">
        <v>87415</v>
      </c>
      <c r="B6626" s="81" t="s">
        <v>15821</v>
      </c>
      <c r="C6626" s="81" t="s">
        <v>129</v>
      </c>
      <c r="D6626" s="82">
        <v>39.07</v>
      </c>
    </row>
    <row r="6627" spans="1:4" ht="15" x14ac:dyDescent="0.25">
      <c r="A6627" s="81">
        <v>87416</v>
      </c>
      <c r="B6627" s="81" t="s">
        <v>15822</v>
      </c>
      <c r="C6627" s="81" t="s">
        <v>129</v>
      </c>
      <c r="D6627" s="82">
        <v>44.95</v>
      </c>
    </row>
    <row r="6628" spans="1:4" ht="15" x14ac:dyDescent="0.25">
      <c r="A6628" s="81">
        <v>87418</v>
      </c>
      <c r="B6628" s="81" t="s">
        <v>15823</v>
      </c>
      <c r="C6628" s="81" t="s">
        <v>129</v>
      </c>
      <c r="D6628" s="82">
        <v>21.6</v>
      </c>
    </row>
    <row r="6629" spans="1:4" ht="15" x14ac:dyDescent="0.25">
      <c r="A6629" s="81">
        <v>87421</v>
      </c>
      <c r="B6629" s="81" t="s">
        <v>15824</v>
      </c>
      <c r="C6629" s="81" t="s">
        <v>129</v>
      </c>
      <c r="D6629" s="82">
        <v>32.549999999999997</v>
      </c>
    </row>
    <row r="6630" spans="1:4" ht="15" x14ac:dyDescent="0.25">
      <c r="A6630" s="81">
        <v>87424</v>
      </c>
      <c r="B6630" s="81" t="s">
        <v>15825</v>
      </c>
      <c r="C6630" s="81" t="s">
        <v>129</v>
      </c>
      <c r="D6630" s="82">
        <v>43.98</v>
      </c>
    </row>
    <row r="6631" spans="1:4" ht="15" x14ac:dyDescent="0.25">
      <c r="A6631" s="81">
        <v>87427</v>
      </c>
      <c r="B6631" s="81" t="s">
        <v>15826</v>
      </c>
      <c r="C6631" s="81" t="s">
        <v>129</v>
      </c>
      <c r="D6631" s="82">
        <v>51.61</v>
      </c>
    </row>
    <row r="6632" spans="1:4" ht="15" x14ac:dyDescent="0.25">
      <c r="A6632" s="81">
        <v>87430</v>
      </c>
      <c r="B6632" s="81" t="s">
        <v>15827</v>
      </c>
      <c r="C6632" s="81" t="s">
        <v>129</v>
      </c>
      <c r="D6632" s="82">
        <v>21.57</v>
      </c>
    </row>
    <row r="6633" spans="1:4" ht="15" x14ac:dyDescent="0.25">
      <c r="A6633" s="81">
        <v>87433</v>
      </c>
      <c r="B6633" s="81" t="s">
        <v>15828</v>
      </c>
      <c r="C6633" s="81" t="s">
        <v>129</v>
      </c>
      <c r="D6633" s="82">
        <v>30.6</v>
      </c>
    </row>
    <row r="6634" spans="1:4" ht="15" x14ac:dyDescent="0.25">
      <c r="A6634" s="81">
        <v>87436</v>
      </c>
      <c r="B6634" s="81" t="s">
        <v>15829</v>
      </c>
      <c r="C6634" s="81" t="s">
        <v>129</v>
      </c>
      <c r="D6634" s="82">
        <v>35.229999999999997</v>
      </c>
    </row>
    <row r="6635" spans="1:4" ht="15" x14ac:dyDescent="0.25">
      <c r="A6635" s="81">
        <v>87439</v>
      </c>
      <c r="B6635" s="81" t="s">
        <v>15830</v>
      </c>
      <c r="C6635" s="81" t="s">
        <v>129</v>
      </c>
      <c r="D6635" s="82">
        <v>42.92</v>
      </c>
    </row>
    <row r="6636" spans="1:4" ht="15" x14ac:dyDescent="0.25">
      <c r="A6636" s="81">
        <v>87527</v>
      </c>
      <c r="B6636" s="81" t="s">
        <v>15831</v>
      </c>
      <c r="C6636" s="81" t="s">
        <v>129</v>
      </c>
      <c r="D6636" s="82">
        <v>41.95</v>
      </c>
    </row>
    <row r="6637" spans="1:4" ht="15" x14ac:dyDescent="0.25">
      <c r="A6637" s="81">
        <v>87528</v>
      </c>
      <c r="B6637" s="81" t="s">
        <v>15832</v>
      </c>
      <c r="C6637" s="81" t="s">
        <v>129</v>
      </c>
      <c r="D6637" s="82">
        <v>47.7</v>
      </c>
    </row>
    <row r="6638" spans="1:4" ht="15" x14ac:dyDescent="0.25">
      <c r="A6638" s="81">
        <v>87529</v>
      </c>
      <c r="B6638" s="81" t="s">
        <v>15833</v>
      </c>
      <c r="C6638" s="81" t="s">
        <v>129</v>
      </c>
      <c r="D6638" s="82">
        <v>38.130000000000003</v>
      </c>
    </row>
    <row r="6639" spans="1:4" ht="15" x14ac:dyDescent="0.25">
      <c r="A6639" s="81">
        <v>87530</v>
      </c>
      <c r="B6639" s="81" t="s">
        <v>15834</v>
      </c>
      <c r="C6639" s="81" t="s">
        <v>129</v>
      </c>
      <c r="D6639" s="82">
        <v>43.88</v>
      </c>
    </row>
    <row r="6640" spans="1:4" ht="15" x14ac:dyDescent="0.25">
      <c r="A6640" s="81">
        <v>87531</v>
      </c>
      <c r="B6640" s="81" t="s">
        <v>15835</v>
      </c>
      <c r="C6640" s="81" t="s">
        <v>129</v>
      </c>
      <c r="D6640" s="82">
        <v>36.57</v>
      </c>
    </row>
    <row r="6641" spans="1:4" ht="15" x14ac:dyDescent="0.25">
      <c r="A6641" s="81">
        <v>87532</v>
      </c>
      <c r="B6641" s="81" t="s">
        <v>15836</v>
      </c>
      <c r="C6641" s="81" t="s">
        <v>129</v>
      </c>
      <c r="D6641" s="82">
        <v>42.32</v>
      </c>
    </row>
    <row r="6642" spans="1:4" ht="15" x14ac:dyDescent="0.25">
      <c r="A6642" s="81">
        <v>87535</v>
      </c>
      <c r="B6642" s="81" t="s">
        <v>15837</v>
      </c>
      <c r="C6642" s="81" t="s">
        <v>129</v>
      </c>
      <c r="D6642" s="82">
        <v>33.369999999999997</v>
      </c>
    </row>
    <row r="6643" spans="1:4" ht="15" x14ac:dyDescent="0.25">
      <c r="A6643" s="81">
        <v>87536</v>
      </c>
      <c r="B6643" s="81" t="s">
        <v>15838</v>
      </c>
      <c r="C6643" s="81" t="s">
        <v>129</v>
      </c>
      <c r="D6643" s="82">
        <v>39.119999999999997</v>
      </c>
    </row>
    <row r="6644" spans="1:4" ht="15" x14ac:dyDescent="0.25">
      <c r="A6644" s="81">
        <v>87539</v>
      </c>
      <c r="B6644" s="81" t="s">
        <v>15839</v>
      </c>
      <c r="C6644" s="81" t="s">
        <v>129</v>
      </c>
      <c r="D6644" s="82">
        <v>67.709999999999994</v>
      </c>
    </row>
    <row r="6645" spans="1:4" ht="15" x14ac:dyDescent="0.25">
      <c r="A6645" s="81">
        <v>87543</v>
      </c>
      <c r="B6645" s="81" t="s">
        <v>15840</v>
      </c>
      <c r="C6645" s="81" t="s">
        <v>129</v>
      </c>
      <c r="D6645" s="82">
        <v>26.28</v>
      </c>
    </row>
    <row r="6646" spans="1:4" ht="15" x14ac:dyDescent="0.25">
      <c r="A6646" s="81">
        <v>87545</v>
      </c>
      <c r="B6646" s="81" t="s">
        <v>15841</v>
      </c>
      <c r="C6646" s="81" t="s">
        <v>129</v>
      </c>
      <c r="D6646" s="82">
        <v>31.89</v>
      </c>
    </row>
    <row r="6647" spans="1:4" ht="15" x14ac:dyDescent="0.25">
      <c r="A6647" s="81">
        <v>87546</v>
      </c>
      <c r="B6647" s="81" t="s">
        <v>15842</v>
      </c>
      <c r="C6647" s="81" t="s">
        <v>129</v>
      </c>
      <c r="D6647" s="82">
        <v>35.56</v>
      </c>
    </row>
    <row r="6648" spans="1:4" ht="15" x14ac:dyDescent="0.25">
      <c r="A6648" s="81">
        <v>87547</v>
      </c>
      <c r="B6648" s="81" t="s">
        <v>15843</v>
      </c>
      <c r="C6648" s="81" t="s">
        <v>129</v>
      </c>
      <c r="D6648" s="82">
        <v>28.07</v>
      </c>
    </row>
    <row r="6649" spans="1:4" ht="15" x14ac:dyDescent="0.25">
      <c r="A6649" s="81">
        <v>87548</v>
      </c>
      <c r="B6649" s="81" t="s">
        <v>15844</v>
      </c>
      <c r="C6649" s="81" t="s">
        <v>129</v>
      </c>
      <c r="D6649" s="82">
        <v>31.74</v>
      </c>
    </row>
    <row r="6650" spans="1:4" ht="15" x14ac:dyDescent="0.25">
      <c r="A6650" s="81">
        <v>87549</v>
      </c>
      <c r="B6650" s="81" t="s">
        <v>15845</v>
      </c>
      <c r="C6650" s="81" t="s">
        <v>129</v>
      </c>
      <c r="D6650" s="82">
        <v>26.52</v>
      </c>
    </row>
    <row r="6651" spans="1:4" ht="15" x14ac:dyDescent="0.25">
      <c r="A6651" s="81">
        <v>87550</v>
      </c>
      <c r="B6651" s="81" t="s">
        <v>15846</v>
      </c>
      <c r="C6651" s="81" t="s">
        <v>129</v>
      </c>
      <c r="D6651" s="82">
        <v>30.19</v>
      </c>
    </row>
    <row r="6652" spans="1:4" ht="15" x14ac:dyDescent="0.25">
      <c r="A6652" s="81">
        <v>87553</v>
      </c>
      <c r="B6652" s="81" t="s">
        <v>15847</v>
      </c>
      <c r="C6652" s="81" t="s">
        <v>129</v>
      </c>
      <c r="D6652" s="82">
        <v>23.31</v>
      </c>
    </row>
    <row r="6653" spans="1:4" ht="15" x14ac:dyDescent="0.25">
      <c r="A6653" s="81">
        <v>87554</v>
      </c>
      <c r="B6653" s="81" t="s">
        <v>15848</v>
      </c>
      <c r="C6653" s="81" t="s">
        <v>129</v>
      </c>
      <c r="D6653" s="82">
        <v>26.98</v>
      </c>
    </row>
    <row r="6654" spans="1:4" ht="15" x14ac:dyDescent="0.25">
      <c r="A6654" s="81">
        <v>87557</v>
      </c>
      <c r="B6654" s="81" t="s">
        <v>15849</v>
      </c>
      <c r="C6654" s="81" t="s">
        <v>129</v>
      </c>
      <c r="D6654" s="82">
        <v>44.99</v>
      </c>
    </row>
    <row r="6655" spans="1:4" ht="15" x14ac:dyDescent="0.25">
      <c r="A6655" s="81">
        <v>87561</v>
      </c>
      <c r="B6655" s="81" t="s">
        <v>15850</v>
      </c>
      <c r="C6655" s="81" t="s">
        <v>129</v>
      </c>
      <c r="D6655" s="82">
        <v>44.32</v>
      </c>
    </row>
    <row r="6656" spans="1:4" ht="15" x14ac:dyDescent="0.25">
      <c r="A6656" s="81">
        <v>87775</v>
      </c>
      <c r="B6656" s="81" t="s">
        <v>13275</v>
      </c>
      <c r="C6656" s="81" t="s">
        <v>129</v>
      </c>
      <c r="D6656" s="82">
        <v>60.89</v>
      </c>
    </row>
    <row r="6657" spans="1:4" ht="15" x14ac:dyDescent="0.25">
      <c r="A6657" s="81">
        <v>87777</v>
      </c>
      <c r="B6657" s="81" t="s">
        <v>13276</v>
      </c>
      <c r="C6657" s="81" t="s">
        <v>129</v>
      </c>
      <c r="D6657" s="82">
        <v>66.83</v>
      </c>
    </row>
    <row r="6658" spans="1:4" ht="15" x14ac:dyDescent="0.25">
      <c r="A6658" s="81">
        <v>87778</v>
      </c>
      <c r="B6658" s="81" t="s">
        <v>13277</v>
      </c>
      <c r="C6658" s="81" t="s">
        <v>129</v>
      </c>
      <c r="D6658" s="82">
        <v>96.07</v>
      </c>
    </row>
    <row r="6659" spans="1:4" ht="15" x14ac:dyDescent="0.25">
      <c r="A6659" s="81">
        <v>87779</v>
      </c>
      <c r="B6659" s="81" t="s">
        <v>13278</v>
      </c>
      <c r="C6659" s="81" t="s">
        <v>129</v>
      </c>
      <c r="D6659" s="82">
        <v>78.25</v>
      </c>
    </row>
    <row r="6660" spans="1:4" ht="15" x14ac:dyDescent="0.25">
      <c r="A6660" s="81">
        <v>87781</v>
      </c>
      <c r="B6660" s="81" t="s">
        <v>13279</v>
      </c>
      <c r="C6660" s="81" t="s">
        <v>129</v>
      </c>
      <c r="D6660" s="82">
        <v>86.21</v>
      </c>
    </row>
    <row r="6661" spans="1:4" ht="15" x14ac:dyDescent="0.25">
      <c r="A6661" s="81">
        <v>87783</v>
      </c>
      <c r="B6661" s="81" t="s">
        <v>13280</v>
      </c>
      <c r="C6661" s="81" t="s">
        <v>129</v>
      </c>
      <c r="D6661" s="82">
        <v>125.73</v>
      </c>
    </row>
    <row r="6662" spans="1:4" ht="15" x14ac:dyDescent="0.25">
      <c r="A6662" s="81">
        <v>87784</v>
      </c>
      <c r="B6662" s="81" t="s">
        <v>13281</v>
      </c>
      <c r="C6662" s="81" t="s">
        <v>129</v>
      </c>
      <c r="D6662" s="82">
        <v>83.64</v>
      </c>
    </row>
    <row r="6663" spans="1:4" ht="15" x14ac:dyDescent="0.25">
      <c r="A6663" s="81">
        <v>87786</v>
      </c>
      <c r="B6663" s="81" t="s">
        <v>13282</v>
      </c>
      <c r="C6663" s="81" t="s">
        <v>129</v>
      </c>
      <c r="D6663" s="82">
        <v>93.62</v>
      </c>
    </row>
    <row r="6664" spans="1:4" ht="15" x14ac:dyDescent="0.25">
      <c r="A6664" s="81">
        <v>87787</v>
      </c>
      <c r="B6664" s="81" t="s">
        <v>13283</v>
      </c>
      <c r="C6664" s="81" t="s">
        <v>129</v>
      </c>
      <c r="D6664" s="82">
        <v>144.43</v>
      </c>
    </row>
    <row r="6665" spans="1:4" ht="15" x14ac:dyDescent="0.25">
      <c r="A6665" s="81">
        <v>87788</v>
      </c>
      <c r="B6665" s="81" t="s">
        <v>13284</v>
      </c>
      <c r="C6665" s="81" t="s">
        <v>129</v>
      </c>
      <c r="D6665" s="82">
        <v>99.93</v>
      </c>
    </row>
    <row r="6666" spans="1:4" ht="15" x14ac:dyDescent="0.25">
      <c r="A6666" s="81">
        <v>87791</v>
      </c>
      <c r="B6666" s="81" t="s">
        <v>13285</v>
      </c>
      <c r="C6666" s="81" t="s">
        <v>129</v>
      </c>
      <c r="D6666" s="82">
        <v>159.29</v>
      </c>
    </row>
    <row r="6667" spans="1:4" ht="15" x14ac:dyDescent="0.25">
      <c r="A6667" s="81">
        <v>87792</v>
      </c>
      <c r="B6667" s="81" t="s">
        <v>13286</v>
      </c>
      <c r="C6667" s="81" t="s">
        <v>129</v>
      </c>
      <c r="D6667" s="82">
        <v>43.16</v>
      </c>
    </row>
    <row r="6668" spans="1:4" ht="15" x14ac:dyDescent="0.25">
      <c r="A6668" s="81">
        <v>87794</v>
      </c>
      <c r="B6668" s="81" t="s">
        <v>13287</v>
      </c>
      <c r="C6668" s="81" t="s">
        <v>129</v>
      </c>
      <c r="D6668" s="82">
        <v>48.69</v>
      </c>
    </row>
    <row r="6669" spans="1:4" ht="15" x14ac:dyDescent="0.25">
      <c r="A6669" s="81">
        <v>87795</v>
      </c>
      <c r="B6669" s="81" t="s">
        <v>13288</v>
      </c>
      <c r="C6669" s="81" t="s">
        <v>129</v>
      </c>
      <c r="D6669" s="82">
        <v>77.27</v>
      </c>
    </row>
    <row r="6670" spans="1:4" ht="15" x14ac:dyDescent="0.25">
      <c r="A6670" s="81">
        <v>87797</v>
      </c>
      <c r="B6670" s="81" t="s">
        <v>13289</v>
      </c>
      <c r="C6670" s="81" t="s">
        <v>129</v>
      </c>
      <c r="D6670" s="82">
        <v>60.22</v>
      </c>
    </row>
    <row r="6671" spans="1:4" ht="15" x14ac:dyDescent="0.25">
      <c r="A6671" s="81">
        <v>87799</v>
      </c>
      <c r="B6671" s="81" t="s">
        <v>13290</v>
      </c>
      <c r="C6671" s="81" t="s">
        <v>129</v>
      </c>
      <c r="D6671" s="82">
        <v>67.650000000000006</v>
      </c>
    </row>
    <row r="6672" spans="1:4" ht="15" x14ac:dyDescent="0.25">
      <c r="A6672" s="81">
        <v>87800</v>
      </c>
      <c r="B6672" s="81" t="s">
        <v>13291</v>
      </c>
      <c r="C6672" s="81" t="s">
        <v>129</v>
      </c>
      <c r="D6672" s="82">
        <v>105.65</v>
      </c>
    </row>
    <row r="6673" spans="1:4" ht="15" x14ac:dyDescent="0.25">
      <c r="A6673" s="81">
        <v>87801</v>
      </c>
      <c r="B6673" s="81" t="s">
        <v>13292</v>
      </c>
      <c r="C6673" s="81" t="s">
        <v>129</v>
      </c>
      <c r="D6673" s="82">
        <v>65.260000000000005</v>
      </c>
    </row>
    <row r="6674" spans="1:4" ht="15" x14ac:dyDescent="0.25">
      <c r="A6674" s="81">
        <v>87803</v>
      </c>
      <c r="B6674" s="81" t="s">
        <v>13293</v>
      </c>
      <c r="C6674" s="81" t="s">
        <v>129</v>
      </c>
      <c r="D6674" s="82">
        <v>74.569999999999993</v>
      </c>
    </row>
    <row r="6675" spans="1:4" ht="15" x14ac:dyDescent="0.25">
      <c r="A6675" s="81">
        <v>87804</v>
      </c>
      <c r="B6675" s="81" t="s">
        <v>13294</v>
      </c>
      <c r="C6675" s="81" t="s">
        <v>129</v>
      </c>
      <c r="D6675" s="82">
        <v>123.12</v>
      </c>
    </row>
    <row r="6676" spans="1:4" ht="15" x14ac:dyDescent="0.25">
      <c r="A6676" s="81">
        <v>87805</v>
      </c>
      <c r="B6676" s="81" t="s">
        <v>13295</v>
      </c>
      <c r="C6676" s="81" t="s">
        <v>129</v>
      </c>
      <c r="D6676" s="82">
        <v>71.239999999999995</v>
      </c>
    </row>
    <row r="6677" spans="1:4" ht="15" x14ac:dyDescent="0.25">
      <c r="A6677" s="81">
        <v>87807</v>
      </c>
      <c r="B6677" s="81" t="s">
        <v>13296</v>
      </c>
      <c r="C6677" s="81" t="s">
        <v>129</v>
      </c>
      <c r="D6677" s="82">
        <v>81.510000000000005</v>
      </c>
    </row>
    <row r="6678" spans="1:4" ht="15" x14ac:dyDescent="0.25">
      <c r="A6678" s="81">
        <v>87808</v>
      </c>
      <c r="B6678" s="81" t="s">
        <v>13297</v>
      </c>
      <c r="C6678" s="81" t="s">
        <v>129</v>
      </c>
      <c r="D6678" s="82">
        <v>130.97999999999999</v>
      </c>
    </row>
    <row r="6679" spans="1:4" ht="15" x14ac:dyDescent="0.25">
      <c r="A6679" s="81">
        <v>87809</v>
      </c>
      <c r="B6679" s="81" t="s">
        <v>13298</v>
      </c>
      <c r="C6679" s="81" t="s">
        <v>129</v>
      </c>
      <c r="D6679" s="82">
        <v>91.35</v>
      </c>
    </row>
    <row r="6680" spans="1:4" ht="15" x14ac:dyDescent="0.25">
      <c r="A6680" s="81">
        <v>87811</v>
      </c>
      <c r="B6680" s="81" t="s">
        <v>13299</v>
      </c>
      <c r="C6680" s="81" t="s">
        <v>129</v>
      </c>
      <c r="D6680" s="82">
        <v>96.88</v>
      </c>
    </row>
    <row r="6681" spans="1:4" ht="15" x14ac:dyDescent="0.25">
      <c r="A6681" s="81">
        <v>87812</v>
      </c>
      <c r="B6681" s="81" t="s">
        <v>13300</v>
      </c>
      <c r="C6681" s="81" t="s">
        <v>129</v>
      </c>
      <c r="D6681" s="82">
        <v>120.8</v>
      </c>
    </row>
    <row r="6682" spans="1:4" ht="15" x14ac:dyDescent="0.25">
      <c r="A6682" s="81">
        <v>87813</v>
      </c>
      <c r="B6682" s="81" t="s">
        <v>13301</v>
      </c>
      <c r="C6682" s="81" t="s">
        <v>129</v>
      </c>
      <c r="D6682" s="82">
        <v>108.41</v>
      </c>
    </row>
    <row r="6683" spans="1:4" ht="15" x14ac:dyDescent="0.25">
      <c r="A6683" s="81">
        <v>87815</v>
      </c>
      <c r="B6683" s="81" t="s">
        <v>13302</v>
      </c>
      <c r="C6683" s="81" t="s">
        <v>129</v>
      </c>
      <c r="D6683" s="82">
        <v>115.84</v>
      </c>
    </row>
    <row r="6684" spans="1:4" ht="15" x14ac:dyDescent="0.25">
      <c r="A6684" s="81">
        <v>87816</v>
      </c>
      <c r="B6684" s="81" t="s">
        <v>13303</v>
      </c>
      <c r="C6684" s="81" t="s">
        <v>129</v>
      </c>
      <c r="D6684" s="82">
        <v>149.25</v>
      </c>
    </row>
    <row r="6685" spans="1:4" ht="15" x14ac:dyDescent="0.25">
      <c r="A6685" s="81">
        <v>87817</v>
      </c>
      <c r="B6685" s="81" t="s">
        <v>13304</v>
      </c>
      <c r="C6685" s="81" t="s">
        <v>129</v>
      </c>
      <c r="D6685" s="82">
        <v>113.45</v>
      </c>
    </row>
    <row r="6686" spans="1:4" ht="15" x14ac:dyDescent="0.25">
      <c r="A6686" s="81">
        <v>87819</v>
      </c>
      <c r="B6686" s="81" t="s">
        <v>13305</v>
      </c>
      <c r="C6686" s="81" t="s">
        <v>129</v>
      </c>
      <c r="D6686" s="82">
        <v>122.76</v>
      </c>
    </row>
    <row r="6687" spans="1:4" ht="15" x14ac:dyDescent="0.25">
      <c r="A6687" s="81">
        <v>87820</v>
      </c>
      <c r="B6687" s="81" t="s">
        <v>13306</v>
      </c>
      <c r="C6687" s="81" t="s">
        <v>129</v>
      </c>
      <c r="D6687" s="82">
        <v>166.72</v>
      </c>
    </row>
    <row r="6688" spans="1:4" ht="15" x14ac:dyDescent="0.25">
      <c r="A6688" s="81">
        <v>87821</v>
      </c>
      <c r="B6688" s="81" t="s">
        <v>13307</v>
      </c>
      <c r="C6688" s="81" t="s">
        <v>129</v>
      </c>
      <c r="D6688" s="82">
        <v>149.79</v>
      </c>
    </row>
    <row r="6689" spans="1:4" ht="15" x14ac:dyDescent="0.25">
      <c r="A6689" s="81">
        <v>87823</v>
      </c>
      <c r="B6689" s="81" t="s">
        <v>15851</v>
      </c>
      <c r="C6689" s="81" t="s">
        <v>129</v>
      </c>
      <c r="D6689" s="82">
        <v>160.06</v>
      </c>
    </row>
    <row r="6690" spans="1:4" ht="15" x14ac:dyDescent="0.25">
      <c r="A6690" s="81">
        <v>87824</v>
      </c>
      <c r="B6690" s="81" t="s">
        <v>13308</v>
      </c>
      <c r="C6690" s="81" t="s">
        <v>129</v>
      </c>
      <c r="D6690" s="82">
        <v>194.23</v>
      </c>
    </row>
    <row r="6691" spans="1:4" ht="15" x14ac:dyDescent="0.25">
      <c r="A6691" s="81">
        <v>87825</v>
      </c>
      <c r="B6691" s="81" t="s">
        <v>13309</v>
      </c>
      <c r="C6691" s="81" t="s">
        <v>129</v>
      </c>
      <c r="D6691" s="82">
        <v>83.39</v>
      </c>
    </row>
    <row r="6692" spans="1:4" ht="15" x14ac:dyDescent="0.25">
      <c r="A6692" s="81">
        <v>87827</v>
      </c>
      <c r="B6692" s="81" t="s">
        <v>13310</v>
      </c>
      <c r="C6692" s="81" t="s">
        <v>129</v>
      </c>
      <c r="D6692" s="82">
        <v>90.17</v>
      </c>
    </row>
    <row r="6693" spans="1:4" ht="15" x14ac:dyDescent="0.25">
      <c r="A6693" s="81">
        <v>87828</v>
      </c>
      <c r="B6693" s="81" t="s">
        <v>13311</v>
      </c>
      <c r="C6693" s="81" t="s">
        <v>129</v>
      </c>
      <c r="D6693" s="82">
        <v>122.19</v>
      </c>
    </row>
    <row r="6694" spans="1:4" ht="15" x14ac:dyDescent="0.25">
      <c r="A6694" s="81">
        <v>87829</v>
      </c>
      <c r="B6694" s="81" t="s">
        <v>13312</v>
      </c>
      <c r="C6694" s="81" t="s">
        <v>129</v>
      </c>
      <c r="D6694" s="82">
        <v>99.8</v>
      </c>
    </row>
    <row r="6695" spans="1:4" ht="15" x14ac:dyDescent="0.25">
      <c r="A6695" s="81">
        <v>87831</v>
      </c>
      <c r="B6695" s="81" t="s">
        <v>13313</v>
      </c>
      <c r="C6695" s="81" t="s">
        <v>129</v>
      </c>
      <c r="D6695" s="82">
        <v>108.89</v>
      </c>
    </row>
    <row r="6696" spans="1:4" ht="15" x14ac:dyDescent="0.25">
      <c r="A6696" s="81">
        <v>87832</v>
      </c>
      <c r="B6696" s="81" t="s">
        <v>13314</v>
      </c>
      <c r="C6696" s="81" t="s">
        <v>129</v>
      </c>
      <c r="D6696" s="82">
        <v>152.83000000000001</v>
      </c>
    </row>
    <row r="6697" spans="1:4" ht="15" x14ac:dyDescent="0.25">
      <c r="A6697" s="81">
        <v>87838</v>
      </c>
      <c r="B6697" s="81" t="s">
        <v>15852</v>
      </c>
      <c r="C6697" s="81" t="s">
        <v>129</v>
      </c>
      <c r="D6697" s="82">
        <v>197.43</v>
      </c>
    </row>
    <row r="6698" spans="1:4" ht="15" x14ac:dyDescent="0.25">
      <c r="A6698" s="81">
        <v>87839</v>
      </c>
      <c r="B6698" s="81" t="s">
        <v>15853</v>
      </c>
      <c r="C6698" s="81" t="s">
        <v>129</v>
      </c>
      <c r="D6698" s="82">
        <v>143.09</v>
      </c>
    </row>
    <row r="6699" spans="1:4" ht="15" x14ac:dyDescent="0.25">
      <c r="A6699" s="81">
        <v>87840</v>
      </c>
      <c r="B6699" s="81" t="s">
        <v>15854</v>
      </c>
      <c r="C6699" s="81" t="s">
        <v>129</v>
      </c>
      <c r="D6699" s="82">
        <v>188.79</v>
      </c>
    </row>
    <row r="6700" spans="1:4" ht="15" x14ac:dyDescent="0.25">
      <c r="A6700" s="81">
        <v>87841</v>
      </c>
      <c r="B6700" s="81" t="s">
        <v>15855</v>
      </c>
      <c r="C6700" s="81" t="s">
        <v>129</v>
      </c>
      <c r="D6700" s="82">
        <v>135.03</v>
      </c>
    </row>
    <row r="6701" spans="1:4" ht="15" x14ac:dyDescent="0.25">
      <c r="A6701" s="81">
        <v>87850</v>
      </c>
      <c r="B6701" s="81" t="s">
        <v>15856</v>
      </c>
      <c r="C6701" s="81" t="s">
        <v>129</v>
      </c>
      <c r="D6701" s="82">
        <v>214.31</v>
      </c>
    </row>
    <row r="6702" spans="1:4" ht="15" x14ac:dyDescent="0.25">
      <c r="A6702" s="81">
        <v>87851</v>
      </c>
      <c r="B6702" s="81" t="s">
        <v>15857</v>
      </c>
      <c r="C6702" s="81" t="s">
        <v>129</v>
      </c>
      <c r="D6702" s="82">
        <v>159.97999999999999</v>
      </c>
    </row>
    <row r="6703" spans="1:4" ht="15" x14ac:dyDescent="0.25">
      <c r="A6703" s="81">
        <v>87852</v>
      </c>
      <c r="B6703" s="81" t="s">
        <v>15858</v>
      </c>
      <c r="C6703" s="81" t="s">
        <v>129</v>
      </c>
      <c r="D6703" s="82">
        <v>204.97</v>
      </c>
    </row>
    <row r="6704" spans="1:4" ht="15" x14ac:dyDescent="0.25">
      <c r="A6704" s="81">
        <v>87853</v>
      </c>
      <c r="B6704" s="81" t="s">
        <v>15859</v>
      </c>
      <c r="C6704" s="81" t="s">
        <v>129</v>
      </c>
      <c r="D6704" s="82">
        <v>151.19999999999999</v>
      </c>
    </row>
    <row r="6705" spans="1:4" ht="15" x14ac:dyDescent="0.25">
      <c r="A6705" s="81">
        <v>90406</v>
      </c>
      <c r="B6705" s="81" t="s">
        <v>15860</v>
      </c>
      <c r="C6705" s="81" t="s">
        <v>129</v>
      </c>
      <c r="D6705" s="82">
        <v>46.59</v>
      </c>
    </row>
    <row r="6706" spans="1:4" ht="15" x14ac:dyDescent="0.25">
      <c r="A6706" s="81">
        <v>90408</v>
      </c>
      <c r="B6706" s="81" t="s">
        <v>15861</v>
      </c>
      <c r="C6706" s="81" t="s">
        <v>129</v>
      </c>
      <c r="D6706" s="82">
        <v>35.49</v>
      </c>
    </row>
    <row r="6707" spans="1:4" ht="15" x14ac:dyDescent="0.25">
      <c r="A6707" s="81">
        <v>104203</v>
      </c>
      <c r="B6707" s="81" t="s">
        <v>13315</v>
      </c>
      <c r="C6707" s="81" t="s">
        <v>129</v>
      </c>
      <c r="D6707" s="82">
        <v>64.290000000000006</v>
      </c>
    </row>
    <row r="6708" spans="1:4" ht="15" x14ac:dyDescent="0.25">
      <c r="A6708" s="81">
        <v>104204</v>
      </c>
      <c r="B6708" s="81" t="s">
        <v>13316</v>
      </c>
      <c r="C6708" s="81" t="s">
        <v>129</v>
      </c>
      <c r="D6708" s="82">
        <v>82.89</v>
      </c>
    </row>
    <row r="6709" spans="1:4" ht="15" x14ac:dyDescent="0.25">
      <c r="A6709" s="81">
        <v>104205</v>
      </c>
      <c r="B6709" s="81" t="s">
        <v>13317</v>
      </c>
      <c r="C6709" s="81" t="s">
        <v>129</v>
      </c>
      <c r="D6709" s="82">
        <v>88.97</v>
      </c>
    </row>
    <row r="6710" spans="1:4" ht="15" x14ac:dyDescent="0.25">
      <c r="A6710" s="81">
        <v>104206</v>
      </c>
      <c r="B6710" s="81" t="s">
        <v>13318</v>
      </c>
      <c r="C6710" s="81" t="s">
        <v>129</v>
      </c>
      <c r="D6710" s="82">
        <v>98.39</v>
      </c>
    </row>
    <row r="6711" spans="1:4" ht="15" x14ac:dyDescent="0.25">
      <c r="A6711" s="81">
        <v>104207</v>
      </c>
      <c r="B6711" s="81" t="s">
        <v>13319</v>
      </c>
      <c r="C6711" s="81" t="s">
        <v>129</v>
      </c>
      <c r="D6711" s="82">
        <v>45.9</v>
      </c>
    </row>
    <row r="6712" spans="1:4" ht="15" x14ac:dyDescent="0.25">
      <c r="A6712" s="81">
        <v>104208</v>
      </c>
      <c r="B6712" s="81" t="s">
        <v>13320</v>
      </c>
      <c r="C6712" s="81" t="s">
        <v>129</v>
      </c>
      <c r="D6712" s="82">
        <v>64.069999999999993</v>
      </c>
    </row>
    <row r="6713" spans="1:4" ht="15" x14ac:dyDescent="0.25">
      <c r="A6713" s="81">
        <v>104209</v>
      </c>
      <c r="B6713" s="81" t="s">
        <v>13321</v>
      </c>
      <c r="C6713" s="81" t="s">
        <v>129</v>
      </c>
      <c r="D6713" s="82">
        <v>69.8</v>
      </c>
    </row>
    <row r="6714" spans="1:4" ht="15" x14ac:dyDescent="0.25">
      <c r="A6714" s="81">
        <v>104210</v>
      </c>
      <c r="B6714" s="81" t="s">
        <v>13322</v>
      </c>
      <c r="C6714" s="81" t="s">
        <v>129</v>
      </c>
      <c r="D6714" s="82">
        <v>71.64</v>
      </c>
    </row>
    <row r="6715" spans="1:4" ht="15" x14ac:dyDescent="0.25">
      <c r="A6715" s="81">
        <v>104211</v>
      </c>
      <c r="B6715" s="81" t="s">
        <v>13323</v>
      </c>
      <c r="C6715" s="81" t="s">
        <v>129</v>
      </c>
      <c r="D6715" s="82">
        <v>96.05</v>
      </c>
    </row>
    <row r="6716" spans="1:4" ht="15" x14ac:dyDescent="0.25">
      <c r="A6716" s="81">
        <v>104212</v>
      </c>
      <c r="B6716" s="81" t="s">
        <v>13324</v>
      </c>
      <c r="C6716" s="81" t="s">
        <v>129</v>
      </c>
      <c r="D6716" s="82">
        <v>114.31</v>
      </c>
    </row>
    <row r="6717" spans="1:4" ht="15" x14ac:dyDescent="0.25">
      <c r="A6717" s="81">
        <v>104213</v>
      </c>
      <c r="B6717" s="81" t="s">
        <v>13325</v>
      </c>
      <c r="C6717" s="81" t="s">
        <v>129</v>
      </c>
      <c r="D6717" s="82">
        <v>120.03</v>
      </c>
    </row>
    <row r="6718" spans="1:4" ht="15" x14ac:dyDescent="0.25">
      <c r="A6718" s="81">
        <v>104214</v>
      </c>
      <c r="B6718" s="81" t="s">
        <v>13326</v>
      </c>
      <c r="C6718" s="81" t="s">
        <v>129</v>
      </c>
      <c r="D6718" s="82">
        <v>144.35</v>
      </c>
    </row>
    <row r="6719" spans="1:4" ht="15" x14ac:dyDescent="0.25">
      <c r="A6719" s="81">
        <v>104215</v>
      </c>
      <c r="B6719" s="81" t="s">
        <v>13327</v>
      </c>
      <c r="C6719" s="81" t="s">
        <v>129</v>
      </c>
      <c r="D6719" s="82">
        <v>87.78</v>
      </c>
    </row>
    <row r="6720" spans="1:4" ht="15" x14ac:dyDescent="0.25">
      <c r="A6720" s="81">
        <v>104216</v>
      </c>
      <c r="B6720" s="81" t="s">
        <v>13328</v>
      </c>
      <c r="C6720" s="81" t="s">
        <v>129</v>
      </c>
      <c r="D6720" s="82">
        <v>105.25</v>
      </c>
    </row>
    <row r="6721" spans="1:4" ht="15" x14ac:dyDescent="0.25">
      <c r="A6721" s="81">
        <v>104217</v>
      </c>
      <c r="B6721" s="81" t="s">
        <v>13329</v>
      </c>
      <c r="C6721" s="81" t="s">
        <v>129</v>
      </c>
      <c r="D6721" s="82">
        <v>55.99</v>
      </c>
    </row>
    <row r="6722" spans="1:4" ht="15" x14ac:dyDescent="0.25">
      <c r="A6722" s="81">
        <v>104218</v>
      </c>
      <c r="B6722" s="81" t="s">
        <v>13330</v>
      </c>
      <c r="C6722" s="81" t="s">
        <v>129</v>
      </c>
      <c r="D6722" s="82">
        <v>61.93</v>
      </c>
    </row>
    <row r="6723" spans="1:4" ht="15" x14ac:dyDescent="0.25">
      <c r="A6723" s="81">
        <v>104219</v>
      </c>
      <c r="B6723" s="81" t="s">
        <v>13331</v>
      </c>
      <c r="C6723" s="81" t="s">
        <v>129</v>
      </c>
      <c r="D6723" s="82">
        <v>91.65</v>
      </c>
    </row>
    <row r="6724" spans="1:4" ht="15" x14ac:dyDescent="0.25">
      <c r="A6724" s="81">
        <v>104220</v>
      </c>
      <c r="B6724" s="81" t="s">
        <v>13332</v>
      </c>
      <c r="C6724" s="81" t="s">
        <v>129</v>
      </c>
      <c r="D6724" s="82">
        <v>59.24</v>
      </c>
    </row>
    <row r="6725" spans="1:4" ht="15" x14ac:dyDescent="0.25">
      <c r="A6725" s="81">
        <v>104221</v>
      </c>
      <c r="B6725" s="81" t="s">
        <v>13333</v>
      </c>
      <c r="C6725" s="81" t="s">
        <v>129</v>
      </c>
      <c r="D6725" s="82">
        <v>71.95</v>
      </c>
    </row>
    <row r="6726" spans="1:4" ht="15" x14ac:dyDescent="0.25">
      <c r="A6726" s="81">
        <v>104222</v>
      </c>
      <c r="B6726" s="81" t="s">
        <v>13334</v>
      </c>
      <c r="C6726" s="81" t="s">
        <v>129</v>
      </c>
      <c r="D6726" s="82">
        <v>79.91</v>
      </c>
    </row>
    <row r="6727" spans="1:4" ht="15" x14ac:dyDescent="0.25">
      <c r="A6727" s="81">
        <v>104223</v>
      </c>
      <c r="B6727" s="81" t="s">
        <v>13335</v>
      </c>
      <c r="C6727" s="81" t="s">
        <v>129</v>
      </c>
      <c r="D6727" s="82">
        <v>119.99</v>
      </c>
    </row>
    <row r="6728" spans="1:4" ht="15" x14ac:dyDescent="0.25">
      <c r="A6728" s="81">
        <v>104224</v>
      </c>
      <c r="B6728" s="81" t="s">
        <v>13336</v>
      </c>
      <c r="C6728" s="81" t="s">
        <v>129</v>
      </c>
      <c r="D6728" s="82">
        <v>76.33</v>
      </c>
    </row>
    <row r="6729" spans="1:4" ht="15" x14ac:dyDescent="0.25">
      <c r="A6729" s="81">
        <v>104225</v>
      </c>
      <c r="B6729" s="81" t="s">
        <v>13337</v>
      </c>
      <c r="C6729" s="81" t="s">
        <v>129</v>
      </c>
      <c r="D6729" s="82">
        <v>77.34</v>
      </c>
    </row>
    <row r="6730" spans="1:4" ht="15" x14ac:dyDescent="0.25">
      <c r="A6730" s="81">
        <v>104226</v>
      </c>
      <c r="B6730" s="81" t="s">
        <v>13338</v>
      </c>
      <c r="C6730" s="81" t="s">
        <v>129</v>
      </c>
      <c r="D6730" s="82">
        <v>87.32</v>
      </c>
    </row>
    <row r="6731" spans="1:4" ht="15" x14ac:dyDescent="0.25">
      <c r="A6731" s="81">
        <v>104227</v>
      </c>
      <c r="B6731" s="81" t="s">
        <v>13339</v>
      </c>
      <c r="C6731" s="81" t="s">
        <v>129</v>
      </c>
      <c r="D6731" s="82">
        <v>138.69</v>
      </c>
    </row>
    <row r="6732" spans="1:4" ht="15" x14ac:dyDescent="0.25">
      <c r="A6732" s="81">
        <v>104228</v>
      </c>
      <c r="B6732" s="81" t="s">
        <v>13340</v>
      </c>
      <c r="C6732" s="81" t="s">
        <v>129</v>
      </c>
      <c r="D6732" s="82">
        <v>82.41</v>
      </c>
    </row>
    <row r="6733" spans="1:4" ht="15" x14ac:dyDescent="0.25">
      <c r="A6733" s="81">
        <v>104229</v>
      </c>
      <c r="B6733" s="81" t="s">
        <v>13341</v>
      </c>
      <c r="C6733" s="81" t="s">
        <v>129</v>
      </c>
      <c r="D6733" s="82">
        <v>92.11</v>
      </c>
    </row>
    <row r="6734" spans="1:4" ht="15" x14ac:dyDescent="0.25">
      <c r="A6734" s="81">
        <v>104230</v>
      </c>
      <c r="B6734" s="81" t="s">
        <v>13342</v>
      </c>
      <c r="C6734" s="81" t="s">
        <v>129</v>
      </c>
      <c r="D6734" s="82">
        <v>103.09</v>
      </c>
    </row>
    <row r="6735" spans="1:4" ht="15" x14ac:dyDescent="0.25">
      <c r="A6735" s="81">
        <v>104231</v>
      </c>
      <c r="B6735" s="81" t="s">
        <v>13343</v>
      </c>
      <c r="C6735" s="81" t="s">
        <v>129</v>
      </c>
      <c r="D6735" s="82">
        <v>152.99</v>
      </c>
    </row>
    <row r="6736" spans="1:4" ht="15" x14ac:dyDescent="0.25">
      <c r="A6736" s="81">
        <v>104232</v>
      </c>
      <c r="B6736" s="81" t="s">
        <v>13344</v>
      </c>
      <c r="C6736" s="81" t="s">
        <v>129</v>
      </c>
      <c r="D6736" s="82">
        <v>91.18</v>
      </c>
    </row>
    <row r="6737" spans="1:4" ht="15" x14ac:dyDescent="0.25">
      <c r="A6737" s="81">
        <v>104233</v>
      </c>
      <c r="B6737" s="81" t="s">
        <v>13345</v>
      </c>
      <c r="C6737" s="81" t="s">
        <v>129</v>
      </c>
      <c r="D6737" s="82">
        <v>40.26</v>
      </c>
    </row>
    <row r="6738" spans="1:4" ht="15" x14ac:dyDescent="0.25">
      <c r="A6738" s="81">
        <v>104234</v>
      </c>
      <c r="B6738" s="81" t="s">
        <v>13346</v>
      </c>
      <c r="C6738" s="81" t="s">
        <v>129</v>
      </c>
      <c r="D6738" s="82">
        <v>45.79</v>
      </c>
    </row>
    <row r="6739" spans="1:4" ht="15" x14ac:dyDescent="0.25">
      <c r="A6739" s="81">
        <v>104235</v>
      </c>
      <c r="B6739" s="81" t="s">
        <v>13347</v>
      </c>
      <c r="C6739" s="81" t="s">
        <v>129</v>
      </c>
      <c r="D6739" s="82">
        <v>74.569999999999993</v>
      </c>
    </row>
    <row r="6740" spans="1:4" ht="15" x14ac:dyDescent="0.25">
      <c r="A6740" s="81">
        <v>104236</v>
      </c>
      <c r="B6740" s="81" t="s">
        <v>13348</v>
      </c>
      <c r="C6740" s="81" t="s">
        <v>129</v>
      </c>
      <c r="D6740" s="82">
        <v>42.81</v>
      </c>
    </row>
    <row r="6741" spans="1:4" ht="15" x14ac:dyDescent="0.25">
      <c r="A6741" s="81">
        <v>104237</v>
      </c>
      <c r="B6741" s="81" t="s">
        <v>13349</v>
      </c>
      <c r="C6741" s="81" t="s">
        <v>129</v>
      </c>
      <c r="D6741" s="82">
        <v>55.93</v>
      </c>
    </row>
    <row r="6742" spans="1:4" ht="15" x14ac:dyDescent="0.25">
      <c r="A6742" s="81">
        <v>104238</v>
      </c>
      <c r="B6742" s="81" t="s">
        <v>13350</v>
      </c>
      <c r="C6742" s="81" t="s">
        <v>129</v>
      </c>
      <c r="D6742" s="82">
        <v>63.36</v>
      </c>
    </row>
    <row r="6743" spans="1:4" ht="15" x14ac:dyDescent="0.25">
      <c r="A6743" s="81">
        <v>104239</v>
      </c>
      <c r="B6743" s="81" t="s">
        <v>13351</v>
      </c>
      <c r="C6743" s="81" t="s">
        <v>129</v>
      </c>
      <c r="D6743" s="82">
        <v>101.75</v>
      </c>
    </row>
    <row r="6744" spans="1:4" ht="15" x14ac:dyDescent="0.25">
      <c r="A6744" s="81">
        <v>104240</v>
      </c>
      <c r="B6744" s="81" t="s">
        <v>13352</v>
      </c>
      <c r="C6744" s="81" t="s">
        <v>129</v>
      </c>
      <c r="D6744" s="82">
        <v>59.61</v>
      </c>
    </row>
    <row r="6745" spans="1:4" ht="15" x14ac:dyDescent="0.25">
      <c r="A6745" s="81">
        <v>104241</v>
      </c>
      <c r="B6745" s="81" t="s">
        <v>13353</v>
      </c>
      <c r="C6745" s="81" t="s">
        <v>129</v>
      </c>
      <c r="D6745" s="82">
        <v>60.97</v>
      </c>
    </row>
    <row r="6746" spans="1:4" ht="15" x14ac:dyDescent="0.25">
      <c r="A6746" s="81">
        <v>104242</v>
      </c>
      <c r="B6746" s="81" t="s">
        <v>13354</v>
      </c>
      <c r="C6746" s="81" t="s">
        <v>129</v>
      </c>
      <c r="D6746" s="82">
        <v>70.28</v>
      </c>
    </row>
    <row r="6747" spans="1:4" ht="15" x14ac:dyDescent="0.25">
      <c r="A6747" s="81">
        <v>104243</v>
      </c>
      <c r="B6747" s="81" t="s">
        <v>13355</v>
      </c>
      <c r="C6747" s="81" t="s">
        <v>129</v>
      </c>
      <c r="D6747" s="82">
        <v>119.22</v>
      </c>
    </row>
    <row r="6748" spans="1:4" ht="15" x14ac:dyDescent="0.25">
      <c r="A6748" s="81">
        <v>104244</v>
      </c>
      <c r="B6748" s="81" t="s">
        <v>13356</v>
      </c>
      <c r="C6748" s="81" t="s">
        <v>129</v>
      </c>
      <c r="D6748" s="82">
        <v>65.34</v>
      </c>
    </row>
    <row r="6749" spans="1:4" ht="15" x14ac:dyDescent="0.25">
      <c r="A6749" s="81">
        <v>104245</v>
      </c>
      <c r="B6749" s="81" t="s">
        <v>13357</v>
      </c>
      <c r="C6749" s="81" t="s">
        <v>129</v>
      </c>
      <c r="D6749" s="82">
        <v>66.510000000000005</v>
      </c>
    </row>
    <row r="6750" spans="1:4" ht="15" x14ac:dyDescent="0.25">
      <c r="A6750" s="81">
        <v>104246</v>
      </c>
      <c r="B6750" s="81" t="s">
        <v>13358</v>
      </c>
      <c r="C6750" s="81" t="s">
        <v>129</v>
      </c>
      <c r="D6750" s="82">
        <v>76.78</v>
      </c>
    </row>
    <row r="6751" spans="1:4" ht="15" x14ac:dyDescent="0.25">
      <c r="A6751" s="81">
        <v>104247</v>
      </c>
      <c r="B6751" s="81" t="s">
        <v>13359</v>
      </c>
      <c r="C6751" s="81" t="s">
        <v>129</v>
      </c>
      <c r="D6751" s="82">
        <v>127.2</v>
      </c>
    </row>
    <row r="6752" spans="1:4" ht="15" x14ac:dyDescent="0.25">
      <c r="A6752" s="81">
        <v>104248</v>
      </c>
      <c r="B6752" s="81" t="s">
        <v>13360</v>
      </c>
      <c r="C6752" s="81" t="s">
        <v>129</v>
      </c>
      <c r="D6752" s="82">
        <v>67.319999999999993</v>
      </c>
    </row>
    <row r="6753" spans="1:4" ht="15" x14ac:dyDescent="0.25">
      <c r="A6753" s="81">
        <v>104249</v>
      </c>
      <c r="B6753" s="81" t="s">
        <v>13361</v>
      </c>
      <c r="C6753" s="81" t="s">
        <v>129</v>
      </c>
      <c r="D6753" s="82">
        <v>82.52</v>
      </c>
    </row>
    <row r="6754" spans="1:4" ht="15" x14ac:dyDescent="0.25">
      <c r="A6754" s="81">
        <v>104250</v>
      </c>
      <c r="B6754" s="81" t="s">
        <v>13362</v>
      </c>
      <c r="C6754" s="81" t="s">
        <v>129</v>
      </c>
      <c r="D6754" s="82">
        <v>88.05</v>
      </c>
    </row>
    <row r="6755" spans="1:4" ht="15" x14ac:dyDescent="0.25">
      <c r="A6755" s="81">
        <v>104251</v>
      </c>
      <c r="B6755" s="81" t="s">
        <v>15862</v>
      </c>
      <c r="C6755" s="81" t="s">
        <v>129</v>
      </c>
      <c r="D6755" s="82">
        <v>112.87</v>
      </c>
    </row>
    <row r="6756" spans="1:4" ht="15" x14ac:dyDescent="0.25">
      <c r="A6756" s="81">
        <v>104252</v>
      </c>
      <c r="B6756" s="81" t="s">
        <v>13363</v>
      </c>
      <c r="C6756" s="81" t="s">
        <v>129</v>
      </c>
      <c r="D6756" s="82">
        <v>86.98</v>
      </c>
    </row>
    <row r="6757" spans="1:4" ht="15" x14ac:dyDescent="0.25">
      <c r="A6757" s="81">
        <v>104253</v>
      </c>
      <c r="B6757" s="81" t="s">
        <v>13364</v>
      </c>
      <c r="C6757" s="81" t="s">
        <v>129</v>
      </c>
      <c r="D6757" s="82">
        <v>98.21</v>
      </c>
    </row>
    <row r="6758" spans="1:4" ht="15" x14ac:dyDescent="0.25">
      <c r="A6758" s="81">
        <v>104254</v>
      </c>
      <c r="B6758" s="81" t="s">
        <v>13365</v>
      </c>
      <c r="C6758" s="81" t="s">
        <v>129</v>
      </c>
      <c r="D6758" s="82">
        <v>105.64</v>
      </c>
    </row>
    <row r="6759" spans="1:4" ht="15" x14ac:dyDescent="0.25">
      <c r="A6759" s="81">
        <v>104255</v>
      </c>
      <c r="B6759" s="81" t="s">
        <v>15863</v>
      </c>
      <c r="C6759" s="81" t="s">
        <v>129</v>
      </c>
      <c r="D6759" s="82">
        <v>140.04</v>
      </c>
    </row>
    <row r="6760" spans="1:4" ht="15" x14ac:dyDescent="0.25">
      <c r="A6760" s="81">
        <v>104256</v>
      </c>
      <c r="B6760" s="81" t="s">
        <v>13366</v>
      </c>
      <c r="C6760" s="81" t="s">
        <v>129</v>
      </c>
      <c r="D6760" s="82">
        <v>103.78</v>
      </c>
    </row>
    <row r="6761" spans="1:4" ht="15" x14ac:dyDescent="0.25">
      <c r="A6761" s="81">
        <v>104257</v>
      </c>
      <c r="B6761" s="81" t="s">
        <v>13367</v>
      </c>
      <c r="C6761" s="81" t="s">
        <v>129</v>
      </c>
      <c r="D6761" s="82">
        <v>103.25</v>
      </c>
    </row>
    <row r="6762" spans="1:4" ht="15" x14ac:dyDescent="0.25">
      <c r="A6762" s="81">
        <v>104258</v>
      </c>
      <c r="B6762" s="81" t="s">
        <v>13368</v>
      </c>
      <c r="C6762" s="81" t="s">
        <v>129</v>
      </c>
      <c r="D6762" s="82">
        <v>112.56</v>
      </c>
    </row>
    <row r="6763" spans="1:4" ht="15" x14ac:dyDescent="0.25">
      <c r="A6763" s="81">
        <v>104259</v>
      </c>
      <c r="B6763" s="81" t="s">
        <v>15864</v>
      </c>
      <c r="C6763" s="81" t="s">
        <v>129</v>
      </c>
      <c r="D6763" s="82">
        <v>157.51</v>
      </c>
    </row>
    <row r="6764" spans="1:4" ht="15" x14ac:dyDescent="0.25">
      <c r="A6764" s="81">
        <v>104260</v>
      </c>
      <c r="B6764" s="81" t="s">
        <v>13369</v>
      </c>
      <c r="C6764" s="81" t="s">
        <v>129</v>
      </c>
      <c r="D6764" s="82">
        <v>109.5</v>
      </c>
    </row>
    <row r="6765" spans="1:4" ht="15" x14ac:dyDescent="0.25">
      <c r="A6765" s="81">
        <v>104261</v>
      </c>
      <c r="B6765" s="81" t="s">
        <v>13370</v>
      </c>
      <c r="C6765" s="81" t="s">
        <v>129</v>
      </c>
      <c r="D6765" s="82">
        <v>135.87</v>
      </c>
    </row>
    <row r="6766" spans="1:4" ht="15" x14ac:dyDescent="0.25">
      <c r="A6766" s="81">
        <v>104262</v>
      </c>
      <c r="B6766" s="81" t="s">
        <v>13371</v>
      </c>
      <c r="C6766" s="81" t="s">
        <v>129</v>
      </c>
      <c r="D6766" s="82">
        <v>146.13999999999999</v>
      </c>
    </row>
    <row r="6767" spans="1:4" ht="15" x14ac:dyDescent="0.25">
      <c r="A6767" s="81">
        <v>104263</v>
      </c>
      <c r="B6767" s="81" t="s">
        <v>15865</v>
      </c>
      <c r="C6767" s="81" t="s">
        <v>129</v>
      </c>
      <c r="D6767" s="82">
        <v>182.9</v>
      </c>
    </row>
    <row r="6768" spans="1:4" ht="15" x14ac:dyDescent="0.25">
      <c r="A6768" s="81">
        <v>104264</v>
      </c>
      <c r="B6768" s="81" t="s">
        <v>13372</v>
      </c>
      <c r="C6768" s="81" t="s">
        <v>129</v>
      </c>
      <c r="D6768" s="82">
        <v>131.38999999999999</v>
      </c>
    </row>
    <row r="6769" spans="1:4" ht="15" x14ac:dyDescent="0.25">
      <c r="A6769" s="81">
        <v>104627</v>
      </c>
      <c r="B6769" s="81" t="s">
        <v>15866</v>
      </c>
      <c r="C6769" s="81" t="s">
        <v>129</v>
      </c>
      <c r="D6769" s="82">
        <v>21.58</v>
      </c>
    </row>
    <row r="6770" spans="1:4" ht="15" x14ac:dyDescent="0.25">
      <c r="A6770" s="81">
        <v>104628</v>
      </c>
      <c r="B6770" s="81" t="s">
        <v>15867</v>
      </c>
      <c r="C6770" s="81" t="s">
        <v>129</v>
      </c>
      <c r="D6770" s="82">
        <v>34.85</v>
      </c>
    </row>
    <row r="6771" spans="1:4" ht="15" x14ac:dyDescent="0.25">
      <c r="A6771" s="81">
        <v>104629</v>
      </c>
      <c r="B6771" s="81" t="s">
        <v>15868</v>
      </c>
      <c r="C6771" s="81" t="s">
        <v>129</v>
      </c>
      <c r="D6771" s="82">
        <v>42.48</v>
      </c>
    </row>
    <row r="6772" spans="1:4" ht="15" x14ac:dyDescent="0.25">
      <c r="A6772" s="81">
        <v>104630</v>
      </c>
      <c r="B6772" s="81" t="s">
        <v>15869</v>
      </c>
      <c r="C6772" s="81" t="s">
        <v>129</v>
      </c>
      <c r="D6772" s="82">
        <v>33.46</v>
      </c>
    </row>
    <row r="6773" spans="1:4" ht="15" x14ac:dyDescent="0.25">
      <c r="A6773" s="81">
        <v>104631</v>
      </c>
      <c r="B6773" s="81" t="s">
        <v>15870</v>
      </c>
      <c r="C6773" s="81" t="s">
        <v>129</v>
      </c>
      <c r="D6773" s="82">
        <v>46.74</v>
      </c>
    </row>
    <row r="6774" spans="1:4" ht="15" x14ac:dyDescent="0.25">
      <c r="A6774" s="81">
        <v>104632</v>
      </c>
      <c r="B6774" s="81" t="s">
        <v>15871</v>
      </c>
      <c r="C6774" s="81" t="s">
        <v>129</v>
      </c>
      <c r="D6774" s="82">
        <v>54.37</v>
      </c>
    </row>
    <row r="6775" spans="1:4" ht="15" x14ac:dyDescent="0.25">
      <c r="A6775" s="81">
        <v>104633</v>
      </c>
      <c r="B6775" s="81" t="s">
        <v>15872</v>
      </c>
      <c r="C6775" s="81" t="s">
        <v>129</v>
      </c>
      <c r="D6775" s="82">
        <v>30.49</v>
      </c>
    </row>
    <row r="6776" spans="1:4" ht="15" x14ac:dyDescent="0.25">
      <c r="A6776" s="81">
        <v>104634</v>
      </c>
      <c r="B6776" s="81" t="s">
        <v>15873</v>
      </c>
      <c r="C6776" s="81" t="s">
        <v>129</v>
      </c>
      <c r="D6776" s="82">
        <v>44.4</v>
      </c>
    </row>
    <row r="6777" spans="1:4" ht="15" x14ac:dyDescent="0.25">
      <c r="A6777" s="81">
        <v>104635</v>
      </c>
      <c r="B6777" s="81" t="s">
        <v>15874</v>
      </c>
      <c r="C6777" s="81" t="s">
        <v>129</v>
      </c>
      <c r="D6777" s="82">
        <v>62.88</v>
      </c>
    </row>
    <row r="6778" spans="1:4" ht="15" x14ac:dyDescent="0.25">
      <c r="A6778" s="81">
        <v>104636</v>
      </c>
      <c r="B6778" s="81" t="s">
        <v>15875</v>
      </c>
      <c r="C6778" s="81" t="s">
        <v>129</v>
      </c>
      <c r="D6778" s="82">
        <v>72.56</v>
      </c>
    </row>
    <row r="6779" spans="1:4" ht="15" x14ac:dyDescent="0.25">
      <c r="A6779" s="81">
        <v>104951</v>
      </c>
      <c r="B6779" s="81" t="s">
        <v>15876</v>
      </c>
      <c r="C6779" s="81" t="s">
        <v>129</v>
      </c>
      <c r="D6779" s="82">
        <v>34.17</v>
      </c>
    </row>
    <row r="6780" spans="1:4" ht="15" x14ac:dyDescent="0.25">
      <c r="A6780" s="81">
        <v>104952</v>
      </c>
      <c r="B6780" s="81" t="s">
        <v>15877</v>
      </c>
      <c r="C6780" s="81" t="s">
        <v>129</v>
      </c>
      <c r="D6780" s="82">
        <v>39.92</v>
      </c>
    </row>
    <row r="6781" spans="1:4" ht="15" x14ac:dyDescent="0.25">
      <c r="A6781" s="81">
        <v>104953</v>
      </c>
      <c r="B6781" s="81" t="s">
        <v>15878</v>
      </c>
      <c r="C6781" s="81" t="s">
        <v>129</v>
      </c>
      <c r="D6781" s="82">
        <v>65.849999999999994</v>
      </c>
    </row>
    <row r="6782" spans="1:4" ht="15" x14ac:dyDescent="0.25">
      <c r="A6782" s="81">
        <v>104954</v>
      </c>
      <c r="B6782" s="81" t="s">
        <v>15879</v>
      </c>
      <c r="C6782" s="81" t="s">
        <v>129</v>
      </c>
      <c r="D6782" s="82">
        <v>54.01</v>
      </c>
    </row>
    <row r="6783" spans="1:4" ht="15" x14ac:dyDescent="0.25">
      <c r="A6783" s="81">
        <v>104955</v>
      </c>
      <c r="B6783" s="81" t="s">
        <v>15880</v>
      </c>
      <c r="C6783" s="81" t="s">
        <v>129</v>
      </c>
      <c r="D6783" s="82">
        <v>44.53</v>
      </c>
    </row>
    <row r="6784" spans="1:4" ht="15" x14ac:dyDescent="0.25">
      <c r="A6784" s="81">
        <v>104956</v>
      </c>
      <c r="B6784" s="81" t="s">
        <v>15881</v>
      </c>
      <c r="C6784" s="81" t="s">
        <v>129</v>
      </c>
      <c r="D6784" s="82">
        <v>50.28</v>
      </c>
    </row>
    <row r="6785" spans="1:4" ht="15" x14ac:dyDescent="0.25">
      <c r="A6785" s="81">
        <v>104957</v>
      </c>
      <c r="B6785" s="81" t="s">
        <v>15882</v>
      </c>
      <c r="C6785" s="81" t="s">
        <v>129</v>
      </c>
      <c r="D6785" s="82">
        <v>43.3</v>
      </c>
    </row>
    <row r="6786" spans="1:4" ht="15" x14ac:dyDescent="0.25">
      <c r="A6786" s="81">
        <v>104958</v>
      </c>
      <c r="B6786" s="81" t="s">
        <v>15883</v>
      </c>
      <c r="C6786" s="81" t="s">
        <v>129</v>
      </c>
      <c r="D6786" s="82">
        <v>24.11</v>
      </c>
    </row>
    <row r="6787" spans="1:4" ht="15" x14ac:dyDescent="0.25">
      <c r="A6787" s="81">
        <v>104959</v>
      </c>
      <c r="B6787" s="81" t="s">
        <v>15884</v>
      </c>
      <c r="C6787" s="81" t="s">
        <v>129</v>
      </c>
      <c r="D6787" s="82">
        <v>27.78</v>
      </c>
    </row>
    <row r="6788" spans="1:4" ht="15" x14ac:dyDescent="0.25">
      <c r="A6788" s="81">
        <v>104960</v>
      </c>
      <c r="B6788" s="81" t="s">
        <v>15885</v>
      </c>
      <c r="C6788" s="81" t="s">
        <v>129</v>
      </c>
      <c r="D6788" s="82">
        <v>43.14</v>
      </c>
    </row>
    <row r="6789" spans="1:4" ht="15" x14ac:dyDescent="0.25">
      <c r="A6789" s="81">
        <v>104961</v>
      </c>
      <c r="B6789" s="81" t="s">
        <v>15886</v>
      </c>
      <c r="C6789" s="81" t="s">
        <v>129</v>
      </c>
      <c r="D6789" s="82">
        <v>56.59</v>
      </c>
    </row>
    <row r="6790" spans="1:4" ht="15" x14ac:dyDescent="0.25">
      <c r="A6790" s="81">
        <v>104962</v>
      </c>
      <c r="B6790" s="81" t="s">
        <v>15887</v>
      </c>
      <c r="C6790" s="81" t="s">
        <v>129</v>
      </c>
      <c r="D6790" s="82">
        <v>62.34</v>
      </c>
    </row>
    <row r="6791" spans="1:4" ht="15" x14ac:dyDescent="0.25">
      <c r="A6791" s="81">
        <v>104963</v>
      </c>
      <c r="B6791" s="81" t="s">
        <v>15888</v>
      </c>
      <c r="C6791" s="81" t="s">
        <v>129</v>
      </c>
      <c r="D6791" s="82">
        <v>50.67</v>
      </c>
    </row>
    <row r="6792" spans="1:4" ht="15" x14ac:dyDescent="0.25">
      <c r="A6792" s="81">
        <v>104964</v>
      </c>
      <c r="B6792" s="81" t="s">
        <v>15889</v>
      </c>
      <c r="C6792" s="81" t="s">
        <v>129</v>
      </c>
      <c r="D6792" s="82">
        <v>56.42</v>
      </c>
    </row>
    <row r="6793" spans="1:4" ht="15" x14ac:dyDescent="0.25">
      <c r="A6793" s="81">
        <v>104965</v>
      </c>
      <c r="B6793" s="81" t="s">
        <v>15890</v>
      </c>
      <c r="C6793" s="81" t="s">
        <v>129</v>
      </c>
      <c r="D6793" s="82">
        <v>48.26</v>
      </c>
    </row>
    <row r="6794" spans="1:4" ht="15" x14ac:dyDescent="0.25">
      <c r="A6794" s="81">
        <v>104966</v>
      </c>
      <c r="B6794" s="81" t="s">
        <v>15891</v>
      </c>
      <c r="C6794" s="81" t="s">
        <v>129</v>
      </c>
      <c r="D6794" s="82">
        <v>49.05</v>
      </c>
    </row>
    <row r="6795" spans="1:4" ht="15" x14ac:dyDescent="0.25">
      <c r="A6795" s="81">
        <v>104967</v>
      </c>
      <c r="B6795" s="81" t="s">
        <v>15892</v>
      </c>
      <c r="C6795" s="81" t="s">
        <v>129</v>
      </c>
      <c r="D6795" s="82">
        <v>44.05</v>
      </c>
    </row>
    <row r="6796" spans="1:4" ht="15" x14ac:dyDescent="0.25">
      <c r="A6796" s="81">
        <v>104968</v>
      </c>
      <c r="B6796" s="81" t="s">
        <v>15893</v>
      </c>
      <c r="C6796" s="81" t="s">
        <v>129</v>
      </c>
      <c r="D6796" s="82">
        <v>47.72</v>
      </c>
    </row>
    <row r="6797" spans="1:4" ht="15" x14ac:dyDescent="0.25">
      <c r="A6797" s="81">
        <v>104969</v>
      </c>
      <c r="B6797" s="81" t="s">
        <v>15894</v>
      </c>
      <c r="C6797" s="81" t="s">
        <v>129</v>
      </c>
      <c r="D6797" s="82">
        <v>38.130000000000003</v>
      </c>
    </row>
    <row r="6798" spans="1:4" ht="15" x14ac:dyDescent="0.25">
      <c r="A6798" s="81">
        <v>104970</v>
      </c>
      <c r="B6798" s="81" t="s">
        <v>15895</v>
      </c>
      <c r="C6798" s="81" t="s">
        <v>129</v>
      </c>
      <c r="D6798" s="82">
        <v>41.8</v>
      </c>
    </row>
    <row r="6799" spans="1:4" ht="15" x14ac:dyDescent="0.25">
      <c r="A6799" s="81">
        <v>104971</v>
      </c>
      <c r="B6799" s="81" t="s">
        <v>15896</v>
      </c>
      <c r="C6799" s="81" t="s">
        <v>129</v>
      </c>
      <c r="D6799" s="82">
        <v>35.72</v>
      </c>
    </row>
    <row r="6800" spans="1:4" ht="15" x14ac:dyDescent="0.25">
      <c r="A6800" s="81">
        <v>104972</v>
      </c>
      <c r="B6800" s="81" t="s">
        <v>15897</v>
      </c>
      <c r="C6800" s="81" t="s">
        <v>129</v>
      </c>
      <c r="D6800" s="82">
        <v>39.39</v>
      </c>
    </row>
    <row r="6801" spans="1:4" ht="15" x14ac:dyDescent="0.25">
      <c r="A6801" s="81">
        <v>104973</v>
      </c>
      <c r="B6801" s="81" t="s">
        <v>15898</v>
      </c>
      <c r="C6801" s="81" t="s">
        <v>129</v>
      </c>
      <c r="D6801" s="82">
        <v>32</v>
      </c>
    </row>
    <row r="6802" spans="1:4" ht="15" x14ac:dyDescent="0.25">
      <c r="A6802" s="81">
        <v>104974</v>
      </c>
      <c r="B6802" s="81" t="s">
        <v>15899</v>
      </c>
      <c r="C6802" s="81" t="s">
        <v>129</v>
      </c>
      <c r="D6802" s="82">
        <v>35.67</v>
      </c>
    </row>
    <row r="6803" spans="1:4" ht="15" x14ac:dyDescent="0.25">
      <c r="A6803" s="81">
        <v>104975</v>
      </c>
      <c r="B6803" s="81" t="s">
        <v>15900</v>
      </c>
      <c r="C6803" s="81" t="s">
        <v>129</v>
      </c>
      <c r="D6803" s="82">
        <v>30.77</v>
      </c>
    </row>
    <row r="6804" spans="1:4" ht="15" x14ac:dyDescent="0.25">
      <c r="A6804" s="81">
        <v>104976</v>
      </c>
      <c r="B6804" s="81" t="s">
        <v>15901</v>
      </c>
      <c r="C6804" s="81" t="s">
        <v>129</v>
      </c>
      <c r="D6804" s="82">
        <v>34.44</v>
      </c>
    </row>
    <row r="6805" spans="1:4" ht="15" x14ac:dyDescent="0.25">
      <c r="A6805" s="81">
        <v>104977</v>
      </c>
      <c r="B6805" s="81" t="s">
        <v>15902</v>
      </c>
      <c r="C6805" s="81" t="s">
        <v>129</v>
      </c>
      <c r="D6805" s="82">
        <v>53.49</v>
      </c>
    </row>
    <row r="6806" spans="1:4" ht="15" x14ac:dyDescent="0.25">
      <c r="A6806" s="81">
        <v>104978</v>
      </c>
      <c r="B6806" s="81" t="s">
        <v>15903</v>
      </c>
      <c r="C6806" s="81" t="s">
        <v>129</v>
      </c>
      <c r="D6806" s="82">
        <v>41.16</v>
      </c>
    </row>
    <row r="6807" spans="1:4" ht="15" x14ac:dyDescent="0.25">
      <c r="A6807" s="81">
        <v>105185</v>
      </c>
      <c r="B6807" s="81" t="s">
        <v>15904</v>
      </c>
      <c r="C6807" s="81" t="s">
        <v>129</v>
      </c>
      <c r="D6807" s="82">
        <v>210.8</v>
      </c>
    </row>
    <row r="6808" spans="1:4" ht="15" x14ac:dyDescent="0.25">
      <c r="A6808" s="81">
        <v>105186</v>
      </c>
      <c r="B6808" s="81" t="s">
        <v>15905</v>
      </c>
      <c r="C6808" s="81" t="s">
        <v>129</v>
      </c>
      <c r="D6808" s="82">
        <v>156.54</v>
      </c>
    </row>
    <row r="6809" spans="1:4" ht="15" x14ac:dyDescent="0.25">
      <c r="A6809" s="81">
        <v>105187</v>
      </c>
      <c r="B6809" s="81" t="s">
        <v>15906</v>
      </c>
      <c r="C6809" s="81" t="s">
        <v>129</v>
      </c>
      <c r="D6809" s="82">
        <v>202.4</v>
      </c>
    </row>
    <row r="6810" spans="1:4" ht="15" x14ac:dyDescent="0.25">
      <c r="A6810" s="81">
        <v>105188</v>
      </c>
      <c r="B6810" s="81" t="s">
        <v>15907</v>
      </c>
      <c r="C6810" s="81" t="s">
        <v>129</v>
      </c>
      <c r="D6810" s="82">
        <v>148.63</v>
      </c>
    </row>
    <row r="6811" spans="1:4" ht="15" x14ac:dyDescent="0.25">
      <c r="A6811" s="81">
        <v>87244</v>
      </c>
      <c r="B6811" s="81" t="s">
        <v>15908</v>
      </c>
      <c r="C6811" s="81" t="s">
        <v>129</v>
      </c>
      <c r="D6811" s="82">
        <v>265.57</v>
      </c>
    </row>
    <row r="6812" spans="1:4" ht="15" x14ac:dyDescent="0.25">
      <c r="A6812" s="81">
        <v>87245</v>
      </c>
      <c r="B6812" s="81" t="s">
        <v>15909</v>
      </c>
      <c r="C6812" s="81" t="s">
        <v>129</v>
      </c>
      <c r="D6812" s="82">
        <v>317.66000000000003</v>
      </c>
    </row>
    <row r="6813" spans="1:4" ht="15" x14ac:dyDescent="0.25">
      <c r="A6813" s="81">
        <v>87265</v>
      </c>
      <c r="B6813" s="81" t="s">
        <v>15910</v>
      </c>
      <c r="C6813" s="81" t="s">
        <v>129</v>
      </c>
      <c r="D6813" s="82">
        <v>60.07</v>
      </c>
    </row>
    <row r="6814" spans="1:4" ht="15" x14ac:dyDescent="0.25">
      <c r="A6814" s="81">
        <v>87267</v>
      </c>
      <c r="B6814" s="81" t="s">
        <v>15911</v>
      </c>
      <c r="C6814" s="81" t="s">
        <v>129</v>
      </c>
      <c r="D6814" s="82">
        <v>66.290000000000006</v>
      </c>
    </row>
    <row r="6815" spans="1:4" ht="15" x14ac:dyDescent="0.25">
      <c r="A6815" s="81">
        <v>87269</v>
      </c>
      <c r="B6815" s="81" t="s">
        <v>15912</v>
      </c>
      <c r="C6815" s="81" t="s">
        <v>129</v>
      </c>
      <c r="D6815" s="82">
        <v>64.69</v>
      </c>
    </row>
    <row r="6816" spans="1:4" ht="15" x14ac:dyDescent="0.25">
      <c r="A6816" s="81">
        <v>87271</v>
      </c>
      <c r="B6816" s="81" t="s">
        <v>15913</v>
      </c>
      <c r="C6816" s="81" t="s">
        <v>129</v>
      </c>
      <c r="D6816" s="82">
        <v>71</v>
      </c>
    </row>
    <row r="6817" spans="1:4" ht="15" x14ac:dyDescent="0.25">
      <c r="A6817" s="81">
        <v>87273</v>
      </c>
      <c r="B6817" s="81" t="s">
        <v>15914</v>
      </c>
      <c r="C6817" s="81" t="s">
        <v>129</v>
      </c>
      <c r="D6817" s="82">
        <v>68.13</v>
      </c>
    </row>
    <row r="6818" spans="1:4" ht="15" x14ac:dyDescent="0.25">
      <c r="A6818" s="81">
        <v>87275</v>
      </c>
      <c r="B6818" s="81" t="s">
        <v>15915</v>
      </c>
      <c r="C6818" s="81" t="s">
        <v>129</v>
      </c>
      <c r="D6818" s="82">
        <v>76.44</v>
      </c>
    </row>
    <row r="6819" spans="1:4" ht="15" x14ac:dyDescent="0.25">
      <c r="A6819" s="81">
        <v>88788</v>
      </c>
      <c r="B6819" s="81" t="s">
        <v>15916</v>
      </c>
      <c r="C6819" s="81" t="s">
        <v>129</v>
      </c>
      <c r="D6819" s="82">
        <v>342.95</v>
      </c>
    </row>
    <row r="6820" spans="1:4" ht="15" x14ac:dyDescent="0.25">
      <c r="A6820" s="81">
        <v>88789</v>
      </c>
      <c r="B6820" s="81" t="s">
        <v>15917</v>
      </c>
      <c r="C6820" s="81" t="s">
        <v>129</v>
      </c>
      <c r="D6820" s="82">
        <v>410.91</v>
      </c>
    </row>
    <row r="6821" spans="1:4" ht="15" x14ac:dyDescent="0.25">
      <c r="A6821" s="81">
        <v>104588</v>
      </c>
      <c r="B6821" s="81" t="s">
        <v>15918</v>
      </c>
      <c r="C6821" s="81" t="s">
        <v>129</v>
      </c>
      <c r="D6821" s="82">
        <v>222.13</v>
      </c>
    </row>
    <row r="6822" spans="1:4" ht="15" x14ac:dyDescent="0.25">
      <c r="A6822" s="81">
        <v>104589</v>
      </c>
      <c r="B6822" s="81" t="s">
        <v>15919</v>
      </c>
      <c r="C6822" s="81" t="s">
        <v>129</v>
      </c>
      <c r="D6822" s="82">
        <v>265.04000000000002</v>
      </c>
    </row>
    <row r="6823" spans="1:4" ht="15" x14ac:dyDescent="0.25">
      <c r="A6823" s="81">
        <v>104590</v>
      </c>
      <c r="B6823" s="81" t="s">
        <v>15920</v>
      </c>
      <c r="C6823" s="81" t="s">
        <v>129</v>
      </c>
      <c r="D6823" s="82">
        <v>246.68</v>
      </c>
    </row>
    <row r="6824" spans="1:4" ht="15" x14ac:dyDescent="0.25">
      <c r="A6824" s="81">
        <v>104591</v>
      </c>
      <c r="B6824" s="81" t="s">
        <v>15921</v>
      </c>
      <c r="C6824" s="81" t="s">
        <v>129</v>
      </c>
      <c r="D6824" s="82">
        <v>292.35000000000002</v>
      </c>
    </row>
    <row r="6825" spans="1:4" ht="15" x14ac:dyDescent="0.25">
      <c r="A6825" s="81">
        <v>104611</v>
      </c>
      <c r="B6825" s="81" t="s">
        <v>15922</v>
      </c>
      <c r="C6825" s="81" t="s">
        <v>129</v>
      </c>
      <c r="D6825" s="82">
        <v>92.51</v>
      </c>
    </row>
    <row r="6826" spans="1:4" ht="15" x14ac:dyDescent="0.25">
      <c r="A6826" s="81">
        <v>104612</v>
      </c>
      <c r="B6826" s="81" t="s">
        <v>15923</v>
      </c>
      <c r="C6826" s="81" t="s">
        <v>129</v>
      </c>
      <c r="D6826" s="82">
        <v>93.51</v>
      </c>
    </row>
    <row r="6827" spans="1:4" ht="15" x14ac:dyDescent="0.25">
      <c r="A6827" s="81">
        <v>104613</v>
      </c>
      <c r="B6827" s="81" t="s">
        <v>15924</v>
      </c>
      <c r="C6827" s="81" t="s">
        <v>129</v>
      </c>
      <c r="D6827" s="82">
        <v>64.14</v>
      </c>
    </row>
    <row r="6828" spans="1:4" ht="15" x14ac:dyDescent="0.25">
      <c r="A6828" s="81">
        <v>104614</v>
      </c>
      <c r="B6828" s="81" t="s">
        <v>15925</v>
      </c>
      <c r="C6828" s="81" t="s">
        <v>129</v>
      </c>
      <c r="D6828" s="82">
        <v>72.22</v>
      </c>
    </row>
    <row r="6829" spans="1:4" ht="15" x14ac:dyDescent="0.25">
      <c r="A6829" s="81">
        <v>104615</v>
      </c>
      <c r="B6829" s="81" t="s">
        <v>15926</v>
      </c>
      <c r="C6829" s="81" t="s">
        <v>129</v>
      </c>
      <c r="D6829" s="82">
        <v>261.94</v>
      </c>
    </row>
    <row r="6830" spans="1:4" ht="15" x14ac:dyDescent="0.25">
      <c r="A6830" s="81">
        <v>104616</v>
      </c>
      <c r="B6830" s="81" t="s">
        <v>15927</v>
      </c>
      <c r="C6830" s="81" t="s">
        <v>129</v>
      </c>
      <c r="D6830" s="82">
        <v>342.1</v>
      </c>
    </row>
    <row r="6831" spans="1:4" ht="15" x14ac:dyDescent="0.25">
      <c r="A6831" s="81">
        <v>104617</v>
      </c>
      <c r="B6831" s="81" t="s">
        <v>15928</v>
      </c>
      <c r="C6831" s="81" t="s">
        <v>129</v>
      </c>
      <c r="D6831" s="82">
        <v>274.62</v>
      </c>
    </row>
    <row r="6832" spans="1:4" ht="15" x14ac:dyDescent="0.25">
      <c r="A6832" s="81">
        <v>104618</v>
      </c>
      <c r="B6832" s="81" t="s">
        <v>15929</v>
      </c>
      <c r="C6832" s="81" t="s">
        <v>129</v>
      </c>
      <c r="D6832" s="82">
        <v>354.78</v>
      </c>
    </row>
    <row r="6833" spans="1:4" ht="15" x14ac:dyDescent="0.25">
      <c r="A6833" s="81">
        <v>104619</v>
      </c>
      <c r="B6833" s="81" t="s">
        <v>15930</v>
      </c>
      <c r="C6833" s="81" t="s">
        <v>7</v>
      </c>
      <c r="D6833" s="82">
        <v>13.59</v>
      </c>
    </row>
    <row r="6834" spans="1:4" ht="15" x14ac:dyDescent="0.25">
      <c r="A6834" s="81">
        <v>101965</v>
      </c>
      <c r="B6834" s="81" t="s">
        <v>2730</v>
      </c>
      <c r="C6834" s="81" t="s">
        <v>7</v>
      </c>
      <c r="D6834" s="82">
        <v>142.65</v>
      </c>
    </row>
    <row r="6835" spans="1:4" ht="15" x14ac:dyDescent="0.25">
      <c r="A6835" s="81">
        <v>101966</v>
      </c>
      <c r="B6835" s="81" t="s">
        <v>2731</v>
      </c>
      <c r="C6835" s="81" t="s">
        <v>7</v>
      </c>
      <c r="D6835" s="82">
        <v>175.77</v>
      </c>
    </row>
    <row r="6836" spans="1:4" ht="15" x14ac:dyDescent="0.25">
      <c r="A6836" s="81">
        <v>101979</v>
      </c>
      <c r="B6836" s="81" t="s">
        <v>2732</v>
      </c>
      <c r="C6836" s="81" t="s">
        <v>7</v>
      </c>
      <c r="D6836" s="82">
        <v>41</v>
      </c>
    </row>
    <row r="6837" spans="1:4" ht="15" x14ac:dyDescent="0.25">
      <c r="A6837" s="81">
        <v>96112</v>
      </c>
      <c r="B6837" s="81" t="s">
        <v>15931</v>
      </c>
      <c r="C6837" s="81" t="s">
        <v>129</v>
      </c>
      <c r="D6837" s="82">
        <v>154.55000000000001</v>
      </c>
    </row>
    <row r="6838" spans="1:4" ht="15" x14ac:dyDescent="0.25">
      <c r="A6838" s="81">
        <v>96122</v>
      </c>
      <c r="B6838" s="81" t="s">
        <v>15932</v>
      </c>
      <c r="C6838" s="81" t="s">
        <v>7</v>
      </c>
      <c r="D6838" s="82">
        <v>50.16</v>
      </c>
    </row>
    <row r="6839" spans="1:4" ht="15" x14ac:dyDescent="0.25">
      <c r="A6839" s="81">
        <v>104756</v>
      </c>
      <c r="B6839" s="81" t="s">
        <v>15933</v>
      </c>
      <c r="C6839" s="81" t="s">
        <v>129</v>
      </c>
      <c r="D6839" s="82">
        <v>207.37</v>
      </c>
    </row>
    <row r="6840" spans="1:4" ht="15" x14ac:dyDescent="0.25">
      <c r="A6840" s="81">
        <v>96109</v>
      </c>
      <c r="B6840" s="81" t="s">
        <v>15934</v>
      </c>
      <c r="C6840" s="81" t="s">
        <v>129</v>
      </c>
      <c r="D6840" s="82">
        <v>60.31</v>
      </c>
    </row>
    <row r="6841" spans="1:4" ht="15" x14ac:dyDescent="0.25">
      <c r="A6841" s="81">
        <v>96110</v>
      </c>
      <c r="B6841" s="81" t="s">
        <v>15935</v>
      </c>
      <c r="C6841" s="81" t="s">
        <v>129</v>
      </c>
      <c r="D6841" s="82">
        <v>75.150000000000006</v>
      </c>
    </row>
    <row r="6842" spans="1:4" ht="15" x14ac:dyDescent="0.25">
      <c r="A6842" s="81">
        <v>96113</v>
      </c>
      <c r="B6842" s="81" t="s">
        <v>15936</v>
      </c>
      <c r="C6842" s="81" t="s">
        <v>129</v>
      </c>
      <c r="D6842" s="82">
        <v>53.99</v>
      </c>
    </row>
    <row r="6843" spans="1:4" ht="15" x14ac:dyDescent="0.25">
      <c r="A6843" s="81">
        <v>96114</v>
      </c>
      <c r="B6843" s="81" t="s">
        <v>15937</v>
      </c>
      <c r="C6843" s="81" t="s">
        <v>129</v>
      </c>
      <c r="D6843" s="82">
        <v>74.349999999999994</v>
      </c>
    </row>
    <row r="6844" spans="1:4" ht="15" x14ac:dyDescent="0.25">
      <c r="A6844" s="81">
        <v>96120</v>
      </c>
      <c r="B6844" s="81" t="s">
        <v>15938</v>
      </c>
      <c r="C6844" s="81" t="s">
        <v>7</v>
      </c>
      <c r="D6844" s="82">
        <v>3.42</v>
      </c>
    </row>
    <row r="6845" spans="1:4" ht="15" x14ac:dyDescent="0.25">
      <c r="A6845" s="81">
        <v>96123</v>
      </c>
      <c r="B6845" s="81" t="s">
        <v>15939</v>
      </c>
      <c r="C6845" s="81" t="s">
        <v>7</v>
      </c>
      <c r="D6845" s="82">
        <v>28.48</v>
      </c>
    </row>
    <row r="6846" spans="1:4" ht="15" x14ac:dyDescent="0.25">
      <c r="A6846" s="81">
        <v>99054</v>
      </c>
      <c r="B6846" s="81" t="s">
        <v>15940</v>
      </c>
      <c r="C6846" s="81" t="s">
        <v>129</v>
      </c>
      <c r="D6846" s="82">
        <v>69.55</v>
      </c>
    </row>
    <row r="6847" spans="1:4" ht="15" x14ac:dyDescent="0.25">
      <c r="A6847" s="81">
        <v>96111</v>
      </c>
      <c r="B6847" s="81" t="s">
        <v>15941</v>
      </c>
      <c r="C6847" s="81" t="s">
        <v>129</v>
      </c>
      <c r="D6847" s="82">
        <v>61.11</v>
      </c>
    </row>
    <row r="6848" spans="1:4" ht="15" x14ac:dyDescent="0.25">
      <c r="A6848" s="81">
        <v>96116</v>
      </c>
      <c r="B6848" s="81" t="s">
        <v>15942</v>
      </c>
      <c r="C6848" s="81" t="s">
        <v>129</v>
      </c>
      <c r="D6848" s="82">
        <v>62.21</v>
      </c>
    </row>
    <row r="6849" spans="1:4" ht="15" x14ac:dyDescent="0.25">
      <c r="A6849" s="81">
        <v>96121</v>
      </c>
      <c r="B6849" s="81" t="s">
        <v>15943</v>
      </c>
      <c r="C6849" s="81" t="s">
        <v>7</v>
      </c>
      <c r="D6849" s="82">
        <v>12.52</v>
      </c>
    </row>
    <row r="6850" spans="1:4" ht="15" x14ac:dyDescent="0.25">
      <c r="A6850" s="81">
        <v>96485</v>
      </c>
      <c r="B6850" s="81" t="s">
        <v>15944</v>
      </c>
      <c r="C6850" s="81" t="s">
        <v>129</v>
      </c>
      <c r="D6850" s="82">
        <v>70.91</v>
      </c>
    </row>
    <row r="6851" spans="1:4" ht="15" x14ac:dyDescent="0.25">
      <c r="A6851" s="81">
        <v>96486</v>
      </c>
      <c r="B6851" s="81" t="s">
        <v>15945</v>
      </c>
      <c r="C6851" s="81" t="s">
        <v>129</v>
      </c>
      <c r="D6851" s="82">
        <v>72.010000000000005</v>
      </c>
    </row>
    <row r="6852" spans="1:4" ht="15" x14ac:dyDescent="0.25">
      <c r="A6852" s="81">
        <v>91515</v>
      </c>
      <c r="B6852" s="81" t="s">
        <v>16114</v>
      </c>
      <c r="C6852" s="81" t="s">
        <v>129</v>
      </c>
      <c r="D6852" s="82">
        <v>5.82</v>
      </c>
    </row>
    <row r="6853" spans="1:4" ht="15" x14ac:dyDescent="0.25">
      <c r="A6853" s="81">
        <v>91519</v>
      </c>
      <c r="B6853" s="81" t="s">
        <v>16115</v>
      </c>
      <c r="C6853" s="81" t="s">
        <v>129</v>
      </c>
      <c r="D6853" s="82">
        <v>2.41</v>
      </c>
    </row>
    <row r="6854" spans="1:4" ht="15" x14ac:dyDescent="0.25">
      <c r="A6854" s="81">
        <v>91520</v>
      </c>
      <c r="B6854" s="81" t="s">
        <v>16116</v>
      </c>
      <c r="C6854" s="81" t="s">
        <v>129</v>
      </c>
      <c r="D6854" s="82">
        <v>2.4500000000000002</v>
      </c>
    </row>
    <row r="6855" spans="1:4" ht="15" x14ac:dyDescent="0.25">
      <c r="A6855" s="81">
        <v>91522</v>
      </c>
      <c r="B6855" s="81" t="s">
        <v>16117</v>
      </c>
      <c r="C6855" s="81" t="s">
        <v>129</v>
      </c>
      <c r="D6855" s="82">
        <v>4.12</v>
      </c>
    </row>
    <row r="6856" spans="1:4" ht="15" x14ac:dyDescent="0.25">
      <c r="A6856" s="81">
        <v>91525</v>
      </c>
      <c r="B6856" s="81" t="s">
        <v>16118</v>
      </c>
      <c r="C6856" s="81" t="s">
        <v>129</v>
      </c>
      <c r="D6856" s="82">
        <v>8.1</v>
      </c>
    </row>
    <row r="6857" spans="1:4" ht="15" x14ac:dyDescent="0.25">
      <c r="A6857" s="81">
        <v>104412</v>
      </c>
      <c r="B6857" s="81" t="s">
        <v>16119</v>
      </c>
      <c r="C6857" s="81" t="s">
        <v>129</v>
      </c>
      <c r="D6857" s="82">
        <v>3.7</v>
      </c>
    </row>
    <row r="6858" spans="1:4" ht="15" x14ac:dyDescent="0.25">
      <c r="A6858" s="81">
        <v>104413</v>
      </c>
      <c r="B6858" s="81" t="s">
        <v>16120</v>
      </c>
      <c r="C6858" s="81" t="s">
        <v>129</v>
      </c>
      <c r="D6858" s="82">
        <v>6.3</v>
      </c>
    </row>
    <row r="6859" spans="1:4" ht="15" x14ac:dyDescent="0.25">
      <c r="A6859" s="81">
        <v>104414</v>
      </c>
      <c r="B6859" s="81" t="s">
        <v>16121</v>
      </c>
      <c r="C6859" s="81" t="s">
        <v>129</v>
      </c>
      <c r="D6859" s="82">
        <v>7.11</v>
      </c>
    </row>
    <row r="6860" spans="1:4" ht="15" x14ac:dyDescent="0.25">
      <c r="A6860" s="81">
        <v>104415</v>
      </c>
      <c r="B6860" s="81" t="s">
        <v>16122</v>
      </c>
      <c r="C6860" s="81" t="s">
        <v>129</v>
      </c>
      <c r="D6860" s="82">
        <v>13.34</v>
      </c>
    </row>
    <row r="6861" spans="1:4" ht="15" x14ac:dyDescent="0.25">
      <c r="A6861" s="81">
        <v>104416</v>
      </c>
      <c r="B6861" s="81" t="s">
        <v>16123</v>
      </c>
      <c r="C6861" s="81" t="s">
        <v>129</v>
      </c>
      <c r="D6861" s="82">
        <v>2.02</v>
      </c>
    </row>
    <row r="6862" spans="1:4" ht="15" x14ac:dyDescent="0.25">
      <c r="A6862" s="81">
        <v>104417</v>
      </c>
      <c r="B6862" s="81" t="s">
        <v>16124</v>
      </c>
      <c r="C6862" s="81" t="s">
        <v>129</v>
      </c>
      <c r="D6862" s="82">
        <v>4.59</v>
      </c>
    </row>
    <row r="6863" spans="1:4" ht="15" x14ac:dyDescent="0.25">
      <c r="A6863" s="81">
        <v>104418</v>
      </c>
      <c r="B6863" s="81" t="s">
        <v>16125</v>
      </c>
      <c r="C6863" s="81" t="s">
        <v>129</v>
      </c>
      <c r="D6863" s="82">
        <v>3.17</v>
      </c>
    </row>
    <row r="6864" spans="1:4" ht="15" x14ac:dyDescent="0.25">
      <c r="A6864" s="81">
        <v>104419</v>
      </c>
      <c r="B6864" s="81" t="s">
        <v>16126</v>
      </c>
      <c r="C6864" s="81" t="s">
        <v>129</v>
      </c>
      <c r="D6864" s="82">
        <v>5.03</v>
      </c>
    </row>
    <row r="6865" spans="1:4" ht="15" x14ac:dyDescent="0.25">
      <c r="A6865" s="81">
        <v>104421</v>
      </c>
      <c r="B6865" s="81" t="s">
        <v>16127</v>
      </c>
      <c r="C6865" s="81" t="s">
        <v>129</v>
      </c>
      <c r="D6865" s="82">
        <v>17.72</v>
      </c>
    </row>
    <row r="6866" spans="1:4" ht="15" x14ac:dyDescent="0.25">
      <c r="A6866" s="81">
        <v>104422</v>
      </c>
      <c r="B6866" s="81" t="s">
        <v>16128</v>
      </c>
      <c r="C6866" s="81" t="s">
        <v>129</v>
      </c>
      <c r="D6866" s="82">
        <v>11.38</v>
      </c>
    </row>
    <row r="6867" spans="1:4" ht="15" x14ac:dyDescent="0.25">
      <c r="A6867" s="81">
        <v>104423</v>
      </c>
      <c r="B6867" s="81" t="s">
        <v>16129</v>
      </c>
      <c r="C6867" s="81" t="s">
        <v>129</v>
      </c>
      <c r="D6867" s="82">
        <v>15.83</v>
      </c>
    </row>
    <row r="6868" spans="1:4" ht="15" x14ac:dyDescent="0.25">
      <c r="A6868" s="81">
        <v>104425</v>
      </c>
      <c r="B6868" s="81" t="s">
        <v>16130</v>
      </c>
      <c r="C6868" s="81" t="s">
        <v>129</v>
      </c>
      <c r="D6868" s="82">
        <v>9.4499999999999993</v>
      </c>
    </row>
    <row r="6869" spans="1:4" ht="15" x14ac:dyDescent="0.25">
      <c r="A6869" s="81">
        <v>105816</v>
      </c>
      <c r="B6869" s="81" t="s">
        <v>16131</v>
      </c>
      <c r="C6869" s="81" t="s">
        <v>129</v>
      </c>
      <c r="D6869" s="82">
        <v>11.58</v>
      </c>
    </row>
    <row r="6870" spans="1:4" ht="15" x14ac:dyDescent="0.25">
      <c r="A6870" s="81">
        <v>105817</v>
      </c>
      <c r="B6870" s="81" t="s">
        <v>16132</v>
      </c>
      <c r="C6870" s="81" t="s">
        <v>129</v>
      </c>
      <c r="D6870" s="82">
        <v>5.1100000000000003</v>
      </c>
    </row>
    <row r="6871" spans="1:4" ht="15" x14ac:dyDescent="0.25">
      <c r="A6871" s="81">
        <v>105818</v>
      </c>
      <c r="B6871" s="81" t="s">
        <v>16133</v>
      </c>
      <c r="C6871" s="81" t="s">
        <v>129</v>
      </c>
      <c r="D6871" s="82">
        <v>12.57</v>
      </c>
    </row>
    <row r="6872" spans="1:4" ht="15" x14ac:dyDescent="0.25">
      <c r="A6872" s="81">
        <v>105819</v>
      </c>
      <c r="B6872" s="81" t="s">
        <v>16134</v>
      </c>
      <c r="C6872" s="81" t="s">
        <v>129</v>
      </c>
      <c r="D6872" s="82">
        <v>6.1</v>
      </c>
    </row>
    <row r="6873" spans="1:4" ht="15" x14ac:dyDescent="0.25">
      <c r="A6873" s="81">
        <v>105820</v>
      </c>
      <c r="B6873" s="81" t="s">
        <v>16135</v>
      </c>
      <c r="C6873" s="81" t="s">
        <v>129</v>
      </c>
      <c r="D6873" s="82">
        <v>17.809999999999999</v>
      </c>
    </row>
    <row r="6874" spans="1:4" ht="15" x14ac:dyDescent="0.25">
      <c r="A6874" s="81">
        <v>105821</v>
      </c>
      <c r="B6874" s="81" t="s">
        <v>16136</v>
      </c>
      <c r="C6874" s="81" t="s">
        <v>129</v>
      </c>
      <c r="D6874" s="82">
        <v>11.34</v>
      </c>
    </row>
    <row r="6875" spans="1:4" ht="15" x14ac:dyDescent="0.25">
      <c r="A6875" s="81">
        <v>105822</v>
      </c>
      <c r="B6875" s="81" t="s">
        <v>16137</v>
      </c>
      <c r="C6875" s="81" t="s">
        <v>129</v>
      </c>
      <c r="D6875" s="82">
        <v>20.55</v>
      </c>
    </row>
    <row r="6876" spans="1:4" ht="15" x14ac:dyDescent="0.25">
      <c r="A6876" s="81">
        <v>105823</v>
      </c>
      <c r="B6876" s="81" t="s">
        <v>16138</v>
      </c>
      <c r="C6876" s="81" t="s">
        <v>129</v>
      </c>
      <c r="D6876" s="82">
        <v>14.04</v>
      </c>
    </row>
    <row r="6877" spans="1:4" ht="15" x14ac:dyDescent="0.25">
      <c r="A6877" s="81">
        <v>105824</v>
      </c>
      <c r="B6877" s="81" t="s">
        <v>16139</v>
      </c>
      <c r="C6877" s="81" t="s">
        <v>129</v>
      </c>
      <c r="D6877" s="82">
        <v>14.21</v>
      </c>
    </row>
    <row r="6878" spans="1:4" ht="15" x14ac:dyDescent="0.25">
      <c r="A6878" s="81">
        <v>105825</v>
      </c>
      <c r="B6878" s="81" t="s">
        <v>16140</v>
      </c>
      <c r="C6878" s="81" t="s">
        <v>129</v>
      </c>
      <c r="D6878" s="82">
        <v>7.7</v>
      </c>
    </row>
    <row r="6879" spans="1:4" ht="15" x14ac:dyDescent="0.25">
      <c r="A6879" s="81">
        <v>105826</v>
      </c>
      <c r="B6879" s="81" t="s">
        <v>16141</v>
      </c>
      <c r="C6879" s="81" t="s">
        <v>129</v>
      </c>
      <c r="D6879" s="82">
        <v>18.66</v>
      </c>
    </row>
    <row r="6880" spans="1:4" ht="15" x14ac:dyDescent="0.25">
      <c r="A6880" s="81">
        <v>105827</v>
      </c>
      <c r="B6880" s="81" t="s">
        <v>16142</v>
      </c>
      <c r="C6880" s="81" t="s">
        <v>129</v>
      </c>
      <c r="D6880" s="82">
        <v>12.15</v>
      </c>
    </row>
    <row r="6881" spans="1:4" ht="15" x14ac:dyDescent="0.25">
      <c r="A6881" s="81">
        <v>105828</v>
      </c>
      <c r="B6881" s="81" t="s">
        <v>16143</v>
      </c>
      <c r="C6881" s="81" t="s">
        <v>129</v>
      </c>
      <c r="D6881" s="82">
        <v>12.28</v>
      </c>
    </row>
    <row r="6882" spans="1:4" ht="15" x14ac:dyDescent="0.25">
      <c r="A6882" s="81">
        <v>105829</v>
      </c>
      <c r="B6882" s="81" t="s">
        <v>16144</v>
      </c>
      <c r="C6882" s="81" t="s">
        <v>129</v>
      </c>
      <c r="D6882" s="82">
        <v>5.77</v>
      </c>
    </row>
    <row r="6883" spans="1:4" ht="15" x14ac:dyDescent="0.25">
      <c r="A6883" s="81">
        <v>87280</v>
      </c>
      <c r="B6883" s="81" t="s">
        <v>2733</v>
      </c>
      <c r="C6883" s="81" t="s">
        <v>969</v>
      </c>
      <c r="D6883" s="82">
        <v>389.26</v>
      </c>
    </row>
    <row r="6884" spans="1:4" ht="15" x14ac:dyDescent="0.25">
      <c r="A6884" s="81">
        <v>87281</v>
      </c>
      <c r="B6884" s="81" t="s">
        <v>2734</v>
      </c>
      <c r="C6884" s="81" t="s">
        <v>969</v>
      </c>
      <c r="D6884" s="82">
        <v>379.69</v>
      </c>
    </row>
    <row r="6885" spans="1:4" ht="15" x14ac:dyDescent="0.25">
      <c r="A6885" s="81">
        <v>87283</v>
      </c>
      <c r="B6885" s="81" t="s">
        <v>2735</v>
      </c>
      <c r="C6885" s="81" t="s">
        <v>969</v>
      </c>
      <c r="D6885" s="82">
        <v>396.63</v>
      </c>
    </row>
    <row r="6886" spans="1:4" ht="15" x14ac:dyDescent="0.25">
      <c r="A6886" s="81">
        <v>87284</v>
      </c>
      <c r="B6886" s="81" t="s">
        <v>2736</v>
      </c>
      <c r="C6886" s="81" t="s">
        <v>969</v>
      </c>
      <c r="D6886" s="82">
        <v>386.17</v>
      </c>
    </row>
    <row r="6887" spans="1:4" ht="15" x14ac:dyDescent="0.25">
      <c r="A6887" s="81">
        <v>87286</v>
      </c>
      <c r="B6887" s="81" t="s">
        <v>2737</v>
      </c>
      <c r="C6887" s="81" t="s">
        <v>969</v>
      </c>
      <c r="D6887" s="82">
        <v>510.01</v>
      </c>
    </row>
    <row r="6888" spans="1:4" ht="15" x14ac:dyDescent="0.25">
      <c r="A6888" s="81">
        <v>87287</v>
      </c>
      <c r="B6888" s="81" t="s">
        <v>2738</v>
      </c>
      <c r="C6888" s="81" t="s">
        <v>969</v>
      </c>
      <c r="D6888" s="82">
        <v>483.71</v>
      </c>
    </row>
    <row r="6889" spans="1:4" ht="15" x14ac:dyDescent="0.25">
      <c r="A6889" s="81">
        <v>87289</v>
      </c>
      <c r="B6889" s="81" t="s">
        <v>2739</v>
      </c>
      <c r="C6889" s="81" t="s">
        <v>969</v>
      </c>
      <c r="D6889" s="82">
        <v>493.78</v>
      </c>
    </row>
    <row r="6890" spans="1:4" ht="15" x14ac:dyDescent="0.25">
      <c r="A6890" s="81">
        <v>87290</v>
      </c>
      <c r="B6890" s="81" t="s">
        <v>2740</v>
      </c>
      <c r="C6890" s="81" t="s">
        <v>969</v>
      </c>
      <c r="D6890" s="82">
        <v>480.34</v>
      </c>
    </row>
    <row r="6891" spans="1:4" ht="15" x14ac:dyDescent="0.25">
      <c r="A6891" s="81">
        <v>87292</v>
      </c>
      <c r="B6891" s="81" t="s">
        <v>2741</v>
      </c>
      <c r="C6891" s="81" t="s">
        <v>969</v>
      </c>
      <c r="D6891" s="82">
        <v>503.47</v>
      </c>
    </row>
    <row r="6892" spans="1:4" ht="15" x14ac:dyDescent="0.25">
      <c r="A6892" s="81">
        <v>87294</v>
      </c>
      <c r="B6892" s="81" t="s">
        <v>2742</v>
      </c>
      <c r="C6892" s="81" t="s">
        <v>969</v>
      </c>
      <c r="D6892" s="82">
        <v>482.43</v>
      </c>
    </row>
    <row r="6893" spans="1:4" ht="15" x14ac:dyDescent="0.25">
      <c r="A6893" s="81">
        <v>87295</v>
      </c>
      <c r="B6893" s="81" t="s">
        <v>2743</v>
      </c>
      <c r="C6893" s="81" t="s">
        <v>969</v>
      </c>
      <c r="D6893" s="82">
        <v>505.02</v>
      </c>
    </row>
    <row r="6894" spans="1:4" ht="15" x14ac:dyDescent="0.25">
      <c r="A6894" s="81">
        <v>87296</v>
      </c>
      <c r="B6894" s="81" t="s">
        <v>2744</v>
      </c>
      <c r="C6894" s="81" t="s">
        <v>969</v>
      </c>
      <c r="D6894" s="82">
        <v>467.08</v>
      </c>
    </row>
    <row r="6895" spans="1:4" ht="15" x14ac:dyDescent="0.25">
      <c r="A6895" s="81">
        <v>87298</v>
      </c>
      <c r="B6895" s="81" t="s">
        <v>2745</v>
      </c>
      <c r="C6895" s="81" t="s">
        <v>969</v>
      </c>
      <c r="D6895" s="82">
        <v>570.99</v>
      </c>
    </row>
    <row r="6896" spans="1:4" ht="15" x14ac:dyDescent="0.25">
      <c r="A6896" s="81">
        <v>87299</v>
      </c>
      <c r="B6896" s="81" t="s">
        <v>2746</v>
      </c>
      <c r="C6896" s="81" t="s">
        <v>969</v>
      </c>
      <c r="D6896" s="82">
        <v>387</v>
      </c>
    </row>
    <row r="6897" spans="1:4" ht="15" x14ac:dyDescent="0.25">
      <c r="A6897" s="81">
        <v>87301</v>
      </c>
      <c r="B6897" s="81" t="s">
        <v>2747</v>
      </c>
      <c r="C6897" s="81" t="s">
        <v>969</v>
      </c>
      <c r="D6897" s="82">
        <v>522.19000000000005</v>
      </c>
    </row>
    <row r="6898" spans="1:4" ht="15" x14ac:dyDescent="0.25">
      <c r="A6898" s="81">
        <v>87302</v>
      </c>
      <c r="B6898" s="81" t="s">
        <v>2748</v>
      </c>
      <c r="C6898" s="81" t="s">
        <v>969</v>
      </c>
      <c r="D6898" s="82">
        <v>508.52</v>
      </c>
    </row>
    <row r="6899" spans="1:4" ht="15" x14ac:dyDescent="0.25">
      <c r="A6899" s="81">
        <v>87304</v>
      </c>
      <c r="B6899" s="81" t="s">
        <v>2749</v>
      </c>
      <c r="C6899" s="81" t="s">
        <v>969</v>
      </c>
      <c r="D6899" s="82">
        <v>471.05</v>
      </c>
    </row>
    <row r="6900" spans="1:4" ht="15" x14ac:dyDescent="0.25">
      <c r="A6900" s="81">
        <v>87305</v>
      </c>
      <c r="B6900" s="81" t="s">
        <v>2750</v>
      </c>
      <c r="C6900" s="81" t="s">
        <v>969</v>
      </c>
      <c r="D6900" s="82">
        <v>473.32</v>
      </c>
    </row>
    <row r="6901" spans="1:4" ht="15" x14ac:dyDescent="0.25">
      <c r="A6901" s="81">
        <v>87307</v>
      </c>
      <c r="B6901" s="81" t="s">
        <v>2751</v>
      </c>
      <c r="C6901" s="81" t="s">
        <v>969</v>
      </c>
      <c r="D6901" s="82">
        <v>455.07</v>
      </c>
    </row>
    <row r="6902" spans="1:4" ht="15" x14ac:dyDescent="0.25">
      <c r="A6902" s="81">
        <v>87308</v>
      </c>
      <c r="B6902" s="81" t="s">
        <v>2752</v>
      </c>
      <c r="C6902" s="81" t="s">
        <v>969</v>
      </c>
      <c r="D6902" s="82">
        <v>442.32</v>
      </c>
    </row>
    <row r="6903" spans="1:4" ht="15" x14ac:dyDescent="0.25">
      <c r="A6903" s="81">
        <v>87310</v>
      </c>
      <c r="B6903" s="81" t="s">
        <v>2753</v>
      </c>
      <c r="C6903" s="81" t="s">
        <v>969</v>
      </c>
      <c r="D6903" s="82">
        <v>382.44</v>
      </c>
    </row>
    <row r="6904" spans="1:4" ht="15" x14ac:dyDescent="0.25">
      <c r="A6904" s="81">
        <v>87311</v>
      </c>
      <c r="B6904" s="81" t="s">
        <v>2754</v>
      </c>
      <c r="C6904" s="81" t="s">
        <v>969</v>
      </c>
      <c r="D6904" s="82">
        <v>369.28</v>
      </c>
    </row>
    <row r="6905" spans="1:4" ht="15" x14ac:dyDescent="0.25">
      <c r="A6905" s="81">
        <v>87313</v>
      </c>
      <c r="B6905" s="81" t="s">
        <v>2755</v>
      </c>
      <c r="C6905" s="81" t="s">
        <v>969</v>
      </c>
      <c r="D6905" s="82">
        <v>455.82</v>
      </c>
    </row>
    <row r="6906" spans="1:4" ht="15" x14ac:dyDescent="0.25">
      <c r="A6906" s="81">
        <v>87314</v>
      </c>
      <c r="B6906" s="81" t="s">
        <v>2756</v>
      </c>
      <c r="C6906" s="81" t="s">
        <v>969</v>
      </c>
      <c r="D6906" s="82">
        <v>444.12</v>
      </c>
    </row>
    <row r="6907" spans="1:4" ht="15" x14ac:dyDescent="0.25">
      <c r="A6907" s="81">
        <v>87316</v>
      </c>
      <c r="B6907" s="81" t="s">
        <v>2757</v>
      </c>
      <c r="C6907" s="81" t="s">
        <v>969</v>
      </c>
      <c r="D6907" s="82">
        <v>420.83</v>
      </c>
    </row>
    <row r="6908" spans="1:4" ht="15" x14ac:dyDescent="0.25">
      <c r="A6908" s="81">
        <v>87317</v>
      </c>
      <c r="B6908" s="81" t="s">
        <v>2758</v>
      </c>
      <c r="C6908" s="81" t="s">
        <v>969</v>
      </c>
      <c r="D6908" s="82">
        <v>400.07</v>
      </c>
    </row>
    <row r="6909" spans="1:4" ht="15" x14ac:dyDescent="0.25">
      <c r="A6909" s="81">
        <v>87319</v>
      </c>
      <c r="B6909" s="81" t="s">
        <v>2759</v>
      </c>
      <c r="C6909" s="81" t="s">
        <v>969</v>
      </c>
      <c r="D6909" s="83">
        <v>3086.17</v>
      </c>
    </row>
    <row r="6910" spans="1:4" ht="15" x14ac:dyDescent="0.25">
      <c r="A6910" s="81">
        <v>87320</v>
      </c>
      <c r="B6910" s="81" t="s">
        <v>2760</v>
      </c>
      <c r="C6910" s="81" t="s">
        <v>969</v>
      </c>
      <c r="D6910" s="83">
        <v>3086.57</v>
      </c>
    </row>
    <row r="6911" spans="1:4" ht="15" x14ac:dyDescent="0.25">
      <c r="A6911" s="81">
        <v>87322</v>
      </c>
      <c r="B6911" s="81" t="s">
        <v>2761</v>
      </c>
      <c r="C6911" s="81" t="s">
        <v>969</v>
      </c>
      <c r="D6911" s="83">
        <v>3177.88</v>
      </c>
    </row>
    <row r="6912" spans="1:4" ht="15" x14ac:dyDescent="0.25">
      <c r="A6912" s="81">
        <v>87323</v>
      </c>
      <c r="B6912" s="81" t="s">
        <v>2762</v>
      </c>
      <c r="C6912" s="81" t="s">
        <v>969</v>
      </c>
      <c r="D6912" s="83">
        <v>3169.29</v>
      </c>
    </row>
    <row r="6913" spans="1:4" ht="15" x14ac:dyDescent="0.25">
      <c r="A6913" s="81">
        <v>87325</v>
      </c>
      <c r="B6913" s="81" t="s">
        <v>2763</v>
      </c>
      <c r="C6913" s="81" t="s">
        <v>969</v>
      </c>
      <c r="D6913" s="83">
        <v>3111.61</v>
      </c>
    </row>
    <row r="6914" spans="1:4" ht="15" x14ac:dyDescent="0.25">
      <c r="A6914" s="81">
        <v>87326</v>
      </c>
      <c r="B6914" s="81" t="s">
        <v>2764</v>
      </c>
      <c r="C6914" s="81" t="s">
        <v>969</v>
      </c>
      <c r="D6914" s="83">
        <v>3108.3</v>
      </c>
    </row>
    <row r="6915" spans="1:4" ht="15" x14ac:dyDescent="0.25">
      <c r="A6915" s="81">
        <v>87327</v>
      </c>
      <c r="B6915" s="81" t="s">
        <v>2765</v>
      </c>
      <c r="C6915" s="81" t="s">
        <v>969</v>
      </c>
      <c r="D6915" s="82">
        <v>419.6</v>
      </c>
    </row>
    <row r="6916" spans="1:4" ht="15" x14ac:dyDescent="0.25">
      <c r="A6916" s="81">
        <v>87328</v>
      </c>
      <c r="B6916" s="81" t="s">
        <v>2766</v>
      </c>
      <c r="C6916" s="81" t="s">
        <v>969</v>
      </c>
      <c r="D6916" s="82">
        <v>345.09</v>
      </c>
    </row>
    <row r="6917" spans="1:4" ht="15" x14ac:dyDescent="0.25">
      <c r="A6917" s="81">
        <v>87329</v>
      </c>
      <c r="B6917" s="81" t="s">
        <v>2767</v>
      </c>
      <c r="C6917" s="81" t="s">
        <v>969</v>
      </c>
      <c r="D6917" s="82">
        <v>451.76</v>
      </c>
    </row>
    <row r="6918" spans="1:4" ht="15" x14ac:dyDescent="0.25">
      <c r="A6918" s="81">
        <v>87330</v>
      </c>
      <c r="B6918" s="81" t="s">
        <v>2768</v>
      </c>
      <c r="C6918" s="81" t="s">
        <v>969</v>
      </c>
      <c r="D6918" s="82">
        <v>367.37</v>
      </c>
    </row>
    <row r="6919" spans="1:4" ht="15" x14ac:dyDescent="0.25">
      <c r="A6919" s="81">
        <v>87331</v>
      </c>
      <c r="B6919" s="81" t="s">
        <v>2769</v>
      </c>
      <c r="C6919" s="81" t="s">
        <v>969</v>
      </c>
      <c r="D6919" s="82">
        <v>539.46</v>
      </c>
    </row>
    <row r="6920" spans="1:4" ht="15" x14ac:dyDescent="0.25">
      <c r="A6920" s="81">
        <v>87332</v>
      </c>
      <c r="B6920" s="81" t="s">
        <v>2770</v>
      </c>
      <c r="C6920" s="81" t="s">
        <v>969</v>
      </c>
      <c r="D6920" s="82">
        <v>461.6</v>
      </c>
    </row>
    <row r="6921" spans="1:4" ht="15" x14ac:dyDescent="0.25">
      <c r="A6921" s="81">
        <v>87333</v>
      </c>
      <c r="B6921" s="81" t="s">
        <v>2771</v>
      </c>
      <c r="C6921" s="81" t="s">
        <v>969</v>
      </c>
      <c r="D6921" s="82">
        <v>503.19</v>
      </c>
    </row>
    <row r="6922" spans="1:4" ht="15" x14ac:dyDescent="0.25">
      <c r="A6922" s="81">
        <v>87334</v>
      </c>
      <c r="B6922" s="81" t="s">
        <v>2772</v>
      </c>
      <c r="C6922" s="81" t="s">
        <v>969</v>
      </c>
      <c r="D6922" s="82">
        <v>456.29</v>
      </c>
    </row>
    <row r="6923" spans="1:4" ht="15" x14ac:dyDescent="0.25">
      <c r="A6923" s="81">
        <v>87335</v>
      </c>
      <c r="B6923" s="81" t="s">
        <v>2773</v>
      </c>
      <c r="C6923" s="81" t="s">
        <v>969</v>
      </c>
      <c r="D6923" s="82">
        <v>493.07</v>
      </c>
    </row>
    <row r="6924" spans="1:4" ht="15" x14ac:dyDescent="0.25">
      <c r="A6924" s="81">
        <v>87336</v>
      </c>
      <c r="B6924" s="81" t="s">
        <v>2774</v>
      </c>
      <c r="C6924" s="81" t="s">
        <v>969</v>
      </c>
      <c r="D6924" s="82">
        <v>471.92</v>
      </c>
    </row>
    <row r="6925" spans="1:4" ht="15" x14ac:dyDescent="0.25">
      <c r="A6925" s="81">
        <v>87337</v>
      </c>
      <c r="B6925" s="81" t="s">
        <v>2775</v>
      </c>
      <c r="C6925" s="81" t="s">
        <v>969</v>
      </c>
      <c r="D6925" s="82">
        <v>487.87</v>
      </c>
    </row>
    <row r="6926" spans="1:4" ht="15" x14ac:dyDescent="0.25">
      <c r="A6926" s="81">
        <v>87338</v>
      </c>
      <c r="B6926" s="81" t="s">
        <v>2776</v>
      </c>
      <c r="C6926" s="81" t="s">
        <v>969</v>
      </c>
      <c r="D6926" s="82">
        <v>469.79</v>
      </c>
    </row>
    <row r="6927" spans="1:4" ht="15" x14ac:dyDescent="0.25">
      <c r="A6927" s="81">
        <v>87339</v>
      </c>
      <c r="B6927" s="81" t="s">
        <v>2777</v>
      </c>
      <c r="C6927" s="81" t="s">
        <v>969</v>
      </c>
      <c r="D6927" s="82">
        <v>733.22</v>
      </c>
    </row>
    <row r="6928" spans="1:4" ht="15" x14ac:dyDescent="0.25">
      <c r="A6928" s="81">
        <v>87340</v>
      </c>
      <c r="B6928" s="81" t="s">
        <v>2778</v>
      </c>
      <c r="C6928" s="81" t="s">
        <v>969</v>
      </c>
      <c r="D6928" s="82">
        <v>574.13</v>
      </c>
    </row>
    <row r="6929" spans="1:4" ht="15" x14ac:dyDescent="0.25">
      <c r="A6929" s="81">
        <v>87341</v>
      </c>
      <c r="B6929" s="81" t="s">
        <v>2779</v>
      </c>
      <c r="C6929" s="81" t="s">
        <v>969</v>
      </c>
      <c r="D6929" s="82">
        <v>534.79</v>
      </c>
    </row>
    <row r="6930" spans="1:4" ht="15" x14ac:dyDescent="0.25">
      <c r="A6930" s="81">
        <v>87342</v>
      </c>
      <c r="B6930" s="81" t="s">
        <v>2780</v>
      </c>
      <c r="C6930" s="81" t="s">
        <v>969</v>
      </c>
      <c r="D6930" s="82">
        <v>617.66999999999996</v>
      </c>
    </row>
    <row r="6931" spans="1:4" ht="15" x14ac:dyDescent="0.25">
      <c r="A6931" s="81">
        <v>87343</v>
      </c>
      <c r="B6931" s="81" t="s">
        <v>2781</v>
      </c>
      <c r="C6931" s="81" t="s">
        <v>969</v>
      </c>
      <c r="D6931" s="82">
        <v>527.53</v>
      </c>
    </row>
    <row r="6932" spans="1:4" ht="15" x14ac:dyDescent="0.25">
      <c r="A6932" s="81">
        <v>87344</v>
      </c>
      <c r="B6932" s="81" t="s">
        <v>2782</v>
      </c>
      <c r="C6932" s="81" t="s">
        <v>969</v>
      </c>
      <c r="D6932" s="82">
        <v>477.63</v>
      </c>
    </row>
    <row r="6933" spans="1:4" ht="15" x14ac:dyDescent="0.25">
      <c r="A6933" s="81">
        <v>87345</v>
      </c>
      <c r="B6933" s="81" t="s">
        <v>2783</v>
      </c>
      <c r="C6933" s="81" t="s">
        <v>969</v>
      </c>
      <c r="D6933" s="82">
        <v>552.48</v>
      </c>
    </row>
    <row r="6934" spans="1:4" ht="15" x14ac:dyDescent="0.25">
      <c r="A6934" s="81">
        <v>87346</v>
      </c>
      <c r="B6934" s="81" t="s">
        <v>2784</v>
      </c>
      <c r="C6934" s="81" t="s">
        <v>969</v>
      </c>
      <c r="D6934" s="82">
        <v>477.75</v>
      </c>
    </row>
    <row r="6935" spans="1:4" ht="15" x14ac:dyDescent="0.25">
      <c r="A6935" s="81">
        <v>87347</v>
      </c>
      <c r="B6935" s="81" t="s">
        <v>2785</v>
      </c>
      <c r="C6935" s="81" t="s">
        <v>969</v>
      </c>
      <c r="D6935" s="82">
        <v>438.59</v>
      </c>
    </row>
    <row r="6936" spans="1:4" ht="15" x14ac:dyDescent="0.25">
      <c r="A6936" s="81">
        <v>87348</v>
      </c>
      <c r="B6936" s="81" t="s">
        <v>2786</v>
      </c>
      <c r="C6936" s="81" t="s">
        <v>969</v>
      </c>
      <c r="D6936" s="82">
        <v>503.16</v>
      </c>
    </row>
    <row r="6937" spans="1:4" ht="15" x14ac:dyDescent="0.25">
      <c r="A6937" s="81">
        <v>87349</v>
      </c>
      <c r="B6937" s="81" t="s">
        <v>2787</v>
      </c>
      <c r="C6937" s="81" t="s">
        <v>969</v>
      </c>
      <c r="D6937" s="82">
        <v>405.39</v>
      </c>
    </row>
    <row r="6938" spans="1:4" ht="15" x14ac:dyDescent="0.25">
      <c r="A6938" s="81">
        <v>87350</v>
      </c>
      <c r="B6938" s="81" t="s">
        <v>2788</v>
      </c>
      <c r="C6938" s="81" t="s">
        <v>969</v>
      </c>
      <c r="D6938" s="82">
        <v>442.65</v>
      </c>
    </row>
    <row r="6939" spans="1:4" ht="15" x14ac:dyDescent="0.25">
      <c r="A6939" s="81">
        <v>87351</v>
      </c>
      <c r="B6939" s="81" t="s">
        <v>2789</v>
      </c>
      <c r="C6939" s="81" t="s">
        <v>969</v>
      </c>
      <c r="D6939" s="82">
        <v>352.16</v>
      </c>
    </row>
    <row r="6940" spans="1:4" ht="15" x14ac:dyDescent="0.25">
      <c r="A6940" s="81">
        <v>87352</v>
      </c>
      <c r="B6940" s="81" t="s">
        <v>2790</v>
      </c>
      <c r="C6940" s="81" t="s">
        <v>969</v>
      </c>
      <c r="D6940" s="82">
        <v>562.42999999999995</v>
      </c>
    </row>
    <row r="6941" spans="1:4" ht="15" x14ac:dyDescent="0.25">
      <c r="A6941" s="81">
        <v>87353</v>
      </c>
      <c r="B6941" s="81" t="s">
        <v>2791</v>
      </c>
      <c r="C6941" s="81" t="s">
        <v>969</v>
      </c>
      <c r="D6941" s="82">
        <v>464.89</v>
      </c>
    </row>
    <row r="6942" spans="1:4" ht="15" x14ac:dyDescent="0.25">
      <c r="A6942" s="81">
        <v>87354</v>
      </c>
      <c r="B6942" s="81" t="s">
        <v>2792</v>
      </c>
      <c r="C6942" s="81" t="s">
        <v>969</v>
      </c>
      <c r="D6942" s="82">
        <v>420.51</v>
      </c>
    </row>
    <row r="6943" spans="1:4" ht="15" x14ac:dyDescent="0.25">
      <c r="A6943" s="81">
        <v>87355</v>
      </c>
      <c r="B6943" s="81" t="s">
        <v>2793</v>
      </c>
      <c r="C6943" s="81" t="s">
        <v>969</v>
      </c>
      <c r="D6943" s="82">
        <v>472.73</v>
      </c>
    </row>
    <row r="6944" spans="1:4" ht="15" x14ac:dyDescent="0.25">
      <c r="A6944" s="81">
        <v>87356</v>
      </c>
      <c r="B6944" s="81" t="s">
        <v>2794</v>
      </c>
      <c r="C6944" s="81" t="s">
        <v>969</v>
      </c>
      <c r="D6944" s="82">
        <v>405.9</v>
      </c>
    </row>
    <row r="6945" spans="1:4" ht="15" x14ac:dyDescent="0.25">
      <c r="A6945" s="81">
        <v>87357</v>
      </c>
      <c r="B6945" s="81" t="s">
        <v>2795</v>
      </c>
      <c r="C6945" s="81" t="s">
        <v>969</v>
      </c>
      <c r="D6945" s="82">
        <v>374.34</v>
      </c>
    </row>
    <row r="6946" spans="1:4" ht="15" x14ac:dyDescent="0.25">
      <c r="A6946" s="81">
        <v>87358</v>
      </c>
      <c r="B6946" s="81" t="s">
        <v>2796</v>
      </c>
      <c r="C6946" s="81" t="s">
        <v>969</v>
      </c>
      <c r="D6946" s="83">
        <v>3062.39</v>
      </c>
    </row>
    <row r="6947" spans="1:4" ht="15" x14ac:dyDescent="0.25">
      <c r="A6947" s="81">
        <v>87359</v>
      </c>
      <c r="B6947" s="81" t="s">
        <v>2797</v>
      </c>
      <c r="C6947" s="81" t="s">
        <v>969</v>
      </c>
      <c r="D6947" s="83">
        <v>3022.61</v>
      </c>
    </row>
    <row r="6948" spans="1:4" ht="15" x14ac:dyDescent="0.25">
      <c r="A6948" s="81">
        <v>87360</v>
      </c>
      <c r="B6948" s="81" t="s">
        <v>2798</v>
      </c>
      <c r="C6948" s="81" t="s">
        <v>969</v>
      </c>
      <c r="D6948" s="83">
        <v>3163.24</v>
      </c>
    </row>
    <row r="6949" spans="1:4" ht="15" x14ac:dyDescent="0.25">
      <c r="A6949" s="81">
        <v>87361</v>
      </c>
      <c r="B6949" s="81" t="s">
        <v>2799</v>
      </c>
      <c r="C6949" s="81" t="s">
        <v>969</v>
      </c>
      <c r="D6949" s="83">
        <v>3099.95</v>
      </c>
    </row>
    <row r="6950" spans="1:4" ht="15" x14ac:dyDescent="0.25">
      <c r="A6950" s="81">
        <v>87362</v>
      </c>
      <c r="B6950" s="81" t="s">
        <v>2800</v>
      </c>
      <c r="C6950" s="81" t="s">
        <v>969</v>
      </c>
      <c r="D6950" s="83">
        <v>3089.98</v>
      </c>
    </row>
    <row r="6951" spans="1:4" ht="15" x14ac:dyDescent="0.25">
      <c r="A6951" s="81">
        <v>87363</v>
      </c>
      <c r="B6951" s="81" t="s">
        <v>2801</v>
      </c>
      <c r="C6951" s="81" t="s">
        <v>969</v>
      </c>
      <c r="D6951" s="83">
        <v>3097.18</v>
      </c>
    </row>
    <row r="6952" spans="1:4" ht="15" x14ac:dyDescent="0.25">
      <c r="A6952" s="81">
        <v>87364</v>
      </c>
      <c r="B6952" s="81" t="s">
        <v>2802</v>
      </c>
      <c r="C6952" s="81" t="s">
        <v>969</v>
      </c>
      <c r="D6952" s="83">
        <v>3049.45</v>
      </c>
    </row>
    <row r="6953" spans="1:4" ht="15" x14ac:dyDescent="0.25">
      <c r="A6953" s="81">
        <v>87365</v>
      </c>
      <c r="B6953" s="81" t="s">
        <v>2803</v>
      </c>
      <c r="C6953" s="81" t="s">
        <v>969</v>
      </c>
      <c r="D6953" s="82">
        <v>564.82000000000005</v>
      </c>
    </row>
    <row r="6954" spans="1:4" ht="15" x14ac:dyDescent="0.25">
      <c r="A6954" s="81">
        <v>87366</v>
      </c>
      <c r="B6954" s="81" t="s">
        <v>2804</v>
      </c>
      <c r="C6954" s="81" t="s">
        <v>969</v>
      </c>
      <c r="D6954" s="82">
        <v>593.12</v>
      </c>
    </row>
    <row r="6955" spans="1:4" ht="15" x14ac:dyDescent="0.25">
      <c r="A6955" s="81">
        <v>87367</v>
      </c>
      <c r="B6955" s="81" t="s">
        <v>2805</v>
      </c>
      <c r="C6955" s="81" t="s">
        <v>969</v>
      </c>
      <c r="D6955" s="82">
        <v>687.45</v>
      </c>
    </row>
    <row r="6956" spans="1:4" ht="15" x14ac:dyDescent="0.25">
      <c r="A6956" s="81">
        <v>87368</v>
      </c>
      <c r="B6956" s="81" t="s">
        <v>2806</v>
      </c>
      <c r="C6956" s="81" t="s">
        <v>969</v>
      </c>
      <c r="D6956" s="82">
        <v>678.91</v>
      </c>
    </row>
    <row r="6957" spans="1:4" ht="15" x14ac:dyDescent="0.25">
      <c r="A6957" s="81">
        <v>87369</v>
      </c>
      <c r="B6957" s="81" t="s">
        <v>2807</v>
      </c>
      <c r="C6957" s="81" t="s">
        <v>969</v>
      </c>
      <c r="D6957" s="82">
        <v>692.45</v>
      </c>
    </row>
    <row r="6958" spans="1:4" ht="15" x14ac:dyDescent="0.25">
      <c r="A6958" s="81">
        <v>87370</v>
      </c>
      <c r="B6958" s="81" t="s">
        <v>2808</v>
      </c>
      <c r="C6958" s="81" t="s">
        <v>969</v>
      </c>
      <c r="D6958" s="82">
        <v>672.02</v>
      </c>
    </row>
    <row r="6959" spans="1:4" ht="15" x14ac:dyDescent="0.25">
      <c r="A6959" s="81">
        <v>87371</v>
      </c>
      <c r="B6959" s="81" t="s">
        <v>2809</v>
      </c>
      <c r="C6959" s="81" t="s">
        <v>969</v>
      </c>
      <c r="D6959" s="82">
        <v>660.9</v>
      </c>
    </row>
    <row r="6960" spans="1:4" ht="15" x14ac:dyDescent="0.25">
      <c r="A6960" s="81">
        <v>87372</v>
      </c>
      <c r="B6960" s="81" t="s">
        <v>2810</v>
      </c>
      <c r="C6960" s="81" t="s">
        <v>969</v>
      </c>
      <c r="D6960" s="82">
        <v>777.22</v>
      </c>
    </row>
    <row r="6961" spans="1:4" ht="15" x14ac:dyDescent="0.25">
      <c r="A6961" s="81">
        <v>87373</v>
      </c>
      <c r="B6961" s="81" t="s">
        <v>2811</v>
      </c>
      <c r="C6961" s="81" t="s">
        <v>969</v>
      </c>
      <c r="D6961" s="82">
        <v>701.14</v>
      </c>
    </row>
    <row r="6962" spans="1:4" ht="15" x14ac:dyDescent="0.25">
      <c r="A6962" s="81">
        <v>87374</v>
      </c>
      <c r="B6962" s="81" t="s">
        <v>2812</v>
      </c>
      <c r="C6962" s="81" t="s">
        <v>969</v>
      </c>
      <c r="D6962" s="82">
        <v>663.97</v>
      </c>
    </row>
    <row r="6963" spans="1:4" ht="15" x14ac:dyDescent="0.25">
      <c r="A6963" s="81">
        <v>87375</v>
      </c>
      <c r="B6963" s="81" t="s">
        <v>2813</v>
      </c>
      <c r="C6963" s="81" t="s">
        <v>969</v>
      </c>
      <c r="D6963" s="82">
        <v>642.14</v>
      </c>
    </row>
    <row r="6964" spans="1:4" ht="15" x14ac:dyDescent="0.25">
      <c r="A6964" s="81">
        <v>87376</v>
      </c>
      <c r="B6964" s="81" t="s">
        <v>2814</v>
      </c>
      <c r="C6964" s="81" t="s">
        <v>969</v>
      </c>
      <c r="D6964" s="82">
        <v>571.38</v>
      </c>
    </row>
    <row r="6965" spans="1:4" ht="15" x14ac:dyDescent="0.25">
      <c r="A6965" s="81">
        <v>87377</v>
      </c>
      <c r="B6965" s="81" t="s">
        <v>2815</v>
      </c>
      <c r="C6965" s="81" t="s">
        <v>969</v>
      </c>
      <c r="D6965" s="82">
        <v>650.92999999999995</v>
      </c>
    </row>
    <row r="6966" spans="1:4" ht="15" x14ac:dyDescent="0.25">
      <c r="A6966" s="81">
        <v>87378</v>
      </c>
      <c r="B6966" s="81" t="s">
        <v>2816</v>
      </c>
      <c r="C6966" s="81" t="s">
        <v>969</v>
      </c>
      <c r="D6966" s="82">
        <v>596.59</v>
      </c>
    </row>
    <row r="6967" spans="1:4" ht="15" x14ac:dyDescent="0.25">
      <c r="A6967" s="81">
        <v>87379</v>
      </c>
      <c r="B6967" s="81" t="s">
        <v>2817</v>
      </c>
      <c r="C6967" s="81" t="s">
        <v>969</v>
      </c>
      <c r="D6967" s="83">
        <v>3254.32</v>
      </c>
    </row>
    <row r="6968" spans="1:4" ht="15" x14ac:dyDescent="0.25">
      <c r="A6968" s="81">
        <v>87380</v>
      </c>
      <c r="B6968" s="81" t="s">
        <v>2818</v>
      </c>
      <c r="C6968" s="81" t="s">
        <v>969</v>
      </c>
      <c r="D6968" s="83">
        <v>3333.28</v>
      </c>
    </row>
    <row r="6969" spans="1:4" ht="15" x14ac:dyDescent="0.25">
      <c r="A6969" s="81">
        <v>87381</v>
      </c>
      <c r="B6969" s="81" t="s">
        <v>2819</v>
      </c>
      <c r="C6969" s="81" t="s">
        <v>969</v>
      </c>
      <c r="D6969" s="83">
        <v>3279.11</v>
      </c>
    </row>
    <row r="6970" spans="1:4" ht="15" x14ac:dyDescent="0.25">
      <c r="A6970" s="81">
        <v>87382</v>
      </c>
      <c r="B6970" s="81" t="s">
        <v>2820</v>
      </c>
      <c r="C6970" s="81" t="s">
        <v>969</v>
      </c>
      <c r="D6970" s="83">
        <v>1714.55</v>
      </c>
    </row>
    <row r="6971" spans="1:4" ht="15" x14ac:dyDescent="0.25">
      <c r="A6971" s="81">
        <v>87383</v>
      </c>
      <c r="B6971" s="81" t="s">
        <v>2821</v>
      </c>
      <c r="C6971" s="81" t="s">
        <v>969</v>
      </c>
      <c r="D6971" s="83">
        <v>1703.13</v>
      </c>
    </row>
    <row r="6972" spans="1:4" ht="15" x14ac:dyDescent="0.25">
      <c r="A6972" s="81">
        <v>87384</v>
      </c>
      <c r="B6972" s="81" t="s">
        <v>2822</v>
      </c>
      <c r="C6972" s="81" t="s">
        <v>969</v>
      </c>
      <c r="D6972" s="83">
        <v>1689.82</v>
      </c>
    </row>
    <row r="6973" spans="1:4" ht="15" x14ac:dyDescent="0.25">
      <c r="A6973" s="81">
        <v>87385</v>
      </c>
      <c r="B6973" s="81" t="s">
        <v>2823</v>
      </c>
      <c r="C6973" s="81" t="s">
        <v>969</v>
      </c>
      <c r="D6973" s="83">
        <v>2005.62</v>
      </c>
    </row>
    <row r="6974" spans="1:4" ht="15" x14ac:dyDescent="0.25">
      <c r="A6974" s="81">
        <v>87386</v>
      </c>
      <c r="B6974" s="81" t="s">
        <v>2824</v>
      </c>
      <c r="C6974" s="81" t="s">
        <v>969</v>
      </c>
      <c r="D6974" s="83">
        <v>1986.91</v>
      </c>
    </row>
    <row r="6975" spans="1:4" ht="15" x14ac:dyDescent="0.25">
      <c r="A6975" s="81">
        <v>87387</v>
      </c>
      <c r="B6975" s="81" t="s">
        <v>2825</v>
      </c>
      <c r="C6975" s="81" t="s">
        <v>969</v>
      </c>
      <c r="D6975" s="83">
        <v>1975.42</v>
      </c>
    </row>
    <row r="6976" spans="1:4" ht="15" x14ac:dyDescent="0.25">
      <c r="A6976" s="81">
        <v>87388</v>
      </c>
      <c r="B6976" s="81" t="s">
        <v>2826</v>
      </c>
      <c r="C6976" s="81" t="s">
        <v>969</v>
      </c>
      <c r="D6976" s="83">
        <v>4702.8100000000004</v>
      </c>
    </row>
    <row r="6977" spans="1:4" ht="15" x14ac:dyDescent="0.25">
      <c r="A6977" s="81">
        <v>87389</v>
      </c>
      <c r="B6977" s="81" t="s">
        <v>2827</v>
      </c>
      <c r="C6977" s="81" t="s">
        <v>969</v>
      </c>
      <c r="D6977" s="83">
        <v>4712.16</v>
      </c>
    </row>
    <row r="6978" spans="1:4" ht="15" x14ac:dyDescent="0.25">
      <c r="A6978" s="81">
        <v>87390</v>
      </c>
      <c r="B6978" s="81" t="s">
        <v>2828</v>
      </c>
      <c r="C6978" s="81" t="s">
        <v>969</v>
      </c>
      <c r="D6978" s="83">
        <v>4729.96</v>
      </c>
    </row>
    <row r="6979" spans="1:4" ht="15" x14ac:dyDescent="0.25">
      <c r="A6979" s="81">
        <v>87391</v>
      </c>
      <c r="B6979" s="81" t="s">
        <v>2829</v>
      </c>
      <c r="C6979" s="81" t="s">
        <v>969</v>
      </c>
      <c r="D6979" s="83">
        <v>5236.22</v>
      </c>
    </row>
    <row r="6980" spans="1:4" ht="15" x14ac:dyDescent="0.25">
      <c r="A6980" s="81">
        <v>87393</v>
      </c>
      <c r="B6980" s="81" t="s">
        <v>2830</v>
      </c>
      <c r="C6980" s="81" t="s">
        <v>969</v>
      </c>
      <c r="D6980" s="83">
        <v>5272.96</v>
      </c>
    </row>
    <row r="6981" spans="1:4" ht="15" x14ac:dyDescent="0.25">
      <c r="A6981" s="81">
        <v>87394</v>
      </c>
      <c r="B6981" s="81" t="s">
        <v>2831</v>
      </c>
      <c r="C6981" s="81" t="s">
        <v>969</v>
      </c>
      <c r="D6981" s="83">
        <v>5312.76</v>
      </c>
    </row>
    <row r="6982" spans="1:4" ht="15" x14ac:dyDescent="0.25">
      <c r="A6982" s="81">
        <v>87395</v>
      </c>
      <c r="B6982" s="81" t="s">
        <v>2832</v>
      </c>
      <c r="C6982" s="81" t="s">
        <v>969</v>
      </c>
      <c r="D6982" s="83">
        <v>3320.35</v>
      </c>
    </row>
    <row r="6983" spans="1:4" ht="15" x14ac:dyDescent="0.25">
      <c r="A6983" s="81">
        <v>87396</v>
      </c>
      <c r="B6983" s="81" t="s">
        <v>2833</v>
      </c>
      <c r="C6983" s="81" t="s">
        <v>969</v>
      </c>
      <c r="D6983" s="83">
        <v>3331.36</v>
      </c>
    </row>
    <row r="6984" spans="1:4" ht="15" x14ac:dyDescent="0.25">
      <c r="A6984" s="81">
        <v>87397</v>
      </c>
      <c r="B6984" s="81" t="s">
        <v>2834</v>
      </c>
      <c r="C6984" s="81" t="s">
        <v>969</v>
      </c>
      <c r="D6984" s="83">
        <v>3346.57</v>
      </c>
    </row>
    <row r="6985" spans="1:4" ht="15" x14ac:dyDescent="0.25">
      <c r="A6985" s="81">
        <v>87398</v>
      </c>
      <c r="B6985" s="81" t="s">
        <v>2835</v>
      </c>
      <c r="C6985" s="81" t="s">
        <v>969</v>
      </c>
      <c r="D6985" s="83">
        <v>1994.53</v>
      </c>
    </row>
    <row r="6986" spans="1:4" ht="15" x14ac:dyDescent="0.25">
      <c r="A6986" s="81">
        <v>87399</v>
      </c>
      <c r="B6986" s="81" t="s">
        <v>2836</v>
      </c>
      <c r="C6986" s="81" t="s">
        <v>969</v>
      </c>
      <c r="D6986" s="83">
        <v>2290.89</v>
      </c>
    </row>
    <row r="6987" spans="1:4" ht="15" x14ac:dyDescent="0.25">
      <c r="A6987" s="81">
        <v>87401</v>
      </c>
      <c r="B6987" s="81" t="s">
        <v>2837</v>
      </c>
      <c r="C6987" s="81" t="s">
        <v>969</v>
      </c>
      <c r="D6987" s="83">
        <v>5629.71</v>
      </c>
    </row>
    <row r="6988" spans="1:4" ht="15" x14ac:dyDescent="0.25">
      <c r="A6988" s="81">
        <v>87402</v>
      </c>
      <c r="B6988" s="81" t="s">
        <v>2838</v>
      </c>
      <c r="C6988" s="81" t="s">
        <v>969</v>
      </c>
      <c r="D6988" s="83">
        <v>3674.61</v>
      </c>
    </row>
    <row r="6989" spans="1:4" ht="15" x14ac:dyDescent="0.25">
      <c r="A6989" s="81">
        <v>87404</v>
      </c>
      <c r="B6989" s="81" t="s">
        <v>2839</v>
      </c>
      <c r="C6989" s="81" t="s">
        <v>969</v>
      </c>
      <c r="D6989" s="83">
        <v>4901.9799999999996</v>
      </c>
    </row>
    <row r="6990" spans="1:4" ht="15" x14ac:dyDescent="0.25">
      <c r="A6990" s="81">
        <v>87405</v>
      </c>
      <c r="B6990" s="81" t="s">
        <v>15946</v>
      </c>
      <c r="C6990" s="81" t="s">
        <v>969</v>
      </c>
      <c r="D6990" s="83">
        <v>4900.2</v>
      </c>
    </row>
    <row r="6991" spans="1:4" ht="15" x14ac:dyDescent="0.25">
      <c r="A6991" s="81">
        <v>87407</v>
      </c>
      <c r="B6991" s="81" t="s">
        <v>2840</v>
      </c>
      <c r="C6991" s="81" t="s">
        <v>969</v>
      </c>
      <c r="D6991" s="83">
        <v>1747.6</v>
      </c>
    </row>
    <row r="6992" spans="1:4" ht="15" x14ac:dyDescent="0.25">
      <c r="A6992" s="81">
        <v>87408</v>
      </c>
      <c r="B6992" s="81" t="s">
        <v>15947</v>
      </c>
      <c r="C6992" s="81" t="s">
        <v>969</v>
      </c>
      <c r="D6992" s="83">
        <v>1727.38</v>
      </c>
    </row>
    <row r="6993" spans="1:4" ht="15" x14ac:dyDescent="0.25">
      <c r="A6993" s="81">
        <v>87410</v>
      </c>
      <c r="B6993" s="81" t="s">
        <v>2841</v>
      </c>
      <c r="C6993" s="81" t="s">
        <v>969</v>
      </c>
      <c r="D6993" s="82">
        <v>864.69</v>
      </c>
    </row>
    <row r="6994" spans="1:4" ht="15" x14ac:dyDescent="0.25">
      <c r="A6994" s="81">
        <v>88626</v>
      </c>
      <c r="B6994" s="81" t="s">
        <v>2842</v>
      </c>
      <c r="C6994" s="81" t="s">
        <v>969</v>
      </c>
      <c r="D6994" s="82">
        <v>475.75</v>
      </c>
    </row>
    <row r="6995" spans="1:4" ht="15" x14ac:dyDescent="0.25">
      <c r="A6995" s="81">
        <v>88627</v>
      </c>
      <c r="B6995" s="81" t="s">
        <v>2843</v>
      </c>
      <c r="C6995" s="81" t="s">
        <v>969</v>
      </c>
      <c r="D6995" s="82">
        <v>621.02</v>
      </c>
    </row>
    <row r="6996" spans="1:4" ht="15" x14ac:dyDescent="0.25">
      <c r="A6996" s="81">
        <v>88628</v>
      </c>
      <c r="B6996" s="81" t="s">
        <v>2844</v>
      </c>
      <c r="C6996" s="81" t="s">
        <v>969</v>
      </c>
      <c r="D6996" s="82">
        <v>472.54</v>
      </c>
    </row>
    <row r="6997" spans="1:4" ht="15" x14ac:dyDescent="0.25">
      <c r="A6997" s="81">
        <v>88629</v>
      </c>
      <c r="B6997" s="81" t="s">
        <v>2845</v>
      </c>
      <c r="C6997" s="81" t="s">
        <v>969</v>
      </c>
      <c r="D6997" s="82">
        <v>624.5</v>
      </c>
    </row>
    <row r="6998" spans="1:4" ht="15" x14ac:dyDescent="0.25">
      <c r="A6998" s="81">
        <v>88630</v>
      </c>
      <c r="B6998" s="81" t="s">
        <v>15948</v>
      </c>
      <c r="C6998" s="81" t="s">
        <v>969</v>
      </c>
      <c r="D6998" s="82">
        <v>406.08</v>
      </c>
    </row>
    <row r="6999" spans="1:4" ht="15" x14ac:dyDescent="0.25">
      <c r="A6999" s="81">
        <v>88631</v>
      </c>
      <c r="B6999" s="81" t="s">
        <v>2846</v>
      </c>
      <c r="C6999" s="81" t="s">
        <v>969</v>
      </c>
      <c r="D6999" s="82">
        <v>566.48</v>
      </c>
    </row>
    <row r="7000" spans="1:4" ht="15" x14ac:dyDescent="0.25">
      <c r="A7000" s="81">
        <v>88715</v>
      </c>
      <c r="B7000" s="81" t="s">
        <v>2847</v>
      </c>
      <c r="C7000" s="81" t="s">
        <v>969</v>
      </c>
      <c r="D7000" s="82">
        <v>474.25</v>
      </c>
    </row>
    <row r="7001" spans="1:4" ht="15" x14ac:dyDescent="0.25">
      <c r="A7001" s="81">
        <v>100464</v>
      </c>
      <c r="B7001" s="81" t="s">
        <v>2848</v>
      </c>
      <c r="C7001" s="81" t="s">
        <v>969</v>
      </c>
      <c r="D7001" s="82">
        <v>512.13</v>
      </c>
    </row>
    <row r="7002" spans="1:4" ht="15" x14ac:dyDescent="0.25">
      <c r="A7002" s="81">
        <v>100465</v>
      </c>
      <c r="B7002" s="81" t="s">
        <v>2849</v>
      </c>
      <c r="C7002" s="81" t="s">
        <v>969</v>
      </c>
      <c r="D7002" s="82">
        <v>462.1</v>
      </c>
    </row>
    <row r="7003" spans="1:4" ht="15" x14ac:dyDescent="0.25">
      <c r="A7003" s="81">
        <v>100466</v>
      </c>
      <c r="B7003" s="81" t="s">
        <v>2850</v>
      </c>
      <c r="C7003" s="81" t="s">
        <v>969</v>
      </c>
      <c r="D7003" s="82">
        <v>438.13</v>
      </c>
    </row>
    <row r="7004" spans="1:4" ht="15" x14ac:dyDescent="0.25">
      <c r="A7004" s="81">
        <v>100468</v>
      </c>
      <c r="B7004" s="81" t="s">
        <v>2851</v>
      </c>
      <c r="C7004" s="81" t="s">
        <v>969</v>
      </c>
      <c r="D7004" s="82">
        <v>608.01</v>
      </c>
    </row>
    <row r="7005" spans="1:4" ht="15" x14ac:dyDescent="0.25">
      <c r="A7005" s="81">
        <v>100469</v>
      </c>
      <c r="B7005" s="81" t="s">
        <v>2852</v>
      </c>
      <c r="C7005" s="81" t="s">
        <v>969</v>
      </c>
      <c r="D7005" s="82">
        <v>463.5</v>
      </c>
    </row>
    <row r="7006" spans="1:4" ht="15" x14ac:dyDescent="0.25">
      <c r="A7006" s="81">
        <v>100470</v>
      </c>
      <c r="B7006" s="81" t="s">
        <v>2853</v>
      </c>
      <c r="C7006" s="81" t="s">
        <v>969</v>
      </c>
      <c r="D7006" s="82">
        <v>422.25</v>
      </c>
    </row>
    <row r="7007" spans="1:4" ht="15" x14ac:dyDescent="0.25">
      <c r="A7007" s="81">
        <v>100472</v>
      </c>
      <c r="B7007" s="81" t="s">
        <v>2854</v>
      </c>
      <c r="C7007" s="81" t="s">
        <v>969</v>
      </c>
      <c r="D7007" s="82">
        <v>485.22</v>
      </c>
    </row>
    <row r="7008" spans="1:4" ht="15" x14ac:dyDescent="0.25">
      <c r="A7008" s="81">
        <v>100473</v>
      </c>
      <c r="B7008" s="81" t="s">
        <v>2855</v>
      </c>
      <c r="C7008" s="81" t="s">
        <v>969</v>
      </c>
      <c r="D7008" s="82">
        <v>422.49</v>
      </c>
    </row>
    <row r="7009" spans="1:4" ht="15" x14ac:dyDescent="0.25">
      <c r="A7009" s="81">
        <v>100474</v>
      </c>
      <c r="B7009" s="81" t="s">
        <v>2856</v>
      </c>
      <c r="C7009" s="81" t="s">
        <v>969</v>
      </c>
      <c r="D7009" s="82">
        <v>395.14</v>
      </c>
    </row>
    <row r="7010" spans="1:4" ht="15" x14ac:dyDescent="0.25">
      <c r="A7010" s="81">
        <v>100475</v>
      </c>
      <c r="B7010" s="81" t="s">
        <v>2857</v>
      </c>
      <c r="C7010" s="81" t="s">
        <v>969</v>
      </c>
      <c r="D7010" s="82">
        <v>622.45000000000005</v>
      </c>
    </row>
    <row r="7011" spans="1:4" ht="15" x14ac:dyDescent="0.25">
      <c r="A7011" s="81">
        <v>100477</v>
      </c>
      <c r="B7011" s="81" t="s">
        <v>2858</v>
      </c>
      <c r="C7011" s="81" t="s">
        <v>969</v>
      </c>
      <c r="D7011" s="82">
        <v>708.07</v>
      </c>
    </row>
    <row r="7012" spans="1:4" ht="15" x14ac:dyDescent="0.25">
      <c r="A7012" s="81">
        <v>100478</v>
      </c>
      <c r="B7012" s="81" t="s">
        <v>2859</v>
      </c>
      <c r="C7012" s="81" t="s">
        <v>969</v>
      </c>
      <c r="D7012" s="82">
        <v>609.98</v>
      </c>
    </row>
    <row r="7013" spans="1:4" ht="15" x14ac:dyDescent="0.25">
      <c r="A7013" s="81">
        <v>100479</v>
      </c>
      <c r="B7013" s="81" t="s">
        <v>2860</v>
      </c>
      <c r="C7013" s="81" t="s">
        <v>969</v>
      </c>
      <c r="D7013" s="82">
        <v>589.86</v>
      </c>
    </row>
    <row r="7014" spans="1:4" ht="15" x14ac:dyDescent="0.25">
      <c r="A7014" s="81">
        <v>100480</v>
      </c>
      <c r="B7014" s="81" t="s">
        <v>2861</v>
      </c>
      <c r="C7014" s="81" t="s">
        <v>969</v>
      </c>
      <c r="D7014" s="82">
        <v>773.84</v>
      </c>
    </row>
    <row r="7015" spans="1:4" ht="15" x14ac:dyDescent="0.25">
      <c r="A7015" s="81">
        <v>100481</v>
      </c>
      <c r="B7015" s="81" t="s">
        <v>2862</v>
      </c>
      <c r="C7015" s="81" t="s">
        <v>969</v>
      </c>
      <c r="D7015" s="82">
        <v>537.29999999999995</v>
      </c>
    </row>
    <row r="7016" spans="1:4" ht="15" x14ac:dyDescent="0.25">
      <c r="A7016" s="81">
        <v>100483</v>
      </c>
      <c r="B7016" s="81" t="s">
        <v>2863</v>
      </c>
      <c r="C7016" s="81" t="s">
        <v>969</v>
      </c>
      <c r="D7016" s="82">
        <v>601.29999999999995</v>
      </c>
    </row>
    <row r="7017" spans="1:4" ht="15" x14ac:dyDescent="0.25">
      <c r="A7017" s="81">
        <v>100484</v>
      </c>
      <c r="B7017" s="81" t="s">
        <v>2864</v>
      </c>
      <c r="C7017" s="81" t="s">
        <v>969</v>
      </c>
      <c r="D7017" s="82">
        <v>539.55999999999995</v>
      </c>
    </row>
    <row r="7018" spans="1:4" ht="15" x14ac:dyDescent="0.25">
      <c r="A7018" s="81">
        <v>100485</v>
      </c>
      <c r="B7018" s="81" t="s">
        <v>2865</v>
      </c>
      <c r="C7018" s="81" t="s">
        <v>969</v>
      </c>
      <c r="D7018" s="82">
        <v>514.39</v>
      </c>
    </row>
    <row r="7019" spans="1:4" ht="15" x14ac:dyDescent="0.25">
      <c r="A7019" s="81">
        <v>100486</v>
      </c>
      <c r="B7019" s="81" t="s">
        <v>2866</v>
      </c>
      <c r="C7019" s="81" t="s">
        <v>969</v>
      </c>
      <c r="D7019" s="82">
        <v>691.05</v>
      </c>
    </row>
    <row r="7020" spans="1:4" ht="15" x14ac:dyDescent="0.25">
      <c r="A7020" s="81">
        <v>100487</v>
      </c>
      <c r="B7020" s="81" t="s">
        <v>2867</v>
      </c>
      <c r="C7020" s="81" t="s">
        <v>969</v>
      </c>
      <c r="D7020" s="82">
        <v>446.12</v>
      </c>
    </row>
    <row r="7021" spans="1:4" ht="15" x14ac:dyDescent="0.25">
      <c r="A7021" s="81">
        <v>100488</v>
      </c>
      <c r="B7021" s="81" t="s">
        <v>2868</v>
      </c>
      <c r="C7021" s="81" t="s">
        <v>969</v>
      </c>
      <c r="D7021" s="82">
        <v>463.8</v>
      </c>
    </row>
    <row r="7022" spans="1:4" ht="15" x14ac:dyDescent="0.25">
      <c r="A7022" s="81">
        <v>100489</v>
      </c>
      <c r="B7022" s="81" t="s">
        <v>2869</v>
      </c>
      <c r="C7022" s="81" t="s">
        <v>969</v>
      </c>
      <c r="D7022" s="82">
        <v>470.15</v>
      </c>
    </row>
    <row r="7023" spans="1:4" ht="15" x14ac:dyDescent="0.25">
      <c r="A7023" s="81">
        <v>100490</v>
      </c>
      <c r="B7023" s="81" t="s">
        <v>2870</v>
      </c>
      <c r="C7023" s="81" t="s">
        <v>969</v>
      </c>
      <c r="D7023" s="82">
        <v>415.59</v>
      </c>
    </row>
    <row r="7024" spans="1:4" ht="15" x14ac:dyDescent="0.25">
      <c r="A7024" s="81">
        <v>100491</v>
      </c>
      <c r="B7024" s="81" t="s">
        <v>2871</v>
      </c>
      <c r="C7024" s="81" t="s">
        <v>969</v>
      </c>
      <c r="D7024" s="82">
        <v>621.63</v>
      </c>
    </row>
    <row r="7025" spans="1:4" ht="15" x14ac:dyDescent="0.25">
      <c r="A7025" s="81">
        <v>100492</v>
      </c>
      <c r="B7025" s="81" t="s">
        <v>2872</v>
      </c>
      <c r="C7025" s="81" t="s">
        <v>969</v>
      </c>
      <c r="D7025" s="82">
        <v>536.58000000000004</v>
      </c>
    </row>
    <row r="7026" spans="1:4" ht="15" x14ac:dyDescent="0.25">
      <c r="A7026" s="81">
        <v>105515</v>
      </c>
      <c r="B7026" s="81" t="s">
        <v>15949</v>
      </c>
      <c r="C7026" s="81" t="s">
        <v>969</v>
      </c>
      <c r="D7026" s="82">
        <v>741</v>
      </c>
    </row>
    <row r="7027" spans="1:4" ht="15" x14ac:dyDescent="0.25">
      <c r="A7027" s="81">
        <v>92121</v>
      </c>
      <c r="B7027" s="81" t="s">
        <v>2873</v>
      </c>
      <c r="C7027" s="81" t="s">
        <v>969</v>
      </c>
      <c r="D7027" s="82">
        <v>41.02</v>
      </c>
    </row>
    <row r="7028" spans="1:4" ht="15" x14ac:dyDescent="0.25">
      <c r="A7028" s="81">
        <v>92122</v>
      </c>
      <c r="B7028" s="81" t="s">
        <v>2874</v>
      </c>
      <c r="C7028" s="81" t="s">
        <v>969</v>
      </c>
      <c r="D7028" s="82">
        <v>70.3</v>
      </c>
    </row>
    <row r="7029" spans="1:4" ht="15" x14ac:dyDescent="0.25">
      <c r="A7029" s="81">
        <v>92123</v>
      </c>
      <c r="B7029" s="81" t="s">
        <v>2875</v>
      </c>
      <c r="C7029" s="81" t="s">
        <v>969</v>
      </c>
      <c r="D7029" s="82">
        <v>73.489999999999995</v>
      </c>
    </row>
    <row r="7030" spans="1:4" ht="15" x14ac:dyDescent="0.25">
      <c r="A7030" s="81">
        <v>100195</v>
      </c>
      <c r="B7030" s="81" t="s">
        <v>2876</v>
      </c>
      <c r="C7030" s="81" t="s">
        <v>2877</v>
      </c>
      <c r="D7030" s="82">
        <v>1.07</v>
      </c>
    </row>
    <row r="7031" spans="1:4" ht="15" x14ac:dyDescent="0.25">
      <c r="A7031" s="81">
        <v>100196</v>
      </c>
      <c r="B7031" s="81" t="s">
        <v>2878</v>
      </c>
      <c r="C7031" s="81" t="s">
        <v>2877</v>
      </c>
      <c r="D7031" s="82">
        <v>1.79</v>
      </c>
    </row>
    <row r="7032" spans="1:4" ht="15" x14ac:dyDescent="0.25">
      <c r="A7032" s="81">
        <v>100197</v>
      </c>
      <c r="B7032" s="81" t="s">
        <v>2879</v>
      </c>
      <c r="C7032" s="81" t="s">
        <v>2877</v>
      </c>
      <c r="D7032" s="82">
        <v>2.69</v>
      </c>
    </row>
    <row r="7033" spans="1:4" ht="15" x14ac:dyDescent="0.25">
      <c r="A7033" s="81">
        <v>100198</v>
      </c>
      <c r="B7033" s="81" t="s">
        <v>2880</v>
      </c>
      <c r="C7033" s="81" t="s">
        <v>2877</v>
      </c>
      <c r="D7033" s="82">
        <v>0.37</v>
      </c>
    </row>
    <row r="7034" spans="1:4" ht="15" x14ac:dyDescent="0.25">
      <c r="A7034" s="81">
        <v>100199</v>
      </c>
      <c r="B7034" s="81" t="s">
        <v>2881</v>
      </c>
      <c r="C7034" s="81" t="s">
        <v>2877</v>
      </c>
      <c r="D7034" s="82">
        <v>0.45</v>
      </c>
    </row>
    <row r="7035" spans="1:4" ht="15" x14ac:dyDescent="0.25">
      <c r="A7035" s="81">
        <v>100200</v>
      </c>
      <c r="B7035" s="81" t="s">
        <v>2882</v>
      </c>
      <c r="C7035" s="81" t="s">
        <v>2877</v>
      </c>
      <c r="D7035" s="82">
        <v>0.55000000000000004</v>
      </c>
    </row>
    <row r="7036" spans="1:4" ht="15" x14ac:dyDescent="0.25">
      <c r="A7036" s="81">
        <v>100201</v>
      </c>
      <c r="B7036" s="81" t="s">
        <v>2883</v>
      </c>
      <c r="C7036" s="81" t="s">
        <v>2877</v>
      </c>
      <c r="D7036" s="82">
        <v>1.0900000000000001</v>
      </c>
    </row>
    <row r="7037" spans="1:4" ht="15" x14ac:dyDescent="0.25">
      <c r="A7037" s="81">
        <v>100202</v>
      </c>
      <c r="B7037" s="81" t="s">
        <v>2884</v>
      </c>
      <c r="C7037" s="81" t="s">
        <v>2877</v>
      </c>
      <c r="D7037" s="82">
        <v>1.27</v>
      </c>
    </row>
    <row r="7038" spans="1:4" ht="15" x14ac:dyDescent="0.25">
      <c r="A7038" s="81">
        <v>100203</v>
      </c>
      <c r="B7038" s="81" t="s">
        <v>2885</v>
      </c>
      <c r="C7038" s="81" t="s">
        <v>2877</v>
      </c>
      <c r="D7038" s="82">
        <v>1.51</v>
      </c>
    </row>
    <row r="7039" spans="1:4" ht="15" x14ac:dyDescent="0.25">
      <c r="A7039" s="81">
        <v>100204</v>
      </c>
      <c r="B7039" s="81" t="s">
        <v>2886</v>
      </c>
      <c r="C7039" s="81" t="s">
        <v>2877</v>
      </c>
      <c r="D7039" s="82">
        <v>0.14000000000000001</v>
      </c>
    </row>
    <row r="7040" spans="1:4" ht="15" x14ac:dyDescent="0.25">
      <c r="A7040" s="81">
        <v>100205</v>
      </c>
      <c r="B7040" s="81" t="s">
        <v>2887</v>
      </c>
      <c r="C7040" s="81" t="s">
        <v>2888</v>
      </c>
      <c r="D7040" s="83">
        <v>2002.74</v>
      </c>
    </row>
    <row r="7041" spans="1:4" ht="15" x14ac:dyDescent="0.25">
      <c r="A7041" s="81">
        <v>100206</v>
      </c>
      <c r="B7041" s="81" t="s">
        <v>2889</v>
      </c>
      <c r="C7041" s="81" t="s">
        <v>2888</v>
      </c>
      <c r="D7041" s="83">
        <v>1447.64</v>
      </c>
    </row>
    <row r="7042" spans="1:4" ht="15" x14ac:dyDescent="0.25">
      <c r="A7042" s="81">
        <v>100207</v>
      </c>
      <c r="B7042" s="81" t="s">
        <v>2890</v>
      </c>
      <c r="C7042" s="81" t="s">
        <v>2888</v>
      </c>
      <c r="D7042" s="82">
        <v>547.49</v>
      </c>
    </row>
    <row r="7043" spans="1:4" ht="15" x14ac:dyDescent="0.25">
      <c r="A7043" s="81">
        <v>100208</v>
      </c>
      <c r="B7043" s="81" t="s">
        <v>2891</v>
      </c>
      <c r="C7043" s="81" t="s">
        <v>2892</v>
      </c>
      <c r="D7043" s="82">
        <v>26.49</v>
      </c>
    </row>
    <row r="7044" spans="1:4" ht="15" x14ac:dyDescent="0.25">
      <c r="A7044" s="81">
        <v>100209</v>
      </c>
      <c r="B7044" s="81" t="s">
        <v>2893</v>
      </c>
      <c r="C7044" s="81" t="s">
        <v>2892</v>
      </c>
      <c r="D7044" s="82">
        <v>13.24</v>
      </c>
    </row>
    <row r="7045" spans="1:4" ht="15" x14ac:dyDescent="0.25">
      <c r="A7045" s="81">
        <v>100210</v>
      </c>
      <c r="B7045" s="81" t="s">
        <v>2894</v>
      </c>
      <c r="C7045" s="81" t="s">
        <v>2892</v>
      </c>
      <c r="D7045" s="82">
        <v>24.41</v>
      </c>
    </row>
    <row r="7046" spans="1:4" ht="15" x14ac:dyDescent="0.25">
      <c r="A7046" s="81">
        <v>100211</v>
      </c>
      <c r="B7046" s="81" t="s">
        <v>2895</v>
      </c>
      <c r="C7046" s="81" t="s">
        <v>2892</v>
      </c>
      <c r="D7046" s="82">
        <v>9.42</v>
      </c>
    </row>
    <row r="7047" spans="1:4" ht="15" x14ac:dyDescent="0.25">
      <c r="A7047" s="81">
        <v>100212</v>
      </c>
      <c r="B7047" s="81" t="s">
        <v>2896</v>
      </c>
      <c r="C7047" s="81" t="s">
        <v>2892</v>
      </c>
      <c r="D7047" s="82">
        <v>10.4</v>
      </c>
    </row>
    <row r="7048" spans="1:4" ht="15" x14ac:dyDescent="0.25">
      <c r="A7048" s="81">
        <v>100213</v>
      </c>
      <c r="B7048" s="81" t="s">
        <v>2897</v>
      </c>
      <c r="C7048" s="81" t="s">
        <v>2892</v>
      </c>
      <c r="D7048" s="82">
        <v>3.73</v>
      </c>
    </row>
    <row r="7049" spans="1:4" ht="15" x14ac:dyDescent="0.25">
      <c r="A7049" s="81">
        <v>100214</v>
      </c>
      <c r="B7049" s="81" t="s">
        <v>2898</v>
      </c>
      <c r="C7049" s="81" t="s">
        <v>2892</v>
      </c>
      <c r="D7049" s="82">
        <v>5.73</v>
      </c>
    </row>
    <row r="7050" spans="1:4" ht="15" x14ac:dyDescent="0.25">
      <c r="A7050" s="81">
        <v>100215</v>
      </c>
      <c r="B7050" s="81" t="s">
        <v>2899</v>
      </c>
      <c r="C7050" s="81" t="s">
        <v>2892</v>
      </c>
      <c r="D7050" s="82">
        <v>4.91</v>
      </c>
    </row>
    <row r="7051" spans="1:4" ht="15" x14ac:dyDescent="0.25">
      <c r="A7051" s="81">
        <v>100216</v>
      </c>
      <c r="B7051" s="81" t="s">
        <v>2900</v>
      </c>
      <c r="C7051" s="81" t="s">
        <v>2892</v>
      </c>
      <c r="D7051" s="82">
        <v>1.32</v>
      </c>
    </row>
    <row r="7052" spans="1:4" ht="15" x14ac:dyDescent="0.25">
      <c r="A7052" s="81">
        <v>100217</v>
      </c>
      <c r="B7052" s="81" t="s">
        <v>2901</v>
      </c>
      <c r="C7052" s="81" t="s">
        <v>2892</v>
      </c>
      <c r="D7052" s="82">
        <v>3.59</v>
      </c>
    </row>
    <row r="7053" spans="1:4" ht="15" x14ac:dyDescent="0.25">
      <c r="A7053" s="81">
        <v>100218</v>
      </c>
      <c r="B7053" s="81" t="s">
        <v>2902</v>
      </c>
      <c r="C7053" s="81" t="s">
        <v>2892</v>
      </c>
      <c r="D7053" s="82">
        <v>2.4500000000000002</v>
      </c>
    </row>
    <row r="7054" spans="1:4" ht="15" x14ac:dyDescent="0.25">
      <c r="A7054" s="81">
        <v>100219</v>
      </c>
      <c r="B7054" s="81" t="s">
        <v>2903</v>
      </c>
      <c r="C7054" s="81" t="s">
        <v>2892</v>
      </c>
      <c r="D7054" s="82">
        <v>0.54</v>
      </c>
    </row>
    <row r="7055" spans="1:4" ht="15" x14ac:dyDescent="0.25">
      <c r="A7055" s="81">
        <v>100220</v>
      </c>
      <c r="B7055" s="81" t="s">
        <v>2904</v>
      </c>
      <c r="C7055" s="81" t="s">
        <v>2905</v>
      </c>
      <c r="D7055" s="82">
        <v>38.06</v>
      </c>
    </row>
    <row r="7056" spans="1:4" ht="15" x14ac:dyDescent="0.25">
      <c r="A7056" s="81">
        <v>100221</v>
      </c>
      <c r="B7056" s="81" t="s">
        <v>2906</v>
      </c>
      <c r="C7056" s="81" t="s">
        <v>2905</v>
      </c>
      <c r="D7056" s="82">
        <v>43.14</v>
      </c>
    </row>
    <row r="7057" spans="1:4" ht="15" x14ac:dyDescent="0.25">
      <c r="A7057" s="81">
        <v>100222</v>
      </c>
      <c r="B7057" s="81" t="s">
        <v>2907</v>
      </c>
      <c r="C7057" s="81" t="s">
        <v>2905</v>
      </c>
      <c r="D7057" s="82">
        <v>16.34</v>
      </c>
    </row>
    <row r="7058" spans="1:4" ht="15" x14ac:dyDescent="0.25">
      <c r="A7058" s="81">
        <v>100223</v>
      </c>
      <c r="B7058" s="81" t="s">
        <v>2908</v>
      </c>
      <c r="C7058" s="81" t="s">
        <v>2905</v>
      </c>
      <c r="D7058" s="82">
        <v>7.64</v>
      </c>
    </row>
    <row r="7059" spans="1:4" ht="15" x14ac:dyDescent="0.25">
      <c r="A7059" s="81">
        <v>100224</v>
      </c>
      <c r="B7059" s="81" t="s">
        <v>2909</v>
      </c>
      <c r="C7059" s="81" t="s">
        <v>2905</v>
      </c>
      <c r="D7059" s="82">
        <v>3.59</v>
      </c>
    </row>
    <row r="7060" spans="1:4" ht="15" x14ac:dyDescent="0.25">
      <c r="A7060" s="81">
        <v>100225</v>
      </c>
      <c r="B7060" s="81" t="s">
        <v>2910</v>
      </c>
      <c r="C7060" s="81" t="s">
        <v>2911</v>
      </c>
      <c r="D7060" s="82">
        <v>2.99</v>
      </c>
    </row>
    <row r="7061" spans="1:4" ht="15" x14ac:dyDescent="0.25">
      <c r="A7061" s="81">
        <v>100226</v>
      </c>
      <c r="B7061" s="81" t="s">
        <v>2912</v>
      </c>
      <c r="C7061" s="81" t="s">
        <v>2911</v>
      </c>
      <c r="D7061" s="82">
        <v>0.94</v>
      </c>
    </row>
    <row r="7062" spans="1:4" ht="15" x14ac:dyDescent="0.25">
      <c r="A7062" s="81">
        <v>100227</v>
      </c>
      <c r="B7062" s="81" t="s">
        <v>2913</v>
      </c>
      <c r="C7062" s="81" t="s">
        <v>2911</v>
      </c>
      <c r="D7062" s="82">
        <v>1.38</v>
      </c>
    </row>
    <row r="7063" spans="1:4" ht="15" x14ac:dyDescent="0.25">
      <c r="A7063" s="81">
        <v>100228</v>
      </c>
      <c r="B7063" s="81" t="s">
        <v>2914</v>
      </c>
      <c r="C7063" s="81" t="s">
        <v>2911</v>
      </c>
      <c r="D7063" s="82">
        <v>0.34</v>
      </c>
    </row>
    <row r="7064" spans="1:4" ht="15" x14ac:dyDescent="0.25">
      <c r="A7064" s="81">
        <v>100229</v>
      </c>
      <c r="B7064" s="81" t="s">
        <v>2915</v>
      </c>
      <c r="C7064" s="81" t="s">
        <v>918</v>
      </c>
      <c r="D7064" s="82">
        <v>0.02</v>
      </c>
    </row>
    <row r="7065" spans="1:4" ht="15" x14ac:dyDescent="0.25">
      <c r="A7065" s="81">
        <v>100230</v>
      </c>
      <c r="B7065" s="81" t="s">
        <v>2916</v>
      </c>
      <c r="C7065" s="81" t="s">
        <v>918</v>
      </c>
      <c r="D7065" s="82">
        <v>0.03</v>
      </c>
    </row>
    <row r="7066" spans="1:4" ht="15" x14ac:dyDescent="0.25">
      <c r="A7066" s="81">
        <v>100231</v>
      </c>
      <c r="B7066" s="81" t="s">
        <v>2917</v>
      </c>
      <c r="C7066" s="81" t="s">
        <v>918</v>
      </c>
      <c r="D7066" s="82">
        <v>0.05</v>
      </c>
    </row>
    <row r="7067" spans="1:4" ht="15" x14ac:dyDescent="0.25">
      <c r="A7067" s="81">
        <v>100232</v>
      </c>
      <c r="B7067" s="81" t="s">
        <v>2918</v>
      </c>
      <c r="C7067" s="81" t="s">
        <v>23</v>
      </c>
      <c r="D7067" s="82">
        <v>0.5</v>
      </c>
    </row>
    <row r="7068" spans="1:4" ht="15" x14ac:dyDescent="0.25">
      <c r="A7068" s="81">
        <v>100233</v>
      </c>
      <c r="B7068" s="81" t="s">
        <v>2919</v>
      </c>
      <c r="C7068" s="81" t="s">
        <v>23</v>
      </c>
      <c r="D7068" s="82">
        <v>0.25</v>
      </c>
    </row>
    <row r="7069" spans="1:4" ht="15" x14ac:dyDescent="0.25">
      <c r="A7069" s="81">
        <v>100234</v>
      </c>
      <c r="B7069" s="81" t="s">
        <v>2920</v>
      </c>
      <c r="C7069" s="81" t="s">
        <v>129</v>
      </c>
      <c r="D7069" s="82">
        <v>0.75</v>
      </c>
    </row>
    <row r="7070" spans="1:4" ht="15" x14ac:dyDescent="0.25">
      <c r="A7070" s="81">
        <v>100235</v>
      </c>
      <c r="B7070" s="81" t="s">
        <v>2921</v>
      </c>
      <c r="C7070" s="81" t="s">
        <v>2922</v>
      </c>
      <c r="D7070" s="82">
        <v>0.05</v>
      </c>
    </row>
    <row r="7071" spans="1:4" ht="15" x14ac:dyDescent="0.25">
      <c r="A7071" s="81">
        <v>100236</v>
      </c>
      <c r="B7071" s="81" t="s">
        <v>2923</v>
      </c>
      <c r="C7071" s="81" t="s">
        <v>2924</v>
      </c>
      <c r="D7071" s="82">
        <v>3.79</v>
      </c>
    </row>
    <row r="7072" spans="1:4" ht="15" x14ac:dyDescent="0.25">
      <c r="A7072" s="81">
        <v>100237</v>
      </c>
      <c r="B7072" s="81" t="s">
        <v>2925</v>
      </c>
      <c r="C7072" s="81" t="s">
        <v>2924</v>
      </c>
      <c r="D7072" s="82">
        <v>4.55</v>
      </c>
    </row>
    <row r="7073" spans="1:4" ht="15" x14ac:dyDescent="0.25">
      <c r="A7073" s="81">
        <v>100238</v>
      </c>
      <c r="B7073" s="81" t="s">
        <v>2926</v>
      </c>
      <c r="C7073" s="81" t="s">
        <v>2924</v>
      </c>
      <c r="D7073" s="82">
        <v>7.28</v>
      </c>
    </row>
    <row r="7074" spans="1:4" ht="15" x14ac:dyDescent="0.25">
      <c r="A7074" s="81">
        <v>100239</v>
      </c>
      <c r="B7074" s="81" t="s">
        <v>2927</v>
      </c>
      <c r="C7074" s="81" t="s">
        <v>2924</v>
      </c>
      <c r="D7074" s="82">
        <v>9.1</v>
      </c>
    </row>
    <row r="7075" spans="1:4" ht="15" x14ac:dyDescent="0.25">
      <c r="A7075" s="81">
        <v>100240</v>
      </c>
      <c r="B7075" s="81" t="s">
        <v>2928</v>
      </c>
      <c r="C7075" s="81" t="s">
        <v>2924</v>
      </c>
      <c r="D7075" s="82">
        <v>5.46</v>
      </c>
    </row>
    <row r="7076" spans="1:4" ht="15" x14ac:dyDescent="0.25">
      <c r="A7076" s="81">
        <v>100241</v>
      </c>
      <c r="B7076" s="81" t="s">
        <v>2929</v>
      </c>
      <c r="C7076" s="81" t="s">
        <v>2924</v>
      </c>
      <c r="D7076" s="82">
        <v>9.1</v>
      </c>
    </row>
    <row r="7077" spans="1:4" ht="15" x14ac:dyDescent="0.25">
      <c r="A7077" s="81">
        <v>100242</v>
      </c>
      <c r="B7077" s="81" t="s">
        <v>2930</v>
      </c>
      <c r="C7077" s="81" t="s">
        <v>2924</v>
      </c>
      <c r="D7077" s="82">
        <v>26.9</v>
      </c>
    </row>
    <row r="7078" spans="1:4" ht="15" x14ac:dyDescent="0.25">
      <c r="A7078" s="81">
        <v>100243</v>
      </c>
      <c r="B7078" s="81" t="s">
        <v>2931</v>
      </c>
      <c r="C7078" s="81" t="s">
        <v>2924</v>
      </c>
      <c r="D7078" s="82">
        <v>4.37</v>
      </c>
    </row>
    <row r="7079" spans="1:4" ht="15" x14ac:dyDescent="0.25">
      <c r="A7079" s="81">
        <v>100244</v>
      </c>
      <c r="B7079" s="81" t="s">
        <v>2932</v>
      </c>
      <c r="C7079" s="81" t="s">
        <v>2924</v>
      </c>
      <c r="D7079" s="82">
        <v>5.46</v>
      </c>
    </row>
    <row r="7080" spans="1:4" ht="15" x14ac:dyDescent="0.25">
      <c r="A7080" s="81">
        <v>100245</v>
      </c>
      <c r="B7080" s="81" t="s">
        <v>2933</v>
      </c>
      <c r="C7080" s="81" t="s">
        <v>2924</v>
      </c>
      <c r="D7080" s="82">
        <v>10.92</v>
      </c>
    </row>
    <row r="7081" spans="1:4" ht="15" x14ac:dyDescent="0.25">
      <c r="A7081" s="81">
        <v>100246</v>
      </c>
      <c r="B7081" s="81" t="s">
        <v>2934</v>
      </c>
      <c r="C7081" s="81" t="s">
        <v>2924</v>
      </c>
      <c r="D7081" s="82">
        <v>3.64</v>
      </c>
    </row>
    <row r="7082" spans="1:4" ht="15" x14ac:dyDescent="0.25">
      <c r="A7082" s="81">
        <v>100247</v>
      </c>
      <c r="B7082" s="81" t="s">
        <v>2935</v>
      </c>
      <c r="C7082" s="81" t="s">
        <v>2924</v>
      </c>
      <c r="D7082" s="82">
        <v>4.55</v>
      </c>
    </row>
    <row r="7083" spans="1:4" ht="15" x14ac:dyDescent="0.25">
      <c r="A7083" s="81">
        <v>100248</v>
      </c>
      <c r="B7083" s="81" t="s">
        <v>2936</v>
      </c>
      <c r="C7083" s="81" t="s">
        <v>2924</v>
      </c>
      <c r="D7083" s="82">
        <v>17.93</v>
      </c>
    </row>
    <row r="7084" spans="1:4" ht="15" x14ac:dyDescent="0.25">
      <c r="A7084" s="81">
        <v>100249</v>
      </c>
      <c r="B7084" s="81" t="s">
        <v>2937</v>
      </c>
      <c r="C7084" s="81" t="s">
        <v>2924</v>
      </c>
      <c r="D7084" s="82">
        <v>3.64</v>
      </c>
    </row>
    <row r="7085" spans="1:4" ht="15" x14ac:dyDescent="0.25">
      <c r="A7085" s="81">
        <v>100250</v>
      </c>
      <c r="B7085" s="81" t="s">
        <v>2938</v>
      </c>
      <c r="C7085" s="81" t="s">
        <v>2924</v>
      </c>
      <c r="D7085" s="82">
        <v>6.06</v>
      </c>
    </row>
    <row r="7086" spans="1:4" ht="15" x14ac:dyDescent="0.25">
      <c r="A7086" s="81">
        <v>100251</v>
      </c>
      <c r="B7086" s="81" t="s">
        <v>2939</v>
      </c>
      <c r="C7086" s="81" t="s">
        <v>2924</v>
      </c>
      <c r="D7086" s="82">
        <v>17.93</v>
      </c>
    </row>
    <row r="7087" spans="1:4" ht="15" x14ac:dyDescent="0.25">
      <c r="A7087" s="81">
        <v>100252</v>
      </c>
      <c r="B7087" s="81" t="s">
        <v>2940</v>
      </c>
      <c r="C7087" s="81" t="s">
        <v>2924</v>
      </c>
      <c r="D7087" s="82">
        <v>26.9</v>
      </c>
    </row>
    <row r="7088" spans="1:4" ht="15" x14ac:dyDescent="0.25">
      <c r="A7088" s="81">
        <v>100253</v>
      </c>
      <c r="B7088" s="81" t="s">
        <v>2941</v>
      </c>
      <c r="C7088" s="81" t="s">
        <v>2924</v>
      </c>
      <c r="D7088" s="82">
        <v>35.869999999999997</v>
      </c>
    </row>
    <row r="7089" spans="1:4" ht="15" x14ac:dyDescent="0.25">
      <c r="A7089" s="81">
        <v>100254</v>
      </c>
      <c r="B7089" s="81" t="s">
        <v>2942</v>
      </c>
      <c r="C7089" s="81" t="s">
        <v>2924</v>
      </c>
      <c r="D7089" s="82">
        <v>53.81</v>
      </c>
    </row>
    <row r="7090" spans="1:4" ht="15" x14ac:dyDescent="0.25">
      <c r="A7090" s="81">
        <v>100255</v>
      </c>
      <c r="B7090" s="81" t="s">
        <v>2943</v>
      </c>
      <c r="C7090" s="81" t="s">
        <v>2924</v>
      </c>
      <c r="D7090" s="82">
        <v>18.21</v>
      </c>
    </row>
    <row r="7091" spans="1:4" ht="15" x14ac:dyDescent="0.25">
      <c r="A7091" s="81">
        <v>100256</v>
      </c>
      <c r="B7091" s="81" t="s">
        <v>2944</v>
      </c>
      <c r="C7091" s="81" t="s">
        <v>2924</v>
      </c>
      <c r="D7091" s="82">
        <v>12.14</v>
      </c>
    </row>
    <row r="7092" spans="1:4" ht="15" x14ac:dyDescent="0.25">
      <c r="A7092" s="81">
        <v>100257</v>
      </c>
      <c r="B7092" s="81" t="s">
        <v>2945</v>
      </c>
      <c r="C7092" s="81" t="s">
        <v>2924</v>
      </c>
      <c r="D7092" s="82">
        <v>7.28</v>
      </c>
    </row>
    <row r="7093" spans="1:4" ht="15" x14ac:dyDescent="0.25">
      <c r="A7093" s="81">
        <v>100258</v>
      </c>
      <c r="B7093" s="81" t="s">
        <v>2946</v>
      </c>
      <c r="C7093" s="81" t="s">
        <v>2924</v>
      </c>
      <c r="D7093" s="82">
        <v>18.21</v>
      </c>
    </row>
    <row r="7094" spans="1:4" ht="15" x14ac:dyDescent="0.25">
      <c r="A7094" s="81">
        <v>100259</v>
      </c>
      <c r="B7094" s="81" t="s">
        <v>2947</v>
      </c>
      <c r="C7094" s="81" t="s">
        <v>2924</v>
      </c>
      <c r="D7094" s="82">
        <v>35.869999999999997</v>
      </c>
    </row>
    <row r="7095" spans="1:4" ht="15" x14ac:dyDescent="0.25">
      <c r="A7095" s="81">
        <v>100260</v>
      </c>
      <c r="B7095" s="81" t="s">
        <v>2948</v>
      </c>
      <c r="C7095" s="81" t="s">
        <v>2877</v>
      </c>
      <c r="D7095" s="82">
        <v>11.82</v>
      </c>
    </row>
    <row r="7096" spans="1:4" ht="15" x14ac:dyDescent="0.25">
      <c r="A7096" s="81">
        <v>100261</v>
      </c>
      <c r="B7096" s="81" t="s">
        <v>2949</v>
      </c>
      <c r="C7096" s="81" t="s">
        <v>2877</v>
      </c>
      <c r="D7096" s="82">
        <v>7.43</v>
      </c>
    </row>
    <row r="7097" spans="1:4" ht="15" x14ac:dyDescent="0.25">
      <c r="A7097" s="81">
        <v>100262</v>
      </c>
      <c r="B7097" s="81" t="s">
        <v>2950</v>
      </c>
      <c r="C7097" s="81" t="s">
        <v>2877</v>
      </c>
      <c r="D7097" s="82">
        <v>4.5999999999999996</v>
      </c>
    </row>
    <row r="7098" spans="1:4" ht="15" x14ac:dyDescent="0.25">
      <c r="A7098" s="81">
        <v>100263</v>
      </c>
      <c r="B7098" s="81" t="s">
        <v>2951</v>
      </c>
      <c r="C7098" s="81" t="s">
        <v>2877</v>
      </c>
      <c r="D7098" s="82">
        <v>2.95</v>
      </c>
    </row>
    <row r="7099" spans="1:4" ht="15" x14ac:dyDescent="0.25">
      <c r="A7099" s="81">
        <v>100264</v>
      </c>
      <c r="B7099" s="81" t="s">
        <v>2952</v>
      </c>
      <c r="C7099" s="81" t="s">
        <v>2905</v>
      </c>
      <c r="D7099" s="82">
        <v>53.73</v>
      </c>
    </row>
    <row r="7100" spans="1:4" ht="15" x14ac:dyDescent="0.25">
      <c r="A7100" s="81">
        <v>100265</v>
      </c>
      <c r="B7100" s="81" t="s">
        <v>2953</v>
      </c>
      <c r="C7100" s="81" t="s">
        <v>129</v>
      </c>
      <c r="D7100" s="82">
        <v>1.1200000000000001</v>
      </c>
    </row>
    <row r="7101" spans="1:4" ht="15" x14ac:dyDescent="0.25">
      <c r="A7101" s="81">
        <v>100266</v>
      </c>
      <c r="B7101" s="81" t="s">
        <v>2954</v>
      </c>
      <c r="C7101" s="81" t="s">
        <v>2892</v>
      </c>
      <c r="D7101" s="82">
        <v>114.18</v>
      </c>
    </row>
    <row r="7102" spans="1:4" ht="15" x14ac:dyDescent="0.25">
      <c r="A7102" s="81">
        <v>100267</v>
      </c>
      <c r="B7102" s="81" t="s">
        <v>2955</v>
      </c>
      <c r="C7102" s="81" t="s">
        <v>23</v>
      </c>
      <c r="D7102" s="82">
        <v>2.2599999999999998</v>
      </c>
    </row>
    <row r="7103" spans="1:4" ht="15" x14ac:dyDescent="0.25">
      <c r="A7103" s="81">
        <v>100268</v>
      </c>
      <c r="B7103" s="81" t="s">
        <v>2956</v>
      </c>
      <c r="C7103" s="81" t="s">
        <v>2892</v>
      </c>
      <c r="D7103" s="82">
        <v>114.18</v>
      </c>
    </row>
    <row r="7104" spans="1:4" ht="15" x14ac:dyDescent="0.25">
      <c r="A7104" s="81">
        <v>100269</v>
      </c>
      <c r="B7104" s="81" t="s">
        <v>2957</v>
      </c>
      <c r="C7104" s="81" t="s">
        <v>23</v>
      </c>
      <c r="D7104" s="82">
        <v>2.2599999999999998</v>
      </c>
    </row>
    <row r="7105" spans="1:4" ht="15" x14ac:dyDescent="0.25">
      <c r="A7105" s="81">
        <v>100270</v>
      </c>
      <c r="B7105" s="81" t="s">
        <v>2958</v>
      </c>
      <c r="C7105" s="81" t="s">
        <v>2892</v>
      </c>
      <c r="D7105" s="82">
        <v>85.59</v>
      </c>
    </row>
    <row r="7106" spans="1:4" ht="15" x14ac:dyDescent="0.25">
      <c r="A7106" s="81">
        <v>100271</v>
      </c>
      <c r="B7106" s="81" t="s">
        <v>2959</v>
      </c>
      <c r="C7106" s="81" t="s">
        <v>2905</v>
      </c>
      <c r="D7106" s="82">
        <v>85.64</v>
      </c>
    </row>
    <row r="7107" spans="1:4" ht="15" x14ac:dyDescent="0.25">
      <c r="A7107" s="81">
        <v>100272</v>
      </c>
      <c r="B7107" s="81" t="s">
        <v>2960</v>
      </c>
      <c r="C7107" s="81" t="s">
        <v>129</v>
      </c>
      <c r="D7107" s="82">
        <v>1.69</v>
      </c>
    </row>
    <row r="7108" spans="1:4" ht="15" x14ac:dyDescent="0.25">
      <c r="A7108" s="81">
        <v>100273</v>
      </c>
      <c r="B7108" s="81" t="s">
        <v>2961</v>
      </c>
      <c r="C7108" s="81" t="s">
        <v>2877</v>
      </c>
      <c r="D7108" s="82">
        <v>4.46</v>
      </c>
    </row>
    <row r="7109" spans="1:4" ht="15" x14ac:dyDescent="0.25">
      <c r="A7109" s="81">
        <v>100274</v>
      </c>
      <c r="B7109" s="81" t="s">
        <v>2962</v>
      </c>
      <c r="C7109" s="81" t="s">
        <v>2905</v>
      </c>
      <c r="D7109" s="82">
        <v>38.08</v>
      </c>
    </row>
    <row r="7110" spans="1:4" ht="15" x14ac:dyDescent="0.25">
      <c r="A7110" s="81">
        <v>100275</v>
      </c>
      <c r="B7110" s="81" t="s">
        <v>2963</v>
      </c>
      <c r="C7110" s="81" t="s">
        <v>2905</v>
      </c>
      <c r="D7110" s="82">
        <v>24.62</v>
      </c>
    </row>
    <row r="7111" spans="1:4" ht="15" x14ac:dyDescent="0.25">
      <c r="A7111" s="81">
        <v>100276</v>
      </c>
      <c r="B7111" s="81" t="s">
        <v>2964</v>
      </c>
      <c r="C7111" s="81" t="s">
        <v>2905</v>
      </c>
      <c r="D7111" s="82">
        <v>44.93</v>
      </c>
    </row>
    <row r="7112" spans="1:4" ht="15" x14ac:dyDescent="0.25">
      <c r="A7112" s="81">
        <v>100277</v>
      </c>
      <c r="B7112" s="81" t="s">
        <v>2965</v>
      </c>
      <c r="C7112" s="81" t="s">
        <v>2905</v>
      </c>
      <c r="D7112" s="82">
        <v>2.29</v>
      </c>
    </row>
    <row r="7113" spans="1:4" ht="15" x14ac:dyDescent="0.25">
      <c r="A7113" s="81">
        <v>100278</v>
      </c>
      <c r="B7113" s="81" t="s">
        <v>2966</v>
      </c>
      <c r="C7113" s="81" t="s">
        <v>2892</v>
      </c>
      <c r="D7113" s="82">
        <v>54.63</v>
      </c>
    </row>
    <row r="7114" spans="1:4" ht="15" x14ac:dyDescent="0.25">
      <c r="A7114" s="81">
        <v>100279</v>
      </c>
      <c r="B7114" s="81" t="s">
        <v>2967</v>
      </c>
      <c r="C7114" s="81" t="s">
        <v>23</v>
      </c>
      <c r="D7114" s="82">
        <v>1.05</v>
      </c>
    </row>
    <row r="7115" spans="1:4" ht="15" x14ac:dyDescent="0.25">
      <c r="A7115" s="81">
        <v>100280</v>
      </c>
      <c r="B7115" s="81" t="s">
        <v>2968</v>
      </c>
      <c r="C7115" s="81" t="s">
        <v>2892</v>
      </c>
      <c r="D7115" s="82">
        <v>25.08</v>
      </c>
    </row>
    <row r="7116" spans="1:4" ht="15" x14ac:dyDescent="0.25">
      <c r="A7116" s="81">
        <v>100281</v>
      </c>
      <c r="B7116" s="81" t="s">
        <v>2969</v>
      </c>
      <c r="C7116" s="81" t="s">
        <v>2892</v>
      </c>
      <c r="D7116" s="82">
        <v>4.4000000000000004</v>
      </c>
    </row>
    <row r="7117" spans="1:4" ht="15" x14ac:dyDescent="0.25">
      <c r="A7117" s="81">
        <v>100282</v>
      </c>
      <c r="B7117" s="81" t="s">
        <v>2970</v>
      </c>
      <c r="C7117" s="81" t="s">
        <v>2905</v>
      </c>
      <c r="D7117" s="82">
        <v>213.93</v>
      </c>
    </row>
    <row r="7118" spans="1:4" ht="15" x14ac:dyDescent="0.25">
      <c r="A7118" s="81">
        <v>100283</v>
      </c>
      <c r="B7118" s="81" t="s">
        <v>2971</v>
      </c>
      <c r="C7118" s="81" t="s">
        <v>2905</v>
      </c>
      <c r="D7118" s="82">
        <v>34.56</v>
      </c>
    </row>
    <row r="7119" spans="1:4" ht="15" x14ac:dyDescent="0.25">
      <c r="A7119" s="81">
        <v>100284</v>
      </c>
      <c r="B7119" s="81" t="s">
        <v>2972</v>
      </c>
      <c r="C7119" s="81" t="s">
        <v>2905</v>
      </c>
      <c r="D7119" s="82">
        <v>12.86</v>
      </c>
    </row>
    <row r="7120" spans="1:4" ht="15" x14ac:dyDescent="0.25">
      <c r="A7120" s="81">
        <v>100285</v>
      </c>
      <c r="B7120" s="81" t="s">
        <v>2973</v>
      </c>
      <c r="C7120" s="81" t="s">
        <v>2924</v>
      </c>
      <c r="D7120" s="82">
        <v>57.48</v>
      </c>
    </row>
    <row r="7121" spans="1:4" ht="15" x14ac:dyDescent="0.25">
      <c r="A7121" s="81">
        <v>100286</v>
      </c>
      <c r="B7121" s="81" t="s">
        <v>2974</v>
      </c>
      <c r="C7121" s="81" t="s">
        <v>2924</v>
      </c>
      <c r="D7121" s="82">
        <v>18.73</v>
      </c>
    </row>
    <row r="7122" spans="1:4" ht="15" x14ac:dyDescent="0.25">
      <c r="A7122" s="81">
        <v>100287</v>
      </c>
      <c r="B7122" s="81" t="s">
        <v>15950</v>
      </c>
      <c r="C7122" s="81" t="s">
        <v>2924</v>
      </c>
      <c r="D7122" s="82">
        <v>17.93</v>
      </c>
    </row>
    <row r="7123" spans="1:4" ht="15" x14ac:dyDescent="0.25">
      <c r="A7123" s="81">
        <v>99802</v>
      </c>
      <c r="B7123" s="81" t="s">
        <v>2975</v>
      </c>
      <c r="C7123" s="81" t="s">
        <v>129</v>
      </c>
      <c r="D7123" s="82">
        <v>0.73</v>
      </c>
    </row>
    <row r="7124" spans="1:4" ht="15" x14ac:dyDescent="0.25">
      <c r="A7124" s="81">
        <v>99803</v>
      </c>
      <c r="B7124" s="81" t="s">
        <v>2976</v>
      </c>
      <c r="C7124" s="81" t="s">
        <v>129</v>
      </c>
      <c r="D7124" s="82">
        <v>2.84</v>
      </c>
    </row>
    <row r="7125" spans="1:4" ht="15" x14ac:dyDescent="0.25">
      <c r="A7125" s="81">
        <v>99804</v>
      </c>
      <c r="B7125" s="81" t="s">
        <v>2977</v>
      </c>
      <c r="C7125" s="81" t="s">
        <v>129</v>
      </c>
      <c r="D7125" s="82">
        <v>7.34</v>
      </c>
    </row>
    <row r="7126" spans="1:4" ht="15" x14ac:dyDescent="0.25">
      <c r="A7126" s="81">
        <v>99805</v>
      </c>
      <c r="B7126" s="81" t="s">
        <v>2978</v>
      </c>
      <c r="C7126" s="81" t="s">
        <v>129</v>
      </c>
      <c r="D7126" s="82">
        <v>15.15</v>
      </c>
    </row>
    <row r="7127" spans="1:4" ht="15" x14ac:dyDescent="0.25">
      <c r="A7127" s="81">
        <v>99806</v>
      </c>
      <c r="B7127" s="81" t="s">
        <v>2979</v>
      </c>
      <c r="C7127" s="81" t="s">
        <v>129</v>
      </c>
      <c r="D7127" s="82">
        <v>1.17</v>
      </c>
    </row>
    <row r="7128" spans="1:4" ht="15" x14ac:dyDescent="0.25">
      <c r="A7128" s="81">
        <v>99807</v>
      </c>
      <c r="B7128" s="81" t="s">
        <v>2980</v>
      </c>
      <c r="C7128" s="81" t="s">
        <v>129</v>
      </c>
      <c r="D7128" s="82">
        <v>2.21</v>
      </c>
    </row>
    <row r="7129" spans="1:4" ht="15" x14ac:dyDescent="0.25">
      <c r="A7129" s="81">
        <v>99808</v>
      </c>
      <c r="B7129" s="81" t="s">
        <v>2981</v>
      </c>
      <c r="C7129" s="81" t="s">
        <v>129</v>
      </c>
      <c r="D7129" s="82">
        <v>5.18</v>
      </c>
    </row>
    <row r="7130" spans="1:4" ht="15" x14ac:dyDescent="0.25">
      <c r="A7130" s="81">
        <v>99809</v>
      </c>
      <c r="B7130" s="81" t="s">
        <v>2982</v>
      </c>
      <c r="C7130" s="81" t="s">
        <v>129</v>
      </c>
      <c r="D7130" s="82">
        <v>8.09</v>
      </c>
    </row>
    <row r="7131" spans="1:4" ht="15" x14ac:dyDescent="0.25">
      <c r="A7131" s="81">
        <v>99810</v>
      </c>
      <c r="B7131" s="81" t="s">
        <v>2983</v>
      </c>
      <c r="C7131" s="81" t="s">
        <v>129</v>
      </c>
      <c r="D7131" s="82">
        <v>10.029999999999999</v>
      </c>
    </row>
    <row r="7132" spans="1:4" ht="15" x14ac:dyDescent="0.25">
      <c r="A7132" s="81">
        <v>99811</v>
      </c>
      <c r="B7132" s="81" t="s">
        <v>2984</v>
      </c>
      <c r="C7132" s="81" t="s">
        <v>129</v>
      </c>
      <c r="D7132" s="82">
        <v>4.83</v>
      </c>
    </row>
    <row r="7133" spans="1:4" ht="15" x14ac:dyDescent="0.25">
      <c r="A7133" s="81">
        <v>99812</v>
      </c>
      <c r="B7133" s="81" t="s">
        <v>2985</v>
      </c>
      <c r="C7133" s="81" t="s">
        <v>129</v>
      </c>
      <c r="D7133" s="82">
        <v>1.55</v>
      </c>
    </row>
    <row r="7134" spans="1:4" ht="15" x14ac:dyDescent="0.25">
      <c r="A7134" s="81">
        <v>99813</v>
      </c>
      <c r="B7134" s="81" t="s">
        <v>2986</v>
      </c>
      <c r="C7134" s="81" t="s">
        <v>129</v>
      </c>
      <c r="D7134" s="82">
        <v>1.3</v>
      </c>
    </row>
    <row r="7135" spans="1:4" ht="15" x14ac:dyDescent="0.25">
      <c r="A7135" s="81">
        <v>99814</v>
      </c>
      <c r="B7135" s="81" t="s">
        <v>2987</v>
      </c>
      <c r="C7135" s="81" t="s">
        <v>129</v>
      </c>
      <c r="D7135" s="82">
        <v>2.65</v>
      </c>
    </row>
    <row r="7136" spans="1:4" ht="15" x14ac:dyDescent="0.25">
      <c r="A7136" s="81">
        <v>99815</v>
      </c>
      <c r="B7136" s="81" t="s">
        <v>2988</v>
      </c>
      <c r="C7136" s="81" t="s">
        <v>23</v>
      </c>
      <c r="D7136" s="82">
        <v>10.98</v>
      </c>
    </row>
    <row r="7137" spans="1:4" ht="15" x14ac:dyDescent="0.25">
      <c r="A7137" s="81">
        <v>99816</v>
      </c>
      <c r="B7137" s="81" t="s">
        <v>2989</v>
      </c>
      <c r="C7137" s="81" t="s">
        <v>23</v>
      </c>
      <c r="D7137" s="82">
        <v>11.71</v>
      </c>
    </row>
    <row r="7138" spans="1:4" ht="15" x14ac:dyDescent="0.25">
      <c r="A7138" s="81">
        <v>99817</v>
      </c>
      <c r="B7138" s="81" t="s">
        <v>2990</v>
      </c>
      <c r="C7138" s="81" t="s">
        <v>23</v>
      </c>
      <c r="D7138" s="82">
        <v>6.61</v>
      </c>
    </row>
    <row r="7139" spans="1:4" ht="15" x14ac:dyDescent="0.25">
      <c r="A7139" s="81">
        <v>99818</v>
      </c>
      <c r="B7139" s="81" t="s">
        <v>2991</v>
      </c>
      <c r="C7139" s="81" t="s">
        <v>23</v>
      </c>
      <c r="D7139" s="82">
        <v>6.61</v>
      </c>
    </row>
    <row r="7140" spans="1:4" ht="15" x14ac:dyDescent="0.25">
      <c r="A7140" s="81">
        <v>99819</v>
      </c>
      <c r="B7140" s="81" t="s">
        <v>2992</v>
      </c>
      <c r="C7140" s="81" t="s">
        <v>129</v>
      </c>
      <c r="D7140" s="82">
        <v>22.98</v>
      </c>
    </row>
    <row r="7141" spans="1:4" ht="15" x14ac:dyDescent="0.25">
      <c r="A7141" s="81">
        <v>99820</v>
      </c>
      <c r="B7141" s="81" t="s">
        <v>2993</v>
      </c>
      <c r="C7141" s="81" t="s">
        <v>129</v>
      </c>
      <c r="D7141" s="82">
        <v>2.48</v>
      </c>
    </row>
    <row r="7142" spans="1:4" ht="15" x14ac:dyDescent="0.25">
      <c r="A7142" s="81">
        <v>99821</v>
      </c>
      <c r="B7142" s="81" t="s">
        <v>2994</v>
      </c>
      <c r="C7142" s="81" t="s">
        <v>129</v>
      </c>
      <c r="D7142" s="82">
        <v>3.81</v>
      </c>
    </row>
    <row r="7143" spans="1:4" ht="15" x14ac:dyDescent="0.25">
      <c r="A7143" s="81">
        <v>99822</v>
      </c>
      <c r="B7143" s="81" t="s">
        <v>2995</v>
      </c>
      <c r="C7143" s="81" t="s">
        <v>129</v>
      </c>
      <c r="D7143" s="82">
        <v>1.37</v>
      </c>
    </row>
    <row r="7144" spans="1:4" ht="15" x14ac:dyDescent="0.25">
      <c r="A7144" s="81">
        <v>99823</v>
      </c>
      <c r="B7144" s="81" t="s">
        <v>2996</v>
      </c>
      <c r="C7144" s="81" t="s">
        <v>129</v>
      </c>
      <c r="D7144" s="82">
        <v>2.95</v>
      </c>
    </row>
    <row r="7145" spans="1:4" ht="15" x14ac:dyDescent="0.25">
      <c r="A7145" s="81">
        <v>99824</v>
      </c>
      <c r="B7145" s="81" t="s">
        <v>2997</v>
      </c>
      <c r="C7145" s="81" t="s">
        <v>129</v>
      </c>
      <c r="D7145" s="82">
        <v>3.27</v>
      </c>
    </row>
    <row r="7146" spans="1:4" ht="15" x14ac:dyDescent="0.25">
      <c r="A7146" s="81">
        <v>99825</v>
      </c>
      <c r="B7146" s="81" t="s">
        <v>2998</v>
      </c>
      <c r="C7146" s="81" t="s">
        <v>129</v>
      </c>
      <c r="D7146" s="82">
        <v>4.5199999999999996</v>
      </c>
    </row>
    <row r="7147" spans="1:4" ht="15" x14ac:dyDescent="0.25">
      <c r="A7147" s="81">
        <v>99826</v>
      </c>
      <c r="B7147" s="81" t="s">
        <v>2999</v>
      </c>
      <c r="C7147" s="81" t="s">
        <v>129</v>
      </c>
      <c r="D7147" s="82">
        <v>2.11</v>
      </c>
    </row>
    <row r="7148" spans="1:4" ht="15" x14ac:dyDescent="0.25">
      <c r="A7148" s="81">
        <v>97013</v>
      </c>
      <c r="B7148" s="81" t="s">
        <v>15951</v>
      </c>
      <c r="C7148" s="81" t="s">
        <v>7</v>
      </c>
      <c r="D7148" s="82">
        <v>86.67</v>
      </c>
    </row>
    <row r="7149" spans="1:4" ht="15" x14ac:dyDescent="0.25">
      <c r="A7149" s="81">
        <v>97014</v>
      </c>
      <c r="B7149" s="81" t="s">
        <v>15952</v>
      </c>
      <c r="C7149" s="81" t="s">
        <v>7</v>
      </c>
      <c r="D7149" s="82">
        <v>65.680000000000007</v>
      </c>
    </row>
    <row r="7150" spans="1:4" ht="15" x14ac:dyDescent="0.25">
      <c r="A7150" s="81">
        <v>97015</v>
      </c>
      <c r="B7150" s="81" t="s">
        <v>15953</v>
      </c>
      <c r="C7150" s="81" t="s">
        <v>7</v>
      </c>
      <c r="D7150" s="82">
        <v>55.19</v>
      </c>
    </row>
    <row r="7151" spans="1:4" ht="15" x14ac:dyDescent="0.25">
      <c r="A7151" s="81">
        <v>97016</v>
      </c>
      <c r="B7151" s="81" t="s">
        <v>15954</v>
      </c>
      <c r="C7151" s="81" t="s">
        <v>7</v>
      </c>
      <c r="D7151" s="82">
        <v>70.260000000000005</v>
      </c>
    </row>
    <row r="7152" spans="1:4" ht="15" x14ac:dyDescent="0.25">
      <c r="A7152" s="81">
        <v>97017</v>
      </c>
      <c r="B7152" s="81" t="s">
        <v>15955</v>
      </c>
      <c r="C7152" s="81" t="s">
        <v>7</v>
      </c>
      <c r="D7152" s="82">
        <v>52.94</v>
      </c>
    </row>
    <row r="7153" spans="1:4" ht="15" x14ac:dyDescent="0.25">
      <c r="A7153" s="81">
        <v>97018</v>
      </c>
      <c r="B7153" s="81" t="s">
        <v>15956</v>
      </c>
      <c r="C7153" s="81" t="s">
        <v>7</v>
      </c>
      <c r="D7153" s="82">
        <v>44.34</v>
      </c>
    </row>
    <row r="7154" spans="1:4" ht="15" x14ac:dyDescent="0.25">
      <c r="A7154" s="81">
        <v>97031</v>
      </c>
      <c r="B7154" s="81" t="s">
        <v>15957</v>
      </c>
      <c r="C7154" s="81" t="s">
        <v>7</v>
      </c>
      <c r="D7154" s="82">
        <v>102.17</v>
      </c>
    </row>
    <row r="7155" spans="1:4" ht="15" x14ac:dyDescent="0.25">
      <c r="A7155" s="81">
        <v>97032</v>
      </c>
      <c r="B7155" s="81" t="s">
        <v>15958</v>
      </c>
      <c r="C7155" s="81" t="s">
        <v>7</v>
      </c>
      <c r="D7155" s="82">
        <v>63.75</v>
      </c>
    </row>
    <row r="7156" spans="1:4" ht="15" x14ac:dyDescent="0.25">
      <c r="A7156" s="81">
        <v>97033</v>
      </c>
      <c r="B7156" s="81" t="s">
        <v>15959</v>
      </c>
      <c r="C7156" s="81" t="s">
        <v>7</v>
      </c>
      <c r="D7156" s="82">
        <v>99.24</v>
      </c>
    </row>
    <row r="7157" spans="1:4" ht="15" x14ac:dyDescent="0.25">
      <c r="A7157" s="81">
        <v>97034</v>
      </c>
      <c r="B7157" s="81" t="s">
        <v>15960</v>
      </c>
      <c r="C7157" s="81" t="s">
        <v>7</v>
      </c>
      <c r="D7157" s="82">
        <v>65.739999999999995</v>
      </c>
    </row>
    <row r="7158" spans="1:4" ht="15" x14ac:dyDescent="0.25">
      <c r="A7158" s="81">
        <v>97039</v>
      </c>
      <c r="B7158" s="81" t="s">
        <v>15961</v>
      </c>
      <c r="C7158" s="81" t="s">
        <v>129</v>
      </c>
      <c r="D7158" s="82">
        <v>73.41</v>
      </c>
    </row>
    <row r="7159" spans="1:4" ht="15" x14ac:dyDescent="0.25">
      <c r="A7159" s="81">
        <v>97040</v>
      </c>
      <c r="B7159" s="81" t="s">
        <v>15962</v>
      </c>
      <c r="C7159" s="81" t="s">
        <v>129</v>
      </c>
      <c r="D7159" s="82">
        <v>19.7</v>
      </c>
    </row>
    <row r="7160" spans="1:4" ht="15" x14ac:dyDescent="0.25">
      <c r="A7160" s="81">
        <v>97041</v>
      </c>
      <c r="B7160" s="81" t="s">
        <v>15963</v>
      </c>
      <c r="C7160" s="81" t="s">
        <v>129</v>
      </c>
      <c r="D7160" s="82">
        <v>138.94</v>
      </c>
    </row>
    <row r="7161" spans="1:4" ht="15" x14ac:dyDescent="0.25">
      <c r="A7161" s="81">
        <v>97046</v>
      </c>
      <c r="B7161" s="81" t="s">
        <v>15964</v>
      </c>
      <c r="C7161" s="81" t="s">
        <v>129</v>
      </c>
      <c r="D7161" s="82">
        <v>0.36</v>
      </c>
    </row>
    <row r="7162" spans="1:4" ht="15" x14ac:dyDescent="0.25">
      <c r="A7162" s="81">
        <v>97047</v>
      </c>
      <c r="B7162" s="81" t="s">
        <v>15965</v>
      </c>
      <c r="C7162" s="81" t="s">
        <v>129</v>
      </c>
      <c r="D7162" s="82">
        <v>0.14000000000000001</v>
      </c>
    </row>
    <row r="7163" spans="1:4" ht="15" x14ac:dyDescent="0.25">
      <c r="A7163" s="81">
        <v>97048</v>
      </c>
      <c r="B7163" s="81" t="s">
        <v>15966</v>
      </c>
      <c r="C7163" s="81" t="s">
        <v>129</v>
      </c>
      <c r="D7163" s="82">
        <v>0.1</v>
      </c>
    </row>
    <row r="7164" spans="1:4" ht="15" x14ac:dyDescent="0.25">
      <c r="A7164" s="81">
        <v>97054</v>
      </c>
      <c r="B7164" s="81" t="s">
        <v>15967</v>
      </c>
      <c r="C7164" s="81" t="s">
        <v>23</v>
      </c>
      <c r="D7164" s="82">
        <v>30.78</v>
      </c>
    </row>
    <row r="7165" spans="1:4" ht="15" x14ac:dyDescent="0.25">
      <c r="A7165" s="81">
        <v>97062</v>
      </c>
      <c r="B7165" s="81" t="s">
        <v>15968</v>
      </c>
      <c r="C7165" s="81" t="s">
        <v>129</v>
      </c>
      <c r="D7165" s="82">
        <v>6.91</v>
      </c>
    </row>
    <row r="7166" spans="1:4" ht="15" x14ac:dyDescent="0.25">
      <c r="A7166" s="81">
        <v>97063</v>
      </c>
      <c r="B7166" s="81" t="s">
        <v>15969</v>
      </c>
      <c r="C7166" s="81" t="s">
        <v>129</v>
      </c>
      <c r="D7166" s="82">
        <v>22.04</v>
      </c>
    </row>
    <row r="7167" spans="1:4" ht="15" x14ac:dyDescent="0.25">
      <c r="A7167" s="81">
        <v>97064</v>
      </c>
      <c r="B7167" s="81" t="s">
        <v>15970</v>
      </c>
      <c r="C7167" s="81" t="s">
        <v>7</v>
      </c>
      <c r="D7167" s="82">
        <v>31.17</v>
      </c>
    </row>
    <row r="7168" spans="1:4" ht="15" x14ac:dyDescent="0.25">
      <c r="A7168" s="81">
        <v>97065</v>
      </c>
      <c r="B7168" s="81" t="s">
        <v>15971</v>
      </c>
      <c r="C7168" s="81" t="s">
        <v>969</v>
      </c>
      <c r="D7168" s="82">
        <v>15.03</v>
      </c>
    </row>
    <row r="7169" spans="1:4" ht="15" x14ac:dyDescent="0.25">
      <c r="A7169" s="81">
        <v>97066</v>
      </c>
      <c r="B7169" s="81" t="s">
        <v>15972</v>
      </c>
      <c r="C7169" s="81" t="s">
        <v>129</v>
      </c>
      <c r="D7169" s="82">
        <v>348.89</v>
      </c>
    </row>
    <row r="7170" spans="1:4" ht="15" x14ac:dyDescent="0.25">
      <c r="A7170" s="81">
        <v>97067</v>
      </c>
      <c r="B7170" s="81" t="s">
        <v>15973</v>
      </c>
      <c r="C7170" s="81" t="s">
        <v>7</v>
      </c>
      <c r="D7170" s="82">
        <v>721.63</v>
      </c>
    </row>
    <row r="7171" spans="1:4" ht="15" x14ac:dyDescent="0.25">
      <c r="A7171" s="81">
        <v>104989</v>
      </c>
      <c r="B7171" s="81" t="s">
        <v>15974</v>
      </c>
      <c r="C7171" s="81" t="s">
        <v>23</v>
      </c>
      <c r="D7171" s="82">
        <v>46.32</v>
      </c>
    </row>
    <row r="7172" spans="1:4" ht="15" x14ac:dyDescent="0.25">
      <c r="A7172" s="81">
        <v>104990</v>
      </c>
      <c r="B7172" s="81" t="s">
        <v>15975</v>
      </c>
      <c r="C7172" s="81" t="s">
        <v>7</v>
      </c>
      <c r="D7172" s="82">
        <v>12.59</v>
      </c>
    </row>
    <row r="7173" spans="1:4" ht="15" x14ac:dyDescent="0.25">
      <c r="A7173" s="81">
        <v>105103</v>
      </c>
      <c r="B7173" s="81" t="s">
        <v>15976</v>
      </c>
      <c r="C7173" s="81" t="s">
        <v>7</v>
      </c>
      <c r="D7173" s="82">
        <v>106.35</v>
      </c>
    </row>
    <row r="7174" spans="1:4" ht="15" x14ac:dyDescent="0.25">
      <c r="A7174" s="81">
        <v>105104</v>
      </c>
      <c r="B7174" s="81" t="s">
        <v>15977</v>
      </c>
      <c r="C7174" s="81" t="s">
        <v>23</v>
      </c>
      <c r="D7174" s="83">
        <v>4972.66</v>
      </c>
    </row>
    <row r="7175" spans="1:4" ht="15" x14ac:dyDescent="0.25">
      <c r="A7175" s="81">
        <v>105105</v>
      </c>
      <c r="B7175" s="81" t="s">
        <v>15978</v>
      </c>
      <c r="C7175" s="81" t="s">
        <v>7</v>
      </c>
      <c r="D7175" s="82">
        <v>74.680000000000007</v>
      </c>
    </row>
    <row r="7176" spans="1:4" ht="15" x14ac:dyDescent="0.25">
      <c r="A7176" s="81">
        <v>105106</v>
      </c>
      <c r="B7176" s="81" t="s">
        <v>15979</v>
      </c>
      <c r="C7176" s="81" t="s">
        <v>23</v>
      </c>
      <c r="D7176" s="83">
        <v>2420.91</v>
      </c>
    </row>
    <row r="7177" spans="1:4" ht="15" x14ac:dyDescent="0.25">
      <c r="A7177" s="81">
        <v>105107</v>
      </c>
      <c r="B7177" s="81" t="s">
        <v>15980</v>
      </c>
      <c r="C7177" s="81" t="s">
        <v>23</v>
      </c>
      <c r="D7177" s="83">
        <v>3574.7</v>
      </c>
    </row>
    <row r="7178" spans="1:4" ht="15" x14ac:dyDescent="0.25">
      <c r="A7178" s="81">
        <v>105110</v>
      </c>
      <c r="B7178" s="81" t="s">
        <v>15981</v>
      </c>
      <c r="C7178" s="81" t="s">
        <v>7</v>
      </c>
      <c r="D7178" s="82">
        <v>231.58</v>
      </c>
    </row>
    <row r="7179" spans="1:4" ht="15" x14ac:dyDescent="0.25">
      <c r="A7179" s="81">
        <v>105111</v>
      </c>
      <c r="B7179" s="81" t="s">
        <v>15982</v>
      </c>
      <c r="C7179" s="81" t="s">
        <v>23</v>
      </c>
      <c r="D7179" s="83">
        <v>18651.689999999999</v>
      </c>
    </row>
    <row r="7180" spans="1:4" ht="15" x14ac:dyDescent="0.25">
      <c r="A7180" s="81">
        <v>105112</v>
      </c>
      <c r="B7180" s="81" t="s">
        <v>15983</v>
      </c>
      <c r="C7180" s="81" t="s">
        <v>7</v>
      </c>
      <c r="D7180" s="82">
        <v>193.38</v>
      </c>
    </row>
    <row r="7181" spans="1:4" ht="15" x14ac:dyDescent="0.25">
      <c r="A7181" s="81">
        <v>97621</v>
      </c>
      <c r="B7181" s="81" t="s">
        <v>15984</v>
      </c>
      <c r="C7181" s="81" t="s">
        <v>969</v>
      </c>
      <c r="D7181" s="82">
        <v>156.54</v>
      </c>
    </row>
    <row r="7182" spans="1:4" ht="15" x14ac:dyDescent="0.25">
      <c r="A7182" s="81">
        <v>97622</v>
      </c>
      <c r="B7182" s="81" t="s">
        <v>15985</v>
      </c>
      <c r="C7182" s="81" t="s">
        <v>969</v>
      </c>
      <c r="D7182" s="82">
        <v>76.290000000000006</v>
      </c>
    </row>
    <row r="7183" spans="1:4" ht="15" x14ac:dyDescent="0.25">
      <c r="A7183" s="81">
        <v>97623</v>
      </c>
      <c r="B7183" s="81" t="s">
        <v>15986</v>
      </c>
      <c r="C7183" s="81" t="s">
        <v>969</v>
      </c>
      <c r="D7183" s="82">
        <v>233.71</v>
      </c>
    </row>
    <row r="7184" spans="1:4" ht="15" x14ac:dyDescent="0.25">
      <c r="A7184" s="81">
        <v>97624</v>
      </c>
      <c r="B7184" s="81" t="s">
        <v>15987</v>
      </c>
      <c r="C7184" s="81" t="s">
        <v>969</v>
      </c>
      <c r="D7184" s="82">
        <v>143.44</v>
      </c>
    </row>
    <row r="7185" spans="1:4" ht="15" x14ac:dyDescent="0.25">
      <c r="A7185" s="81">
        <v>97625</v>
      </c>
      <c r="B7185" s="81" t="s">
        <v>15988</v>
      </c>
      <c r="C7185" s="81" t="s">
        <v>969</v>
      </c>
      <c r="D7185" s="82">
        <v>51.51</v>
      </c>
    </row>
    <row r="7186" spans="1:4" ht="15" x14ac:dyDescent="0.25">
      <c r="A7186" s="81">
        <v>97626</v>
      </c>
      <c r="B7186" s="81" t="s">
        <v>15989</v>
      </c>
      <c r="C7186" s="81" t="s">
        <v>969</v>
      </c>
      <c r="D7186" s="82">
        <v>766.75</v>
      </c>
    </row>
    <row r="7187" spans="1:4" ht="15" x14ac:dyDescent="0.25">
      <c r="A7187" s="81">
        <v>97627</v>
      </c>
      <c r="B7187" s="81" t="s">
        <v>15990</v>
      </c>
      <c r="C7187" s="81" t="s">
        <v>969</v>
      </c>
      <c r="D7187" s="82">
        <v>221.54</v>
      </c>
    </row>
    <row r="7188" spans="1:4" ht="15" x14ac:dyDescent="0.25">
      <c r="A7188" s="81">
        <v>97628</v>
      </c>
      <c r="B7188" s="81" t="s">
        <v>15991</v>
      </c>
      <c r="C7188" s="81" t="s">
        <v>969</v>
      </c>
      <c r="D7188" s="82">
        <v>357.1</v>
      </c>
    </row>
    <row r="7189" spans="1:4" ht="15" x14ac:dyDescent="0.25">
      <c r="A7189" s="81">
        <v>97629</v>
      </c>
      <c r="B7189" s="81" t="s">
        <v>15992</v>
      </c>
      <c r="C7189" s="81" t="s">
        <v>969</v>
      </c>
      <c r="D7189" s="82">
        <v>103.16</v>
      </c>
    </row>
    <row r="7190" spans="1:4" ht="15" x14ac:dyDescent="0.25">
      <c r="A7190" s="81">
        <v>97631</v>
      </c>
      <c r="B7190" s="81" t="s">
        <v>15993</v>
      </c>
      <c r="C7190" s="81" t="s">
        <v>129</v>
      </c>
      <c r="D7190" s="82">
        <v>15.22</v>
      </c>
    </row>
    <row r="7191" spans="1:4" ht="15" x14ac:dyDescent="0.25">
      <c r="A7191" s="81">
        <v>97632</v>
      </c>
      <c r="B7191" s="81" t="s">
        <v>15994</v>
      </c>
      <c r="C7191" s="81" t="s">
        <v>7</v>
      </c>
      <c r="D7191" s="82">
        <v>3.48</v>
      </c>
    </row>
    <row r="7192" spans="1:4" ht="15" x14ac:dyDescent="0.25">
      <c r="A7192" s="81">
        <v>97633</v>
      </c>
      <c r="B7192" s="81" t="s">
        <v>15995</v>
      </c>
      <c r="C7192" s="81" t="s">
        <v>129</v>
      </c>
      <c r="D7192" s="82">
        <v>30.39</v>
      </c>
    </row>
    <row r="7193" spans="1:4" ht="15" x14ac:dyDescent="0.25">
      <c r="A7193" s="81">
        <v>97634</v>
      </c>
      <c r="B7193" s="81" t="s">
        <v>15996</v>
      </c>
      <c r="C7193" s="81" t="s">
        <v>129</v>
      </c>
      <c r="D7193" s="82">
        <v>8.5500000000000007</v>
      </c>
    </row>
    <row r="7194" spans="1:4" ht="15" x14ac:dyDescent="0.25">
      <c r="A7194" s="81">
        <v>97635</v>
      </c>
      <c r="B7194" s="81" t="s">
        <v>15997</v>
      </c>
      <c r="C7194" s="81" t="s">
        <v>129</v>
      </c>
      <c r="D7194" s="82">
        <v>22.26</v>
      </c>
    </row>
    <row r="7195" spans="1:4" ht="15" x14ac:dyDescent="0.25">
      <c r="A7195" s="81">
        <v>97636</v>
      </c>
      <c r="B7195" s="81" t="s">
        <v>15998</v>
      </c>
      <c r="C7195" s="81" t="s">
        <v>129</v>
      </c>
      <c r="D7195" s="82">
        <v>24.63</v>
      </c>
    </row>
    <row r="7196" spans="1:4" ht="15" x14ac:dyDescent="0.25">
      <c r="A7196" s="81">
        <v>97637</v>
      </c>
      <c r="B7196" s="81" t="s">
        <v>15999</v>
      </c>
      <c r="C7196" s="81" t="s">
        <v>129</v>
      </c>
      <c r="D7196" s="82">
        <v>3.75</v>
      </c>
    </row>
    <row r="7197" spans="1:4" ht="15" x14ac:dyDescent="0.25">
      <c r="A7197" s="81">
        <v>97638</v>
      </c>
      <c r="B7197" s="81" t="s">
        <v>16000</v>
      </c>
      <c r="C7197" s="81" t="s">
        <v>129</v>
      </c>
      <c r="D7197" s="82">
        <v>10.92</v>
      </c>
    </row>
    <row r="7198" spans="1:4" ht="15" x14ac:dyDescent="0.25">
      <c r="A7198" s="81">
        <v>97639</v>
      </c>
      <c r="B7198" s="81" t="s">
        <v>16001</v>
      </c>
      <c r="C7198" s="81" t="s">
        <v>129</v>
      </c>
      <c r="D7198" s="82">
        <v>27.35</v>
      </c>
    </row>
    <row r="7199" spans="1:4" ht="15" x14ac:dyDescent="0.25">
      <c r="A7199" s="81">
        <v>97640</v>
      </c>
      <c r="B7199" s="81" t="s">
        <v>16002</v>
      </c>
      <c r="C7199" s="81" t="s">
        <v>129</v>
      </c>
      <c r="D7199" s="82">
        <v>2.54</v>
      </c>
    </row>
    <row r="7200" spans="1:4" ht="15" x14ac:dyDescent="0.25">
      <c r="A7200" s="81">
        <v>97641</v>
      </c>
      <c r="B7200" s="81" t="s">
        <v>16003</v>
      </c>
      <c r="C7200" s="81" t="s">
        <v>129</v>
      </c>
      <c r="D7200" s="82">
        <v>3.9</v>
      </c>
    </row>
    <row r="7201" spans="1:4" ht="15" x14ac:dyDescent="0.25">
      <c r="A7201" s="81">
        <v>97642</v>
      </c>
      <c r="B7201" s="81" t="s">
        <v>16004</v>
      </c>
      <c r="C7201" s="81" t="s">
        <v>129</v>
      </c>
      <c r="D7201" s="82">
        <v>3.65</v>
      </c>
    </row>
    <row r="7202" spans="1:4" ht="15" x14ac:dyDescent="0.25">
      <c r="A7202" s="81">
        <v>97643</v>
      </c>
      <c r="B7202" s="81" t="s">
        <v>16005</v>
      </c>
      <c r="C7202" s="81" t="s">
        <v>129</v>
      </c>
      <c r="D7202" s="82">
        <v>33.57</v>
      </c>
    </row>
    <row r="7203" spans="1:4" ht="15" x14ac:dyDescent="0.25">
      <c r="A7203" s="81">
        <v>97644</v>
      </c>
      <c r="B7203" s="81" t="s">
        <v>16006</v>
      </c>
      <c r="C7203" s="81" t="s">
        <v>129</v>
      </c>
      <c r="D7203" s="82">
        <v>12.67</v>
      </c>
    </row>
    <row r="7204" spans="1:4" ht="15" x14ac:dyDescent="0.25">
      <c r="A7204" s="81">
        <v>97645</v>
      </c>
      <c r="B7204" s="81" t="s">
        <v>16007</v>
      </c>
      <c r="C7204" s="81" t="s">
        <v>129</v>
      </c>
      <c r="D7204" s="82">
        <v>32.71</v>
      </c>
    </row>
    <row r="7205" spans="1:4" ht="15" x14ac:dyDescent="0.25">
      <c r="A7205" s="81">
        <v>97647</v>
      </c>
      <c r="B7205" s="81" t="s">
        <v>16008</v>
      </c>
      <c r="C7205" s="81" t="s">
        <v>129</v>
      </c>
      <c r="D7205" s="82">
        <v>4.7300000000000004</v>
      </c>
    </row>
    <row r="7206" spans="1:4" ht="15" x14ac:dyDescent="0.25">
      <c r="A7206" s="81">
        <v>97648</v>
      </c>
      <c r="B7206" s="81" t="s">
        <v>16009</v>
      </c>
      <c r="C7206" s="81" t="s">
        <v>129</v>
      </c>
      <c r="D7206" s="82">
        <v>2.72</v>
      </c>
    </row>
    <row r="7207" spans="1:4" ht="15" x14ac:dyDescent="0.25">
      <c r="A7207" s="81">
        <v>97649</v>
      </c>
      <c r="B7207" s="81" t="s">
        <v>16010</v>
      </c>
      <c r="C7207" s="81" t="s">
        <v>129</v>
      </c>
      <c r="D7207" s="82">
        <v>5.77</v>
      </c>
    </row>
    <row r="7208" spans="1:4" ht="15" x14ac:dyDescent="0.25">
      <c r="A7208" s="81">
        <v>97650</v>
      </c>
      <c r="B7208" s="81" t="s">
        <v>16011</v>
      </c>
      <c r="C7208" s="81" t="s">
        <v>129</v>
      </c>
      <c r="D7208" s="82">
        <v>10.210000000000001</v>
      </c>
    </row>
    <row r="7209" spans="1:4" ht="15" x14ac:dyDescent="0.25">
      <c r="A7209" s="81">
        <v>97651</v>
      </c>
      <c r="B7209" s="81" t="s">
        <v>16012</v>
      </c>
      <c r="C7209" s="81" t="s">
        <v>23</v>
      </c>
      <c r="D7209" s="82">
        <v>111.18</v>
      </c>
    </row>
    <row r="7210" spans="1:4" ht="15" x14ac:dyDescent="0.25">
      <c r="A7210" s="81">
        <v>97652</v>
      </c>
      <c r="B7210" s="81" t="s">
        <v>16013</v>
      </c>
      <c r="C7210" s="81" t="s">
        <v>23</v>
      </c>
      <c r="D7210" s="82">
        <v>252.06</v>
      </c>
    </row>
    <row r="7211" spans="1:4" ht="15" x14ac:dyDescent="0.25">
      <c r="A7211" s="81">
        <v>97653</v>
      </c>
      <c r="B7211" s="81" t="s">
        <v>16014</v>
      </c>
      <c r="C7211" s="81" t="s">
        <v>23</v>
      </c>
      <c r="D7211" s="82">
        <v>152.08000000000001</v>
      </c>
    </row>
    <row r="7212" spans="1:4" ht="15" x14ac:dyDescent="0.25">
      <c r="A7212" s="81">
        <v>97654</v>
      </c>
      <c r="B7212" s="81" t="s">
        <v>16015</v>
      </c>
      <c r="C7212" s="81" t="s">
        <v>23</v>
      </c>
      <c r="D7212" s="82">
        <v>198.19</v>
      </c>
    </row>
    <row r="7213" spans="1:4" ht="15" x14ac:dyDescent="0.25">
      <c r="A7213" s="81">
        <v>97655</v>
      </c>
      <c r="B7213" s="81" t="s">
        <v>16016</v>
      </c>
      <c r="C7213" s="81" t="s">
        <v>129</v>
      </c>
      <c r="D7213" s="82">
        <v>41.57</v>
      </c>
    </row>
    <row r="7214" spans="1:4" ht="15" x14ac:dyDescent="0.25">
      <c r="A7214" s="81">
        <v>97656</v>
      </c>
      <c r="B7214" s="81" t="s">
        <v>16017</v>
      </c>
      <c r="C7214" s="81" t="s">
        <v>23</v>
      </c>
      <c r="D7214" s="82">
        <v>387.8</v>
      </c>
    </row>
    <row r="7215" spans="1:4" ht="15" x14ac:dyDescent="0.25">
      <c r="A7215" s="81">
        <v>97657</v>
      </c>
      <c r="B7215" s="81" t="s">
        <v>16018</v>
      </c>
      <c r="C7215" s="81" t="s">
        <v>23</v>
      </c>
      <c r="D7215" s="82">
        <v>768.63</v>
      </c>
    </row>
    <row r="7216" spans="1:4" ht="15" x14ac:dyDescent="0.25">
      <c r="A7216" s="81">
        <v>97658</v>
      </c>
      <c r="B7216" s="81" t="s">
        <v>16019</v>
      </c>
      <c r="C7216" s="81" t="s">
        <v>23</v>
      </c>
      <c r="D7216" s="82">
        <v>242.14</v>
      </c>
    </row>
    <row r="7217" spans="1:4" ht="15" x14ac:dyDescent="0.25">
      <c r="A7217" s="81">
        <v>97659</v>
      </c>
      <c r="B7217" s="81" t="s">
        <v>16020</v>
      </c>
      <c r="C7217" s="81" t="s">
        <v>23</v>
      </c>
      <c r="D7217" s="82">
        <v>344.14</v>
      </c>
    </row>
    <row r="7218" spans="1:4" ht="15" x14ac:dyDescent="0.25">
      <c r="A7218" s="81">
        <v>97660</v>
      </c>
      <c r="B7218" s="81" t="s">
        <v>16021</v>
      </c>
      <c r="C7218" s="81" t="s">
        <v>23</v>
      </c>
      <c r="D7218" s="82">
        <v>0.95</v>
      </c>
    </row>
    <row r="7219" spans="1:4" ht="15" x14ac:dyDescent="0.25">
      <c r="A7219" s="81">
        <v>97661</v>
      </c>
      <c r="B7219" s="81" t="s">
        <v>16022</v>
      </c>
      <c r="C7219" s="81" t="s">
        <v>7</v>
      </c>
      <c r="D7219" s="82">
        <v>1.02</v>
      </c>
    </row>
    <row r="7220" spans="1:4" ht="15" x14ac:dyDescent="0.25">
      <c r="A7220" s="81">
        <v>97662</v>
      </c>
      <c r="B7220" s="81" t="s">
        <v>16023</v>
      </c>
      <c r="C7220" s="81" t="s">
        <v>7</v>
      </c>
      <c r="D7220" s="82">
        <v>0.7</v>
      </c>
    </row>
    <row r="7221" spans="1:4" ht="15" x14ac:dyDescent="0.25">
      <c r="A7221" s="81">
        <v>97663</v>
      </c>
      <c r="B7221" s="81" t="s">
        <v>16024</v>
      </c>
      <c r="C7221" s="81" t="s">
        <v>23</v>
      </c>
      <c r="D7221" s="82">
        <v>17.45</v>
      </c>
    </row>
    <row r="7222" spans="1:4" ht="15" x14ac:dyDescent="0.25">
      <c r="A7222" s="81">
        <v>97664</v>
      </c>
      <c r="B7222" s="81" t="s">
        <v>16025</v>
      </c>
      <c r="C7222" s="81" t="s">
        <v>23</v>
      </c>
      <c r="D7222" s="82">
        <v>2.1800000000000002</v>
      </c>
    </row>
    <row r="7223" spans="1:4" ht="15" x14ac:dyDescent="0.25">
      <c r="A7223" s="81">
        <v>97665</v>
      </c>
      <c r="B7223" s="81" t="s">
        <v>16026</v>
      </c>
      <c r="C7223" s="81" t="s">
        <v>23</v>
      </c>
      <c r="D7223" s="82">
        <v>2.58</v>
      </c>
    </row>
    <row r="7224" spans="1:4" ht="15" x14ac:dyDescent="0.25">
      <c r="A7224" s="81">
        <v>97666</v>
      </c>
      <c r="B7224" s="81" t="s">
        <v>16027</v>
      </c>
      <c r="C7224" s="81" t="s">
        <v>23</v>
      </c>
      <c r="D7224" s="82">
        <v>12.72</v>
      </c>
    </row>
    <row r="7225" spans="1:4" ht="15" x14ac:dyDescent="0.25">
      <c r="A7225" s="81">
        <v>104789</v>
      </c>
      <c r="B7225" s="81" t="s">
        <v>16028</v>
      </c>
      <c r="C7225" s="81" t="s">
        <v>969</v>
      </c>
      <c r="D7225" s="82">
        <v>268.51</v>
      </c>
    </row>
    <row r="7226" spans="1:4" ht="15" x14ac:dyDescent="0.25">
      <c r="A7226" s="81">
        <v>104790</v>
      </c>
      <c r="B7226" s="81" t="s">
        <v>16029</v>
      </c>
      <c r="C7226" s="81" t="s">
        <v>969</v>
      </c>
      <c r="D7226" s="82">
        <v>125.04</v>
      </c>
    </row>
    <row r="7227" spans="1:4" ht="15" x14ac:dyDescent="0.25">
      <c r="A7227" s="81">
        <v>104791</v>
      </c>
      <c r="B7227" s="81" t="s">
        <v>16030</v>
      </c>
      <c r="C7227" s="81" t="s">
        <v>129</v>
      </c>
      <c r="D7227" s="82">
        <v>7.53</v>
      </c>
    </row>
    <row r="7228" spans="1:4" ht="15" x14ac:dyDescent="0.25">
      <c r="A7228" s="81">
        <v>104792</v>
      </c>
      <c r="B7228" s="81" t="s">
        <v>16031</v>
      </c>
      <c r="C7228" s="81" t="s">
        <v>7</v>
      </c>
      <c r="D7228" s="82">
        <v>0.56000000000000005</v>
      </c>
    </row>
    <row r="7229" spans="1:4" ht="15" x14ac:dyDescent="0.25">
      <c r="A7229" s="81">
        <v>104793</v>
      </c>
      <c r="B7229" s="81" t="s">
        <v>16032</v>
      </c>
      <c r="C7229" s="81" t="s">
        <v>7</v>
      </c>
      <c r="D7229" s="82">
        <v>0.77</v>
      </c>
    </row>
    <row r="7230" spans="1:4" ht="15" x14ac:dyDescent="0.25">
      <c r="A7230" s="81">
        <v>104794</v>
      </c>
      <c r="B7230" s="81" t="s">
        <v>16033</v>
      </c>
      <c r="C7230" s="81" t="s">
        <v>7</v>
      </c>
      <c r="D7230" s="82">
        <v>1.38</v>
      </c>
    </row>
    <row r="7231" spans="1:4" ht="15" x14ac:dyDescent="0.25">
      <c r="A7231" s="81">
        <v>104795</v>
      </c>
      <c r="B7231" s="81" t="s">
        <v>16034</v>
      </c>
      <c r="C7231" s="81" t="s">
        <v>7</v>
      </c>
      <c r="D7231" s="82">
        <v>1.93</v>
      </c>
    </row>
    <row r="7232" spans="1:4" ht="15" x14ac:dyDescent="0.25">
      <c r="A7232" s="81">
        <v>104796</v>
      </c>
      <c r="B7232" s="81" t="s">
        <v>16035</v>
      </c>
      <c r="C7232" s="81" t="s">
        <v>7</v>
      </c>
      <c r="D7232" s="82">
        <v>16.63</v>
      </c>
    </row>
    <row r="7233" spans="1:4" ht="15" x14ac:dyDescent="0.25">
      <c r="A7233" s="81">
        <v>104797</v>
      </c>
      <c r="B7233" s="81" t="s">
        <v>16036</v>
      </c>
      <c r="C7233" s="81" t="s">
        <v>7</v>
      </c>
      <c r="D7233" s="82">
        <v>20.77</v>
      </c>
    </row>
    <row r="7234" spans="1:4" ht="15" x14ac:dyDescent="0.25">
      <c r="A7234" s="81">
        <v>104798</v>
      </c>
      <c r="B7234" s="81" t="s">
        <v>16037</v>
      </c>
      <c r="C7234" s="81" t="s">
        <v>23</v>
      </c>
      <c r="D7234" s="82">
        <v>17.98</v>
      </c>
    </row>
    <row r="7235" spans="1:4" ht="15" x14ac:dyDescent="0.25">
      <c r="A7235" s="81">
        <v>104799</v>
      </c>
      <c r="B7235" s="81" t="s">
        <v>16038</v>
      </c>
      <c r="C7235" s="81" t="s">
        <v>129</v>
      </c>
      <c r="D7235" s="82">
        <v>14.11</v>
      </c>
    </row>
    <row r="7236" spans="1:4" ht="15" x14ac:dyDescent="0.25">
      <c r="A7236" s="81">
        <v>104800</v>
      </c>
      <c r="B7236" s="81" t="s">
        <v>16039</v>
      </c>
      <c r="C7236" s="81" t="s">
        <v>7</v>
      </c>
      <c r="D7236" s="82">
        <v>12.07</v>
      </c>
    </row>
    <row r="7237" spans="1:4" ht="15" x14ac:dyDescent="0.25">
      <c r="A7237" s="81">
        <v>104801</v>
      </c>
      <c r="B7237" s="81" t="s">
        <v>16040</v>
      </c>
      <c r="C7237" s="81" t="s">
        <v>129</v>
      </c>
      <c r="D7237" s="82">
        <v>18.52</v>
      </c>
    </row>
    <row r="7238" spans="1:4" ht="15" x14ac:dyDescent="0.25">
      <c r="A7238" s="81">
        <v>104802</v>
      </c>
      <c r="B7238" s="81" t="s">
        <v>16041</v>
      </c>
      <c r="C7238" s="81" t="s">
        <v>129</v>
      </c>
      <c r="D7238" s="82">
        <v>12.32</v>
      </c>
    </row>
    <row r="7239" spans="1:4" ht="15" x14ac:dyDescent="0.25">
      <c r="A7239" s="81">
        <v>104803</v>
      </c>
      <c r="B7239" s="81" t="s">
        <v>16042</v>
      </c>
      <c r="C7239" s="81" t="s">
        <v>7</v>
      </c>
      <c r="D7239" s="82">
        <v>6</v>
      </c>
    </row>
    <row r="7240" spans="1:4" ht="15" x14ac:dyDescent="0.25">
      <c r="A7240" s="81">
        <v>95967</v>
      </c>
      <c r="B7240" s="81" t="s">
        <v>3000</v>
      </c>
      <c r="C7240" s="81" t="s">
        <v>358</v>
      </c>
      <c r="D7240" s="82">
        <v>172.93</v>
      </c>
    </row>
    <row r="7241" spans="1:4" ht="15" x14ac:dyDescent="0.25">
      <c r="A7241" s="81">
        <v>99059</v>
      </c>
      <c r="B7241" s="81" t="s">
        <v>16043</v>
      </c>
      <c r="C7241" s="81" t="s">
        <v>7</v>
      </c>
      <c r="D7241" s="82">
        <v>74.63</v>
      </c>
    </row>
    <row r="7242" spans="1:4" ht="15" x14ac:dyDescent="0.25">
      <c r="A7242" s="81">
        <v>99060</v>
      </c>
      <c r="B7242" s="81" t="s">
        <v>16044</v>
      </c>
      <c r="C7242" s="81" t="s">
        <v>23</v>
      </c>
      <c r="D7242" s="82">
        <v>226.35</v>
      </c>
    </row>
    <row r="7243" spans="1:4" ht="15" x14ac:dyDescent="0.25">
      <c r="A7243" s="81">
        <v>99061</v>
      </c>
      <c r="B7243" s="81" t="s">
        <v>16045</v>
      </c>
      <c r="C7243" s="81" t="s">
        <v>23</v>
      </c>
      <c r="D7243" s="82">
        <v>139.94</v>
      </c>
    </row>
    <row r="7244" spans="1:4" ht="15" x14ac:dyDescent="0.25">
      <c r="A7244" s="81">
        <v>99062</v>
      </c>
      <c r="B7244" s="81" t="s">
        <v>16046</v>
      </c>
      <c r="C7244" s="81" t="s">
        <v>23</v>
      </c>
      <c r="D7244" s="82">
        <v>2.57</v>
      </c>
    </row>
    <row r="7245" spans="1:4" ht="15" x14ac:dyDescent="0.25">
      <c r="A7245" s="81">
        <v>99063</v>
      </c>
      <c r="B7245" s="81" t="s">
        <v>16047</v>
      </c>
      <c r="C7245" s="81" t="s">
        <v>7</v>
      </c>
      <c r="D7245" s="82">
        <v>11.19</v>
      </c>
    </row>
    <row r="7246" spans="1:4" ht="15" x14ac:dyDescent="0.25">
      <c r="A7246" s="81">
        <v>105007</v>
      </c>
      <c r="B7246" s="81" t="s">
        <v>16048</v>
      </c>
      <c r="C7246" s="81" t="s">
        <v>23</v>
      </c>
      <c r="D7246" s="82">
        <v>47.63</v>
      </c>
    </row>
    <row r="7247" spans="1:4" ht="15" x14ac:dyDescent="0.25">
      <c r="A7247" s="81">
        <v>105009</v>
      </c>
      <c r="B7247" s="81" t="s">
        <v>16049</v>
      </c>
      <c r="C7247" s="81" t="s">
        <v>7</v>
      </c>
      <c r="D7247" s="82">
        <v>92.08</v>
      </c>
    </row>
    <row r="7248" spans="1:4" ht="15" x14ac:dyDescent="0.25">
      <c r="A7248" s="81">
        <v>105011</v>
      </c>
      <c r="B7248" s="81" t="s">
        <v>16050</v>
      </c>
      <c r="C7248" s="81" t="s">
        <v>7</v>
      </c>
      <c r="D7248" s="82">
        <v>0.67</v>
      </c>
    </row>
    <row r="7249" spans="1:4" ht="15" x14ac:dyDescent="0.25">
      <c r="A7249" s="81">
        <v>93588</v>
      </c>
      <c r="B7249" s="81" t="s">
        <v>3001</v>
      </c>
      <c r="C7249" s="81" t="s">
        <v>2888</v>
      </c>
      <c r="D7249" s="82">
        <v>3.25</v>
      </c>
    </row>
    <row r="7250" spans="1:4" ht="15" x14ac:dyDescent="0.25">
      <c r="A7250" s="81">
        <v>93589</v>
      </c>
      <c r="B7250" s="81" t="s">
        <v>3002</v>
      </c>
      <c r="C7250" s="81" t="s">
        <v>2888</v>
      </c>
      <c r="D7250" s="82">
        <v>2.79</v>
      </c>
    </row>
    <row r="7251" spans="1:4" ht="15" x14ac:dyDescent="0.25">
      <c r="A7251" s="81">
        <v>93590</v>
      </c>
      <c r="B7251" s="81" t="s">
        <v>3003</v>
      </c>
      <c r="C7251" s="81" t="s">
        <v>2888</v>
      </c>
      <c r="D7251" s="82">
        <v>1.02</v>
      </c>
    </row>
    <row r="7252" spans="1:4" ht="15" x14ac:dyDescent="0.25">
      <c r="A7252" s="81">
        <v>93591</v>
      </c>
      <c r="B7252" s="81" t="s">
        <v>3004</v>
      </c>
      <c r="C7252" s="81" t="s">
        <v>2888</v>
      </c>
      <c r="D7252" s="82">
        <v>2.87</v>
      </c>
    </row>
    <row r="7253" spans="1:4" ht="15" x14ac:dyDescent="0.25">
      <c r="A7253" s="81">
        <v>93592</v>
      </c>
      <c r="B7253" s="81" t="s">
        <v>3005</v>
      </c>
      <c r="C7253" s="81" t="s">
        <v>2888</v>
      </c>
      <c r="D7253" s="82">
        <v>2.4900000000000002</v>
      </c>
    </row>
    <row r="7254" spans="1:4" ht="15" x14ac:dyDescent="0.25">
      <c r="A7254" s="81">
        <v>93593</v>
      </c>
      <c r="B7254" s="81" t="s">
        <v>3006</v>
      </c>
      <c r="C7254" s="81" t="s">
        <v>2888</v>
      </c>
      <c r="D7254" s="82">
        <v>0.91</v>
      </c>
    </row>
    <row r="7255" spans="1:4" ht="15" x14ac:dyDescent="0.25">
      <c r="A7255" s="81">
        <v>93594</v>
      </c>
      <c r="B7255" s="81" t="s">
        <v>3007</v>
      </c>
      <c r="C7255" s="81" t="s">
        <v>2476</v>
      </c>
      <c r="D7255" s="82">
        <v>2.17</v>
      </c>
    </row>
    <row r="7256" spans="1:4" ht="15" x14ac:dyDescent="0.25">
      <c r="A7256" s="81">
        <v>93595</v>
      </c>
      <c r="B7256" s="81" t="s">
        <v>3008</v>
      </c>
      <c r="C7256" s="81" t="s">
        <v>2476</v>
      </c>
      <c r="D7256" s="82">
        <v>1.89</v>
      </c>
    </row>
    <row r="7257" spans="1:4" ht="15" x14ac:dyDescent="0.25">
      <c r="A7257" s="81">
        <v>93596</v>
      </c>
      <c r="B7257" s="81" t="s">
        <v>3009</v>
      </c>
      <c r="C7257" s="81" t="s">
        <v>2476</v>
      </c>
      <c r="D7257" s="82">
        <v>0.68</v>
      </c>
    </row>
    <row r="7258" spans="1:4" ht="15" x14ac:dyDescent="0.25">
      <c r="A7258" s="81">
        <v>93597</v>
      </c>
      <c r="B7258" s="81" t="s">
        <v>3010</v>
      </c>
      <c r="C7258" s="81" t="s">
        <v>2476</v>
      </c>
      <c r="D7258" s="82">
        <v>1.91</v>
      </c>
    </row>
    <row r="7259" spans="1:4" ht="15" x14ac:dyDescent="0.25">
      <c r="A7259" s="81">
        <v>93598</v>
      </c>
      <c r="B7259" s="81" t="s">
        <v>3011</v>
      </c>
      <c r="C7259" s="81" t="s">
        <v>2476</v>
      </c>
      <c r="D7259" s="82">
        <v>1.65</v>
      </c>
    </row>
    <row r="7260" spans="1:4" ht="15" x14ac:dyDescent="0.25">
      <c r="A7260" s="81">
        <v>93599</v>
      </c>
      <c r="B7260" s="81" t="s">
        <v>3012</v>
      </c>
      <c r="C7260" s="81" t="s">
        <v>2476</v>
      </c>
      <c r="D7260" s="82">
        <v>0.6</v>
      </c>
    </row>
    <row r="7261" spans="1:4" ht="15" x14ac:dyDescent="0.25">
      <c r="A7261" s="81">
        <v>95425</v>
      </c>
      <c r="B7261" s="81" t="s">
        <v>3013</v>
      </c>
      <c r="C7261" s="81" t="s">
        <v>2888</v>
      </c>
      <c r="D7261" s="82">
        <v>2.4300000000000002</v>
      </c>
    </row>
    <row r="7262" spans="1:4" ht="15" x14ac:dyDescent="0.25">
      <c r="A7262" s="81">
        <v>95426</v>
      </c>
      <c r="B7262" s="81" t="s">
        <v>3014</v>
      </c>
      <c r="C7262" s="81" t="s">
        <v>2888</v>
      </c>
      <c r="D7262" s="82">
        <v>2.1</v>
      </c>
    </row>
    <row r="7263" spans="1:4" ht="15" x14ac:dyDescent="0.25">
      <c r="A7263" s="81">
        <v>95427</v>
      </c>
      <c r="B7263" s="81" t="s">
        <v>3015</v>
      </c>
      <c r="C7263" s="81" t="s">
        <v>2888</v>
      </c>
      <c r="D7263" s="82">
        <v>0.79</v>
      </c>
    </row>
    <row r="7264" spans="1:4" ht="15" x14ac:dyDescent="0.25">
      <c r="A7264" s="81">
        <v>95428</v>
      </c>
      <c r="B7264" s="81" t="s">
        <v>3016</v>
      </c>
      <c r="C7264" s="81" t="s">
        <v>2476</v>
      </c>
      <c r="D7264" s="82">
        <v>1.64</v>
      </c>
    </row>
    <row r="7265" spans="1:4" ht="15" x14ac:dyDescent="0.25">
      <c r="A7265" s="81">
        <v>95429</v>
      </c>
      <c r="B7265" s="81" t="s">
        <v>3017</v>
      </c>
      <c r="C7265" s="81" t="s">
        <v>2476</v>
      </c>
      <c r="D7265" s="82">
        <v>1.42</v>
      </c>
    </row>
    <row r="7266" spans="1:4" ht="15" x14ac:dyDescent="0.25">
      <c r="A7266" s="81">
        <v>95430</v>
      </c>
      <c r="B7266" s="81" t="s">
        <v>3018</v>
      </c>
      <c r="C7266" s="81" t="s">
        <v>2476</v>
      </c>
      <c r="D7266" s="82">
        <v>0.5</v>
      </c>
    </row>
    <row r="7267" spans="1:4" ht="15" x14ac:dyDescent="0.25">
      <c r="A7267" s="81">
        <v>95875</v>
      </c>
      <c r="B7267" s="81" t="s">
        <v>3019</v>
      </c>
      <c r="C7267" s="81" t="s">
        <v>2888</v>
      </c>
      <c r="D7267" s="82">
        <v>2.57</v>
      </c>
    </row>
    <row r="7268" spans="1:4" ht="15" x14ac:dyDescent="0.25">
      <c r="A7268" s="81">
        <v>95876</v>
      </c>
      <c r="B7268" s="81" t="s">
        <v>3020</v>
      </c>
      <c r="C7268" s="81" t="s">
        <v>2888</v>
      </c>
      <c r="D7268" s="82">
        <v>2.25</v>
      </c>
    </row>
    <row r="7269" spans="1:4" ht="15" x14ac:dyDescent="0.25">
      <c r="A7269" s="81">
        <v>95877</v>
      </c>
      <c r="B7269" s="81" t="s">
        <v>3021</v>
      </c>
      <c r="C7269" s="81" t="s">
        <v>2888</v>
      </c>
      <c r="D7269" s="82">
        <v>1.93</v>
      </c>
    </row>
    <row r="7270" spans="1:4" ht="15" x14ac:dyDescent="0.25">
      <c r="A7270" s="81">
        <v>95878</v>
      </c>
      <c r="B7270" s="81" t="s">
        <v>3022</v>
      </c>
      <c r="C7270" s="81" t="s">
        <v>2476</v>
      </c>
      <c r="D7270" s="82">
        <v>1.73</v>
      </c>
    </row>
    <row r="7271" spans="1:4" ht="15" x14ac:dyDescent="0.25">
      <c r="A7271" s="81">
        <v>95879</v>
      </c>
      <c r="B7271" s="81" t="s">
        <v>3023</v>
      </c>
      <c r="C7271" s="81" t="s">
        <v>2476</v>
      </c>
      <c r="D7271" s="82">
        <v>1.52</v>
      </c>
    </row>
    <row r="7272" spans="1:4" ht="15" x14ac:dyDescent="0.25">
      <c r="A7272" s="81">
        <v>95880</v>
      </c>
      <c r="B7272" s="81" t="s">
        <v>3024</v>
      </c>
      <c r="C7272" s="81" t="s">
        <v>2476</v>
      </c>
      <c r="D7272" s="82">
        <v>1.29</v>
      </c>
    </row>
    <row r="7273" spans="1:4" ht="15" x14ac:dyDescent="0.25">
      <c r="A7273" s="81">
        <v>97912</v>
      </c>
      <c r="B7273" s="81" t="s">
        <v>3025</v>
      </c>
      <c r="C7273" s="81" t="s">
        <v>2888</v>
      </c>
      <c r="D7273" s="82">
        <v>3.95</v>
      </c>
    </row>
    <row r="7274" spans="1:4" ht="15" x14ac:dyDescent="0.25">
      <c r="A7274" s="81">
        <v>97913</v>
      </c>
      <c r="B7274" s="81" t="s">
        <v>3026</v>
      </c>
      <c r="C7274" s="81" t="s">
        <v>2888</v>
      </c>
      <c r="D7274" s="82">
        <v>3.42</v>
      </c>
    </row>
    <row r="7275" spans="1:4" ht="15" x14ac:dyDescent="0.25">
      <c r="A7275" s="81">
        <v>97914</v>
      </c>
      <c r="B7275" s="81" t="s">
        <v>3027</v>
      </c>
      <c r="C7275" s="81" t="s">
        <v>2888</v>
      </c>
      <c r="D7275" s="82">
        <v>3.13</v>
      </c>
    </row>
    <row r="7276" spans="1:4" ht="15" x14ac:dyDescent="0.25">
      <c r="A7276" s="81">
        <v>97915</v>
      </c>
      <c r="B7276" s="81" t="s">
        <v>3028</v>
      </c>
      <c r="C7276" s="81" t="s">
        <v>2888</v>
      </c>
      <c r="D7276" s="82">
        <v>1.26</v>
      </c>
    </row>
    <row r="7277" spans="1:4" ht="15" x14ac:dyDescent="0.25">
      <c r="A7277" s="81">
        <v>100937</v>
      </c>
      <c r="B7277" s="81" t="s">
        <v>3029</v>
      </c>
      <c r="C7277" s="81" t="s">
        <v>2888</v>
      </c>
      <c r="D7277" s="82">
        <v>9.41</v>
      </c>
    </row>
    <row r="7278" spans="1:4" ht="15" x14ac:dyDescent="0.25">
      <c r="A7278" s="81">
        <v>100938</v>
      </c>
      <c r="B7278" s="81" t="s">
        <v>3030</v>
      </c>
      <c r="C7278" s="81" t="s">
        <v>2888</v>
      </c>
      <c r="D7278" s="82">
        <v>7.76</v>
      </c>
    </row>
    <row r="7279" spans="1:4" ht="15" x14ac:dyDescent="0.25">
      <c r="A7279" s="81">
        <v>100939</v>
      </c>
      <c r="B7279" s="81" t="s">
        <v>3031</v>
      </c>
      <c r="C7279" s="81" t="s">
        <v>2888</v>
      </c>
      <c r="D7279" s="82">
        <v>6.86</v>
      </c>
    </row>
    <row r="7280" spans="1:4" ht="15" x14ac:dyDescent="0.25">
      <c r="A7280" s="81">
        <v>100940</v>
      </c>
      <c r="B7280" s="81" t="s">
        <v>3032</v>
      </c>
      <c r="C7280" s="81" t="s">
        <v>2888</v>
      </c>
      <c r="D7280" s="82">
        <v>5.84</v>
      </c>
    </row>
    <row r="7281" spans="1:4" ht="15" x14ac:dyDescent="0.25">
      <c r="A7281" s="81">
        <v>100941</v>
      </c>
      <c r="B7281" s="81" t="s">
        <v>3033</v>
      </c>
      <c r="C7281" s="81" t="s">
        <v>2476</v>
      </c>
      <c r="D7281" s="82">
        <v>6.26</v>
      </c>
    </row>
    <row r="7282" spans="1:4" ht="15" x14ac:dyDescent="0.25">
      <c r="A7282" s="81">
        <v>100942</v>
      </c>
      <c r="B7282" s="81" t="s">
        <v>3034</v>
      </c>
      <c r="C7282" s="81" t="s">
        <v>2476</v>
      </c>
      <c r="D7282" s="82">
        <v>5.18</v>
      </c>
    </row>
    <row r="7283" spans="1:4" ht="15" x14ac:dyDescent="0.25">
      <c r="A7283" s="81">
        <v>100943</v>
      </c>
      <c r="B7283" s="81" t="s">
        <v>3035</v>
      </c>
      <c r="C7283" s="81" t="s">
        <v>2476</v>
      </c>
      <c r="D7283" s="82">
        <v>4.55</v>
      </c>
    </row>
    <row r="7284" spans="1:4" ht="15" x14ac:dyDescent="0.25">
      <c r="A7284" s="81">
        <v>100944</v>
      </c>
      <c r="B7284" s="81" t="s">
        <v>3036</v>
      </c>
      <c r="C7284" s="81" t="s">
        <v>2476</v>
      </c>
      <c r="D7284" s="82">
        <v>3.9</v>
      </c>
    </row>
    <row r="7285" spans="1:4" ht="15" x14ac:dyDescent="0.25">
      <c r="A7285" s="81">
        <v>100945</v>
      </c>
      <c r="B7285" s="81" t="s">
        <v>3037</v>
      </c>
      <c r="C7285" s="81" t="s">
        <v>2476</v>
      </c>
      <c r="D7285" s="82">
        <v>2.95</v>
      </c>
    </row>
    <row r="7286" spans="1:4" ht="15" x14ac:dyDescent="0.25">
      <c r="A7286" s="81">
        <v>100946</v>
      </c>
      <c r="B7286" s="81" t="s">
        <v>3038</v>
      </c>
      <c r="C7286" s="81" t="s">
        <v>2476</v>
      </c>
      <c r="D7286" s="82">
        <v>2.54</v>
      </c>
    </row>
    <row r="7287" spans="1:4" ht="15" x14ac:dyDescent="0.25">
      <c r="A7287" s="81">
        <v>100947</v>
      </c>
      <c r="B7287" s="81" t="s">
        <v>3039</v>
      </c>
      <c r="C7287" s="81" t="s">
        <v>2476</v>
      </c>
      <c r="D7287" s="82">
        <v>2.34</v>
      </c>
    </row>
    <row r="7288" spans="1:4" ht="15" x14ac:dyDescent="0.25">
      <c r="A7288" s="81">
        <v>100948</v>
      </c>
      <c r="B7288" s="81" t="s">
        <v>3040</v>
      </c>
      <c r="C7288" s="81" t="s">
        <v>2476</v>
      </c>
      <c r="D7288" s="82">
        <v>0.92</v>
      </c>
    </row>
    <row r="7289" spans="1:4" ht="15" x14ac:dyDescent="0.25">
      <c r="A7289" s="81">
        <v>100949</v>
      </c>
      <c r="B7289" s="81" t="s">
        <v>3041</v>
      </c>
      <c r="C7289" s="81" t="s">
        <v>2476</v>
      </c>
      <c r="D7289" s="82">
        <v>7.01</v>
      </c>
    </row>
    <row r="7290" spans="1:4" ht="15" x14ac:dyDescent="0.25">
      <c r="A7290" s="81">
        <v>100950</v>
      </c>
      <c r="B7290" s="81" t="s">
        <v>3042</v>
      </c>
      <c r="C7290" s="81" t="s">
        <v>2476</v>
      </c>
      <c r="D7290" s="82">
        <v>3.73</v>
      </c>
    </row>
    <row r="7291" spans="1:4" ht="15" x14ac:dyDescent="0.25">
      <c r="A7291" s="81">
        <v>100951</v>
      </c>
      <c r="B7291" s="81" t="s">
        <v>3043</v>
      </c>
      <c r="C7291" s="81" t="s">
        <v>2476</v>
      </c>
      <c r="D7291" s="82">
        <v>3.21</v>
      </c>
    </row>
    <row r="7292" spans="1:4" ht="15" x14ac:dyDescent="0.25">
      <c r="A7292" s="81">
        <v>100952</v>
      </c>
      <c r="B7292" s="81" t="s">
        <v>3044</v>
      </c>
      <c r="C7292" s="81" t="s">
        <v>2476</v>
      </c>
      <c r="D7292" s="82">
        <v>2.97</v>
      </c>
    </row>
    <row r="7293" spans="1:4" ht="15" x14ac:dyDescent="0.25">
      <c r="A7293" s="81">
        <v>100953</v>
      </c>
      <c r="B7293" s="81" t="s">
        <v>3045</v>
      </c>
      <c r="C7293" s="81" t="s">
        <v>2476</v>
      </c>
      <c r="D7293" s="82">
        <v>1.17</v>
      </c>
    </row>
    <row r="7294" spans="1:4" ht="15" x14ac:dyDescent="0.25">
      <c r="A7294" s="81">
        <v>100954</v>
      </c>
      <c r="B7294" s="81" t="s">
        <v>3046</v>
      </c>
      <c r="C7294" s="81" t="s">
        <v>2476</v>
      </c>
      <c r="D7294" s="82">
        <v>8.8800000000000008</v>
      </c>
    </row>
    <row r="7295" spans="1:4" ht="15" x14ac:dyDescent="0.25">
      <c r="A7295" s="81">
        <v>100955</v>
      </c>
      <c r="B7295" s="81" t="s">
        <v>3047</v>
      </c>
      <c r="C7295" s="81" t="s">
        <v>2888</v>
      </c>
      <c r="D7295" s="82">
        <v>5.0999999999999996</v>
      </c>
    </row>
    <row r="7296" spans="1:4" ht="15" x14ac:dyDescent="0.25">
      <c r="A7296" s="81">
        <v>100956</v>
      </c>
      <c r="B7296" s="81" t="s">
        <v>3048</v>
      </c>
      <c r="C7296" s="81" t="s">
        <v>2888</v>
      </c>
      <c r="D7296" s="82">
        <v>4.43</v>
      </c>
    </row>
    <row r="7297" spans="1:4" ht="15" x14ac:dyDescent="0.25">
      <c r="A7297" s="81">
        <v>100957</v>
      </c>
      <c r="B7297" s="81" t="s">
        <v>3049</v>
      </c>
      <c r="C7297" s="81" t="s">
        <v>2888</v>
      </c>
      <c r="D7297" s="82">
        <v>4.05</v>
      </c>
    </row>
    <row r="7298" spans="1:4" ht="15" x14ac:dyDescent="0.25">
      <c r="A7298" s="81">
        <v>100958</v>
      </c>
      <c r="B7298" s="81" t="s">
        <v>3050</v>
      </c>
      <c r="C7298" s="81" t="s">
        <v>2888</v>
      </c>
      <c r="D7298" s="82">
        <v>1.63</v>
      </c>
    </row>
    <row r="7299" spans="1:4" ht="15" x14ac:dyDescent="0.25">
      <c r="A7299" s="81">
        <v>100959</v>
      </c>
      <c r="B7299" s="81" t="s">
        <v>3051</v>
      </c>
      <c r="C7299" s="81" t="s">
        <v>2888</v>
      </c>
      <c r="D7299" s="82">
        <v>12.16</v>
      </c>
    </row>
    <row r="7300" spans="1:4" ht="15" x14ac:dyDescent="0.25">
      <c r="A7300" s="81">
        <v>100960</v>
      </c>
      <c r="B7300" s="81" t="s">
        <v>3052</v>
      </c>
      <c r="C7300" s="81" t="s">
        <v>2888</v>
      </c>
      <c r="D7300" s="82">
        <v>3.76</v>
      </c>
    </row>
    <row r="7301" spans="1:4" ht="15" x14ac:dyDescent="0.25">
      <c r="A7301" s="81">
        <v>100961</v>
      </c>
      <c r="B7301" s="81" t="s">
        <v>3053</v>
      </c>
      <c r="C7301" s="81" t="s">
        <v>2888</v>
      </c>
      <c r="D7301" s="82">
        <v>3.26</v>
      </c>
    </row>
    <row r="7302" spans="1:4" ht="15" x14ac:dyDescent="0.25">
      <c r="A7302" s="81">
        <v>100962</v>
      </c>
      <c r="B7302" s="81" t="s">
        <v>3054</v>
      </c>
      <c r="C7302" s="81" t="s">
        <v>2888</v>
      </c>
      <c r="D7302" s="82">
        <v>2.98</v>
      </c>
    </row>
    <row r="7303" spans="1:4" ht="15" x14ac:dyDescent="0.25">
      <c r="A7303" s="81">
        <v>100963</v>
      </c>
      <c r="B7303" s="81" t="s">
        <v>3055</v>
      </c>
      <c r="C7303" s="81" t="s">
        <v>2888</v>
      </c>
      <c r="D7303" s="82">
        <v>1.18</v>
      </c>
    </row>
    <row r="7304" spans="1:4" ht="15" x14ac:dyDescent="0.25">
      <c r="A7304" s="81">
        <v>100964</v>
      </c>
      <c r="B7304" s="81" t="s">
        <v>3056</v>
      </c>
      <c r="C7304" s="81" t="s">
        <v>2888</v>
      </c>
      <c r="D7304" s="82">
        <v>9.0299999999999994</v>
      </c>
    </row>
    <row r="7305" spans="1:4" ht="15" x14ac:dyDescent="0.25">
      <c r="A7305" s="81">
        <v>100973</v>
      </c>
      <c r="B7305" s="81" t="s">
        <v>3057</v>
      </c>
      <c r="C7305" s="81" t="s">
        <v>969</v>
      </c>
      <c r="D7305" s="82">
        <v>9.2200000000000006</v>
      </c>
    </row>
    <row r="7306" spans="1:4" ht="15" x14ac:dyDescent="0.25">
      <c r="A7306" s="81">
        <v>100974</v>
      </c>
      <c r="B7306" s="81" t="s">
        <v>3058</v>
      </c>
      <c r="C7306" s="81" t="s">
        <v>969</v>
      </c>
      <c r="D7306" s="82">
        <v>8.7899999999999991</v>
      </c>
    </row>
    <row r="7307" spans="1:4" ht="15" x14ac:dyDescent="0.25">
      <c r="A7307" s="81">
        <v>100975</v>
      </c>
      <c r="B7307" s="81" t="s">
        <v>3059</v>
      </c>
      <c r="C7307" s="81" t="s">
        <v>969</v>
      </c>
      <c r="D7307" s="82">
        <v>8.8800000000000008</v>
      </c>
    </row>
    <row r="7308" spans="1:4" ht="15" x14ac:dyDescent="0.25">
      <c r="A7308" s="81">
        <v>100965</v>
      </c>
      <c r="B7308" s="81" t="s">
        <v>3060</v>
      </c>
      <c r="C7308" s="81" t="s">
        <v>2476</v>
      </c>
      <c r="D7308" s="82">
        <v>1.85</v>
      </c>
    </row>
    <row r="7309" spans="1:4" ht="15" x14ac:dyDescent="0.25">
      <c r="A7309" s="81">
        <v>100966</v>
      </c>
      <c r="B7309" s="81" t="s">
        <v>3061</v>
      </c>
      <c r="C7309" s="81" t="s">
        <v>2476</v>
      </c>
      <c r="D7309" s="82">
        <v>1.57</v>
      </c>
    </row>
    <row r="7310" spans="1:4" ht="15" x14ac:dyDescent="0.25">
      <c r="A7310" s="81">
        <v>100969</v>
      </c>
      <c r="B7310" s="81" t="s">
        <v>3062</v>
      </c>
      <c r="C7310" s="81" t="s">
        <v>2476</v>
      </c>
      <c r="D7310" s="82">
        <v>2.42</v>
      </c>
    </row>
    <row r="7311" spans="1:4" ht="15" x14ac:dyDescent="0.25">
      <c r="A7311" s="81">
        <v>100970</v>
      </c>
      <c r="B7311" s="81" t="s">
        <v>3063</v>
      </c>
      <c r="C7311" s="81" t="s">
        <v>2476</v>
      </c>
      <c r="D7311" s="82">
        <v>2.0499999999999998</v>
      </c>
    </row>
    <row r="7312" spans="1:4" ht="15" x14ac:dyDescent="0.25">
      <c r="A7312" s="81">
        <v>102330</v>
      </c>
      <c r="B7312" s="81" t="s">
        <v>3064</v>
      </c>
      <c r="C7312" s="81" t="s">
        <v>2476</v>
      </c>
      <c r="D7312" s="82">
        <v>1.47</v>
      </c>
    </row>
    <row r="7313" spans="1:4" ht="15" x14ac:dyDescent="0.25">
      <c r="A7313" s="81">
        <v>102331</v>
      </c>
      <c r="B7313" s="81" t="s">
        <v>3065</v>
      </c>
      <c r="C7313" s="81" t="s">
        <v>2476</v>
      </c>
      <c r="D7313" s="82">
        <v>0.57999999999999996</v>
      </c>
    </row>
    <row r="7314" spans="1:4" ht="15" x14ac:dyDescent="0.25">
      <c r="A7314" s="81">
        <v>102332</v>
      </c>
      <c r="B7314" s="81" t="s">
        <v>3066</v>
      </c>
      <c r="C7314" s="81" t="s">
        <v>2476</v>
      </c>
      <c r="D7314" s="82">
        <v>1.92</v>
      </c>
    </row>
    <row r="7315" spans="1:4" ht="15" x14ac:dyDescent="0.25">
      <c r="A7315" s="81">
        <v>102333</v>
      </c>
      <c r="B7315" s="81" t="s">
        <v>3067</v>
      </c>
      <c r="C7315" s="81" t="s">
        <v>2476</v>
      </c>
      <c r="D7315" s="82">
        <v>0.77</v>
      </c>
    </row>
    <row r="7316" spans="1:4" ht="15" x14ac:dyDescent="0.25">
      <c r="A7316" s="81">
        <v>101019</v>
      </c>
      <c r="B7316" s="81" t="s">
        <v>3068</v>
      </c>
      <c r="C7316" s="81" t="s">
        <v>2562</v>
      </c>
      <c r="D7316" s="82">
        <v>649.48</v>
      </c>
    </row>
    <row r="7317" spans="1:4" ht="15" x14ac:dyDescent="0.25">
      <c r="A7317" s="81">
        <v>101479</v>
      </c>
      <c r="B7317" s="81" t="s">
        <v>3069</v>
      </c>
      <c r="C7317" s="81" t="s">
        <v>2562</v>
      </c>
      <c r="D7317" s="82">
        <v>189.22</v>
      </c>
    </row>
    <row r="7318" spans="1:4" ht="15" x14ac:dyDescent="0.25">
      <c r="A7318" s="81">
        <v>102568</v>
      </c>
      <c r="B7318" s="81" t="s">
        <v>3070</v>
      </c>
      <c r="C7318" s="81" t="s">
        <v>2562</v>
      </c>
      <c r="D7318" s="82">
        <v>322.35000000000002</v>
      </c>
    </row>
    <row r="7319" spans="1:4" ht="15" x14ac:dyDescent="0.25">
      <c r="A7319" s="81">
        <v>100976</v>
      </c>
      <c r="B7319" s="81" t="s">
        <v>3071</v>
      </c>
      <c r="C7319" s="81" t="s">
        <v>969</v>
      </c>
      <c r="D7319" s="82">
        <v>8.68</v>
      </c>
    </row>
    <row r="7320" spans="1:4" ht="15" x14ac:dyDescent="0.25">
      <c r="A7320" s="81">
        <v>100977</v>
      </c>
      <c r="B7320" s="81" t="s">
        <v>3072</v>
      </c>
      <c r="C7320" s="81" t="s">
        <v>969</v>
      </c>
      <c r="D7320" s="82">
        <v>8.19</v>
      </c>
    </row>
    <row r="7321" spans="1:4" ht="15" x14ac:dyDescent="0.25">
      <c r="A7321" s="81">
        <v>100978</v>
      </c>
      <c r="B7321" s="81" t="s">
        <v>3073</v>
      </c>
      <c r="C7321" s="81" t="s">
        <v>969</v>
      </c>
      <c r="D7321" s="82">
        <v>7.3</v>
      </c>
    </row>
    <row r="7322" spans="1:4" ht="15" x14ac:dyDescent="0.25">
      <c r="A7322" s="81">
        <v>100979</v>
      </c>
      <c r="B7322" s="81" t="s">
        <v>3074</v>
      </c>
      <c r="C7322" s="81" t="s">
        <v>969</v>
      </c>
      <c r="D7322" s="82">
        <v>7.03</v>
      </c>
    </row>
    <row r="7323" spans="1:4" ht="15" x14ac:dyDescent="0.25">
      <c r="A7323" s="81">
        <v>100980</v>
      </c>
      <c r="B7323" s="81" t="s">
        <v>3075</v>
      </c>
      <c r="C7323" s="81" t="s">
        <v>969</v>
      </c>
      <c r="D7323" s="82">
        <v>6.62</v>
      </c>
    </row>
    <row r="7324" spans="1:4" ht="15" x14ac:dyDescent="0.25">
      <c r="A7324" s="81">
        <v>100981</v>
      </c>
      <c r="B7324" s="81" t="s">
        <v>3076</v>
      </c>
      <c r="C7324" s="81" t="s">
        <v>969</v>
      </c>
      <c r="D7324" s="82">
        <v>9.93</v>
      </c>
    </row>
    <row r="7325" spans="1:4" ht="15" x14ac:dyDescent="0.25">
      <c r="A7325" s="81">
        <v>100982</v>
      </c>
      <c r="B7325" s="81" t="s">
        <v>3077</v>
      </c>
      <c r="C7325" s="81" t="s">
        <v>969</v>
      </c>
      <c r="D7325" s="82">
        <v>9.4</v>
      </c>
    </row>
    <row r="7326" spans="1:4" ht="15" x14ac:dyDescent="0.25">
      <c r="A7326" s="81">
        <v>100983</v>
      </c>
      <c r="B7326" s="81" t="s">
        <v>3078</v>
      </c>
      <c r="C7326" s="81" t="s">
        <v>969</v>
      </c>
      <c r="D7326" s="82">
        <v>9.4600000000000009</v>
      </c>
    </row>
    <row r="7327" spans="1:4" ht="15" x14ac:dyDescent="0.25">
      <c r="A7327" s="81">
        <v>100984</v>
      </c>
      <c r="B7327" s="81" t="s">
        <v>3079</v>
      </c>
      <c r="C7327" s="81" t="s">
        <v>969</v>
      </c>
      <c r="D7327" s="82">
        <v>9.23</v>
      </c>
    </row>
    <row r="7328" spans="1:4" ht="15" x14ac:dyDescent="0.25">
      <c r="A7328" s="81">
        <v>100985</v>
      </c>
      <c r="B7328" s="81" t="s">
        <v>3080</v>
      </c>
      <c r="C7328" s="81" t="s">
        <v>969</v>
      </c>
      <c r="D7328" s="82">
        <v>7.97</v>
      </c>
    </row>
    <row r="7329" spans="1:4" ht="15" x14ac:dyDescent="0.25">
      <c r="A7329" s="81">
        <v>100986</v>
      </c>
      <c r="B7329" s="81" t="s">
        <v>3081</v>
      </c>
      <c r="C7329" s="81" t="s">
        <v>969</v>
      </c>
      <c r="D7329" s="82">
        <v>9.44</v>
      </c>
    </row>
    <row r="7330" spans="1:4" ht="15" x14ac:dyDescent="0.25">
      <c r="A7330" s="81">
        <v>100987</v>
      </c>
      <c r="B7330" s="81" t="s">
        <v>3082</v>
      </c>
      <c r="C7330" s="81" t="s">
        <v>969</v>
      </c>
      <c r="D7330" s="82">
        <v>10.91</v>
      </c>
    </row>
    <row r="7331" spans="1:4" ht="15" x14ac:dyDescent="0.25">
      <c r="A7331" s="81">
        <v>100988</v>
      </c>
      <c r="B7331" s="81" t="s">
        <v>3083</v>
      </c>
      <c r="C7331" s="81" t="s">
        <v>969</v>
      </c>
      <c r="D7331" s="82">
        <v>11.51</v>
      </c>
    </row>
    <row r="7332" spans="1:4" ht="15" x14ac:dyDescent="0.25">
      <c r="A7332" s="81">
        <v>100989</v>
      </c>
      <c r="B7332" s="81" t="s">
        <v>3084</v>
      </c>
      <c r="C7332" s="81" t="s">
        <v>2562</v>
      </c>
      <c r="D7332" s="82">
        <v>6.16</v>
      </c>
    </row>
    <row r="7333" spans="1:4" ht="15" x14ac:dyDescent="0.25">
      <c r="A7333" s="81">
        <v>100990</v>
      </c>
      <c r="B7333" s="81" t="s">
        <v>3085</v>
      </c>
      <c r="C7333" s="81" t="s">
        <v>2562</v>
      </c>
      <c r="D7333" s="82">
        <v>5.87</v>
      </c>
    </row>
    <row r="7334" spans="1:4" ht="15" x14ac:dyDescent="0.25">
      <c r="A7334" s="81">
        <v>100991</v>
      </c>
      <c r="B7334" s="81" t="s">
        <v>3086</v>
      </c>
      <c r="C7334" s="81" t="s">
        <v>2562</v>
      </c>
      <c r="D7334" s="82">
        <v>5.95</v>
      </c>
    </row>
    <row r="7335" spans="1:4" ht="15" x14ac:dyDescent="0.25">
      <c r="A7335" s="81">
        <v>100992</v>
      </c>
      <c r="B7335" s="81" t="s">
        <v>3087</v>
      </c>
      <c r="C7335" s="81" t="s">
        <v>2562</v>
      </c>
      <c r="D7335" s="82">
        <v>5.78</v>
      </c>
    </row>
    <row r="7336" spans="1:4" ht="15" x14ac:dyDescent="0.25">
      <c r="A7336" s="81">
        <v>100993</v>
      </c>
      <c r="B7336" s="81" t="s">
        <v>3088</v>
      </c>
      <c r="C7336" s="81" t="s">
        <v>2562</v>
      </c>
      <c r="D7336" s="82">
        <v>5.45</v>
      </c>
    </row>
    <row r="7337" spans="1:4" ht="15" x14ac:dyDescent="0.25">
      <c r="A7337" s="81">
        <v>100994</v>
      </c>
      <c r="B7337" s="81" t="s">
        <v>3089</v>
      </c>
      <c r="C7337" s="81" t="s">
        <v>2562</v>
      </c>
      <c r="D7337" s="82">
        <v>4.83</v>
      </c>
    </row>
    <row r="7338" spans="1:4" ht="15" x14ac:dyDescent="0.25">
      <c r="A7338" s="81">
        <v>100995</v>
      </c>
      <c r="B7338" s="81" t="s">
        <v>3090</v>
      </c>
      <c r="C7338" s="81" t="s">
        <v>2562</v>
      </c>
      <c r="D7338" s="82">
        <v>4.6900000000000004</v>
      </c>
    </row>
    <row r="7339" spans="1:4" ht="15" x14ac:dyDescent="0.25">
      <c r="A7339" s="81">
        <v>100996</v>
      </c>
      <c r="B7339" s="81" t="s">
        <v>3091</v>
      </c>
      <c r="C7339" s="81" t="s">
        <v>2562</v>
      </c>
      <c r="D7339" s="82">
        <v>4.4000000000000004</v>
      </c>
    </row>
    <row r="7340" spans="1:4" ht="15" x14ac:dyDescent="0.25">
      <c r="A7340" s="81">
        <v>100997</v>
      </c>
      <c r="B7340" s="81" t="s">
        <v>3092</v>
      </c>
      <c r="C7340" s="81" t="s">
        <v>2562</v>
      </c>
      <c r="D7340" s="82">
        <v>6.63</v>
      </c>
    </row>
    <row r="7341" spans="1:4" ht="15" x14ac:dyDescent="0.25">
      <c r="A7341" s="81">
        <v>100998</v>
      </c>
      <c r="B7341" s="81" t="s">
        <v>3093</v>
      </c>
      <c r="C7341" s="81" t="s">
        <v>2562</v>
      </c>
      <c r="D7341" s="82">
        <v>6.28</v>
      </c>
    </row>
    <row r="7342" spans="1:4" ht="15" x14ac:dyDescent="0.25">
      <c r="A7342" s="81">
        <v>100999</v>
      </c>
      <c r="B7342" s="81" t="s">
        <v>3094</v>
      </c>
      <c r="C7342" s="81" t="s">
        <v>2562</v>
      </c>
      <c r="D7342" s="82">
        <v>6.34</v>
      </c>
    </row>
    <row r="7343" spans="1:4" ht="15" x14ac:dyDescent="0.25">
      <c r="A7343" s="81">
        <v>101000</v>
      </c>
      <c r="B7343" s="81" t="s">
        <v>3095</v>
      </c>
      <c r="C7343" s="81" t="s">
        <v>2562</v>
      </c>
      <c r="D7343" s="82">
        <v>6.16</v>
      </c>
    </row>
    <row r="7344" spans="1:4" ht="15" x14ac:dyDescent="0.25">
      <c r="A7344" s="81">
        <v>101001</v>
      </c>
      <c r="B7344" s="81" t="s">
        <v>3096</v>
      </c>
      <c r="C7344" s="81" t="s">
        <v>2562</v>
      </c>
      <c r="D7344" s="82">
        <v>5.32</v>
      </c>
    </row>
    <row r="7345" spans="1:4" ht="15" x14ac:dyDescent="0.25">
      <c r="A7345" s="81">
        <v>101002</v>
      </c>
      <c r="B7345" s="81" t="s">
        <v>3097</v>
      </c>
      <c r="C7345" s="81" t="s">
        <v>2562</v>
      </c>
      <c r="D7345" s="82">
        <v>6.28</v>
      </c>
    </row>
    <row r="7346" spans="1:4" ht="15" x14ac:dyDescent="0.25">
      <c r="A7346" s="81">
        <v>101003</v>
      </c>
      <c r="B7346" s="81" t="s">
        <v>3098</v>
      </c>
      <c r="C7346" s="81" t="s">
        <v>2562</v>
      </c>
      <c r="D7346" s="82">
        <v>7.25</v>
      </c>
    </row>
    <row r="7347" spans="1:4" ht="15" x14ac:dyDescent="0.25">
      <c r="A7347" s="81">
        <v>101004</v>
      </c>
      <c r="B7347" s="81" t="s">
        <v>3099</v>
      </c>
      <c r="C7347" s="81" t="s">
        <v>2562</v>
      </c>
      <c r="D7347" s="82">
        <v>7.67</v>
      </c>
    </row>
    <row r="7348" spans="1:4" ht="15" x14ac:dyDescent="0.25">
      <c r="A7348" s="81">
        <v>101005</v>
      </c>
      <c r="B7348" s="81" t="s">
        <v>3100</v>
      </c>
      <c r="C7348" s="81" t="s">
        <v>969</v>
      </c>
      <c r="D7348" s="82">
        <v>19.39</v>
      </c>
    </row>
    <row r="7349" spans="1:4" ht="15" x14ac:dyDescent="0.25">
      <c r="A7349" s="81">
        <v>101006</v>
      </c>
      <c r="B7349" s="81" t="s">
        <v>3101</v>
      </c>
      <c r="C7349" s="81" t="s">
        <v>969</v>
      </c>
      <c r="D7349" s="82">
        <v>21.41</v>
      </c>
    </row>
    <row r="7350" spans="1:4" ht="15" x14ac:dyDescent="0.25">
      <c r="A7350" s="81">
        <v>101007</v>
      </c>
      <c r="B7350" s="81" t="s">
        <v>3102</v>
      </c>
      <c r="C7350" s="81" t="s">
        <v>969</v>
      </c>
      <c r="D7350" s="82">
        <v>5.62</v>
      </c>
    </row>
    <row r="7351" spans="1:4" ht="15" x14ac:dyDescent="0.25">
      <c r="A7351" s="81">
        <v>101008</v>
      </c>
      <c r="B7351" s="81" t="s">
        <v>3103</v>
      </c>
      <c r="C7351" s="81" t="s">
        <v>969</v>
      </c>
      <c r="D7351" s="82">
        <v>5.66</v>
      </c>
    </row>
    <row r="7352" spans="1:4" ht="15" x14ac:dyDescent="0.25">
      <c r="A7352" s="81">
        <v>101009</v>
      </c>
      <c r="B7352" s="81" t="s">
        <v>3104</v>
      </c>
      <c r="C7352" s="81" t="s">
        <v>2562</v>
      </c>
      <c r="D7352" s="82">
        <v>44.98</v>
      </c>
    </row>
    <row r="7353" spans="1:4" ht="15" x14ac:dyDescent="0.25">
      <c r="A7353" s="81">
        <v>101010</v>
      </c>
      <c r="B7353" s="81" t="s">
        <v>3105</v>
      </c>
      <c r="C7353" s="81" t="s">
        <v>2562</v>
      </c>
      <c r="D7353" s="82">
        <v>28.32</v>
      </c>
    </row>
    <row r="7354" spans="1:4" ht="15" x14ac:dyDescent="0.25">
      <c r="A7354" s="81">
        <v>101013</v>
      </c>
      <c r="B7354" s="81" t="s">
        <v>3106</v>
      </c>
      <c r="C7354" s="81" t="s">
        <v>2562</v>
      </c>
      <c r="D7354" s="82">
        <v>49.59</v>
      </c>
    </row>
    <row r="7355" spans="1:4" ht="15" x14ac:dyDescent="0.25">
      <c r="A7355" s="81">
        <v>101014</v>
      </c>
      <c r="B7355" s="81" t="s">
        <v>3107</v>
      </c>
      <c r="C7355" s="81" t="s">
        <v>2562</v>
      </c>
      <c r="D7355" s="82">
        <v>45.43</v>
      </c>
    </row>
    <row r="7356" spans="1:4" ht="15" x14ac:dyDescent="0.25">
      <c r="A7356" s="81">
        <v>101015</v>
      </c>
      <c r="B7356" s="81" t="s">
        <v>3108</v>
      </c>
      <c r="C7356" s="81" t="s">
        <v>2562</v>
      </c>
      <c r="D7356" s="82">
        <v>37.32</v>
      </c>
    </row>
    <row r="7357" spans="1:4" ht="15" x14ac:dyDescent="0.25">
      <c r="A7357" s="81">
        <v>101016</v>
      </c>
      <c r="B7357" s="81" t="s">
        <v>3109</v>
      </c>
      <c r="C7357" s="81" t="s">
        <v>2562</v>
      </c>
      <c r="D7357" s="82">
        <v>43.19</v>
      </c>
    </row>
    <row r="7358" spans="1:4" ht="15" x14ac:dyDescent="0.25">
      <c r="A7358" s="81">
        <v>101017</v>
      </c>
      <c r="B7358" s="81" t="s">
        <v>3110</v>
      </c>
      <c r="C7358" s="81" t="s">
        <v>2562</v>
      </c>
      <c r="D7358" s="82">
        <v>32.75</v>
      </c>
    </row>
    <row r="7359" spans="1:4" ht="15" x14ac:dyDescent="0.25">
      <c r="A7359" s="81">
        <v>101018</v>
      </c>
      <c r="B7359" s="81" t="s">
        <v>3111</v>
      </c>
      <c r="C7359" s="81" t="s">
        <v>2562</v>
      </c>
      <c r="D7359" s="82">
        <v>26.91</v>
      </c>
    </row>
    <row r="7360" spans="1:4" ht="15" x14ac:dyDescent="0.25">
      <c r="A7360" s="81">
        <v>101463</v>
      </c>
      <c r="B7360" s="81" t="s">
        <v>3112</v>
      </c>
      <c r="C7360" s="81" t="s">
        <v>2562</v>
      </c>
      <c r="D7360" s="82">
        <v>49.73</v>
      </c>
    </row>
    <row r="7361" spans="1:4" ht="15" x14ac:dyDescent="0.25">
      <c r="A7361" s="81">
        <v>101464</v>
      </c>
      <c r="B7361" s="81" t="s">
        <v>3113</v>
      </c>
      <c r="C7361" s="81" t="s">
        <v>2562</v>
      </c>
      <c r="D7361" s="82">
        <v>38.200000000000003</v>
      </c>
    </row>
    <row r="7362" spans="1:4" ht="15" x14ac:dyDescent="0.25">
      <c r="A7362" s="81">
        <v>101465</v>
      </c>
      <c r="B7362" s="81" t="s">
        <v>3114</v>
      </c>
      <c r="C7362" s="81" t="s">
        <v>2562</v>
      </c>
      <c r="D7362" s="82">
        <v>29.2</v>
      </c>
    </row>
    <row r="7363" spans="1:4" ht="15" x14ac:dyDescent="0.25">
      <c r="A7363" s="81">
        <v>101466</v>
      </c>
      <c r="B7363" s="81" t="s">
        <v>3115</v>
      </c>
      <c r="C7363" s="81" t="s">
        <v>2562</v>
      </c>
      <c r="D7363" s="82">
        <v>23.75</v>
      </c>
    </row>
    <row r="7364" spans="1:4" ht="15" x14ac:dyDescent="0.25">
      <c r="A7364" s="81">
        <v>101467</v>
      </c>
      <c r="B7364" s="81" t="s">
        <v>3116</v>
      </c>
      <c r="C7364" s="81" t="s">
        <v>2562</v>
      </c>
      <c r="D7364" s="82">
        <v>19.88</v>
      </c>
    </row>
    <row r="7365" spans="1:4" ht="15" x14ac:dyDescent="0.25">
      <c r="A7365" s="81">
        <v>101468</v>
      </c>
      <c r="B7365" s="81" t="s">
        <v>3117</v>
      </c>
      <c r="C7365" s="81" t="s">
        <v>2562</v>
      </c>
      <c r="D7365" s="82">
        <v>18.18</v>
      </c>
    </row>
    <row r="7366" spans="1:4" ht="15" x14ac:dyDescent="0.25">
      <c r="A7366" s="81">
        <v>101469</v>
      </c>
      <c r="B7366" s="81" t="s">
        <v>3118</v>
      </c>
      <c r="C7366" s="81" t="s">
        <v>2562</v>
      </c>
      <c r="D7366" s="82">
        <v>40.71</v>
      </c>
    </row>
    <row r="7367" spans="1:4" ht="15" x14ac:dyDescent="0.25">
      <c r="A7367" s="81">
        <v>101470</v>
      </c>
      <c r="B7367" s="81" t="s">
        <v>3119</v>
      </c>
      <c r="C7367" s="81" t="s">
        <v>2562</v>
      </c>
      <c r="D7367" s="82">
        <v>32.31</v>
      </c>
    </row>
    <row r="7368" spans="1:4" ht="15" x14ac:dyDescent="0.25">
      <c r="A7368" s="81">
        <v>101471</v>
      </c>
      <c r="B7368" s="81" t="s">
        <v>3120</v>
      </c>
      <c r="C7368" s="81" t="s">
        <v>2562</v>
      </c>
      <c r="D7368" s="82">
        <v>27.72</v>
      </c>
    </row>
    <row r="7369" spans="1:4" ht="15" x14ac:dyDescent="0.25">
      <c r="A7369" s="81">
        <v>101472</v>
      </c>
      <c r="B7369" s="81" t="s">
        <v>3121</v>
      </c>
      <c r="C7369" s="81" t="s">
        <v>2562</v>
      </c>
      <c r="D7369" s="82">
        <v>21.57</v>
      </c>
    </row>
    <row r="7370" spans="1:4" ht="15" x14ac:dyDescent="0.25">
      <c r="A7370" s="81">
        <v>101473</v>
      </c>
      <c r="B7370" s="81" t="s">
        <v>3122</v>
      </c>
      <c r="C7370" s="81" t="s">
        <v>2562</v>
      </c>
      <c r="D7370" s="82">
        <v>31.06</v>
      </c>
    </row>
    <row r="7371" spans="1:4" ht="15" x14ac:dyDescent="0.25">
      <c r="A7371" s="81">
        <v>101474</v>
      </c>
      <c r="B7371" s="81" t="s">
        <v>3123</v>
      </c>
      <c r="C7371" s="81" t="s">
        <v>2562</v>
      </c>
      <c r="D7371" s="82">
        <v>22.22</v>
      </c>
    </row>
    <row r="7372" spans="1:4" ht="15" x14ac:dyDescent="0.25">
      <c r="A7372" s="81">
        <v>101475</v>
      </c>
      <c r="B7372" s="81" t="s">
        <v>3124</v>
      </c>
      <c r="C7372" s="81" t="s">
        <v>2562</v>
      </c>
      <c r="D7372" s="82">
        <v>19.71</v>
      </c>
    </row>
    <row r="7373" spans="1:4" ht="15" x14ac:dyDescent="0.25">
      <c r="A7373" s="81">
        <v>101476</v>
      </c>
      <c r="B7373" s="81" t="s">
        <v>3125</v>
      </c>
      <c r="C7373" s="81" t="s">
        <v>2562</v>
      </c>
      <c r="D7373" s="82">
        <v>17.579999999999998</v>
      </c>
    </row>
    <row r="7374" spans="1:4" ht="15" x14ac:dyDescent="0.25">
      <c r="A7374" s="81">
        <v>101477</v>
      </c>
      <c r="B7374" s="81" t="s">
        <v>3126</v>
      </c>
      <c r="C7374" s="81" t="s">
        <v>2562</v>
      </c>
      <c r="D7374" s="82">
        <v>14.39</v>
      </c>
    </row>
    <row r="7375" spans="1:4" ht="15" x14ac:dyDescent="0.25">
      <c r="A7375" s="81">
        <v>101478</v>
      </c>
      <c r="B7375" s="81" t="s">
        <v>3127</v>
      </c>
      <c r="C7375" s="81" t="s">
        <v>2562</v>
      </c>
      <c r="D7375" s="82">
        <v>12.25</v>
      </c>
    </row>
    <row r="7376" spans="1:4" ht="15" x14ac:dyDescent="0.25">
      <c r="A7376" s="81">
        <v>101480</v>
      </c>
      <c r="B7376" s="81" t="s">
        <v>3128</v>
      </c>
      <c r="C7376" s="81" t="s">
        <v>2562</v>
      </c>
      <c r="D7376" s="82">
        <v>72.790000000000006</v>
      </c>
    </row>
    <row r="7377" spans="1:4" ht="15" x14ac:dyDescent="0.25">
      <c r="A7377" s="81">
        <v>101481</v>
      </c>
      <c r="B7377" s="81" t="s">
        <v>3129</v>
      </c>
      <c r="C7377" s="81" t="s">
        <v>2562</v>
      </c>
      <c r="D7377" s="82">
        <v>52.57</v>
      </c>
    </row>
    <row r="7378" spans="1:4" ht="15" x14ac:dyDescent="0.25">
      <c r="A7378" s="81">
        <v>101482</v>
      </c>
      <c r="B7378" s="81" t="s">
        <v>3130</v>
      </c>
      <c r="C7378" s="81" t="s">
        <v>2562</v>
      </c>
      <c r="D7378" s="82">
        <v>39.299999999999997</v>
      </c>
    </row>
    <row r="7379" spans="1:4" ht="15" x14ac:dyDescent="0.25">
      <c r="A7379" s="81">
        <v>101483</v>
      </c>
      <c r="B7379" s="81" t="s">
        <v>3131</v>
      </c>
      <c r="C7379" s="81" t="s">
        <v>2562</v>
      </c>
      <c r="D7379" s="82">
        <v>40.78</v>
      </c>
    </row>
    <row r="7380" spans="1:4" ht="15" x14ac:dyDescent="0.25">
      <c r="A7380" s="81">
        <v>101484</v>
      </c>
      <c r="B7380" s="81" t="s">
        <v>3132</v>
      </c>
      <c r="C7380" s="81" t="s">
        <v>2562</v>
      </c>
      <c r="D7380" s="82">
        <v>211.35</v>
      </c>
    </row>
    <row r="7381" spans="1:4" ht="15" x14ac:dyDescent="0.25">
      <c r="A7381" s="81">
        <v>101485</v>
      </c>
      <c r="B7381" s="81" t="s">
        <v>3133</v>
      </c>
      <c r="C7381" s="81" t="s">
        <v>2562</v>
      </c>
      <c r="D7381" s="82">
        <v>162.22999999999999</v>
      </c>
    </row>
    <row r="7382" spans="1:4" ht="15" x14ac:dyDescent="0.25">
      <c r="A7382" s="81">
        <v>101486</v>
      </c>
      <c r="B7382" s="81" t="s">
        <v>3134</v>
      </c>
      <c r="C7382" s="81" t="s">
        <v>2562</v>
      </c>
      <c r="D7382" s="82">
        <v>146.15</v>
      </c>
    </row>
    <row r="7383" spans="1:4" ht="15" x14ac:dyDescent="0.25">
      <c r="A7383" s="81">
        <v>101487</v>
      </c>
      <c r="B7383" s="81" t="s">
        <v>3135</v>
      </c>
      <c r="C7383" s="81" t="s">
        <v>2562</v>
      </c>
      <c r="D7383" s="82">
        <v>107.01</v>
      </c>
    </row>
    <row r="7384" spans="1:4" ht="15" x14ac:dyDescent="0.25">
      <c r="A7384" s="81">
        <v>101488</v>
      </c>
      <c r="B7384" s="81" t="s">
        <v>3136</v>
      </c>
      <c r="C7384" s="81" t="s">
        <v>2562</v>
      </c>
      <c r="D7384" s="82">
        <v>92.59</v>
      </c>
    </row>
    <row r="7385" spans="1:4" ht="15" x14ac:dyDescent="0.25">
      <c r="A7385" s="81">
        <v>101188</v>
      </c>
      <c r="B7385" s="81" t="s">
        <v>3137</v>
      </c>
      <c r="C7385" s="81" t="s">
        <v>7</v>
      </c>
      <c r="D7385" s="82">
        <v>7.32</v>
      </c>
    </row>
    <row r="7386" spans="1:4" ht="15" x14ac:dyDescent="0.25">
      <c r="A7386" s="81">
        <v>101189</v>
      </c>
      <c r="B7386" s="81" t="s">
        <v>3138</v>
      </c>
      <c r="C7386" s="81" t="s">
        <v>7</v>
      </c>
      <c r="D7386" s="82">
        <v>70.11</v>
      </c>
    </row>
    <row r="7387" spans="1:4" ht="15" x14ac:dyDescent="0.25">
      <c r="A7387" s="81">
        <v>101190</v>
      </c>
      <c r="B7387" s="81" t="s">
        <v>3139</v>
      </c>
      <c r="C7387" s="81" t="s">
        <v>7</v>
      </c>
      <c r="D7387" s="82">
        <v>69.42</v>
      </c>
    </row>
    <row r="7388" spans="1:4" ht="15" x14ac:dyDescent="0.25">
      <c r="A7388" s="81">
        <v>101191</v>
      </c>
      <c r="B7388" s="81" t="s">
        <v>3140</v>
      </c>
      <c r="C7388" s="81" t="s">
        <v>7</v>
      </c>
      <c r="D7388" s="82">
        <v>69.760000000000005</v>
      </c>
    </row>
    <row r="7389" spans="1:4" ht="15" x14ac:dyDescent="0.25">
      <c r="A7389" s="81">
        <v>101192</v>
      </c>
      <c r="B7389" s="81" t="s">
        <v>3141</v>
      </c>
      <c r="C7389" s="81" t="s">
        <v>7</v>
      </c>
      <c r="D7389" s="82">
        <v>70.81</v>
      </c>
    </row>
    <row r="7390" spans="1:4" ht="15" x14ac:dyDescent="0.25">
      <c r="A7390" s="81">
        <v>101193</v>
      </c>
      <c r="B7390" s="81" t="s">
        <v>3142</v>
      </c>
      <c r="C7390" s="81" t="s">
        <v>7</v>
      </c>
      <c r="D7390" s="82">
        <v>64.41</v>
      </c>
    </row>
    <row r="7391" spans="1:4" ht="15" x14ac:dyDescent="0.25">
      <c r="A7391" s="81">
        <v>101194</v>
      </c>
      <c r="B7391" s="81" t="s">
        <v>3143</v>
      </c>
      <c r="C7391" s="81" t="s">
        <v>7</v>
      </c>
      <c r="D7391" s="82">
        <v>64.75</v>
      </c>
    </row>
    <row r="7392" spans="1:4" ht="15" x14ac:dyDescent="0.25">
      <c r="A7392" s="81">
        <v>101197</v>
      </c>
      <c r="B7392" s="81" t="s">
        <v>3144</v>
      </c>
      <c r="C7392" s="81" t="s">
        <v>7</v>
      </c>
      <c r="D7392" s="82">
        <v>128.65</v>
      </c>
    </row>
    <row r="7393" spans="1:4" ht="15" x14ac:dyDescent="0.25">
      <c r="A7393" s="81">
        <v>101198</v>
      </c>
      <c r="B7393" s="81" t="s">
        <v>3145</v>
      </c>
      <c r="C7393" s="81" t="s">
        <v>7</v>
      </c>
      <c r="D7393" s="82">
        <v>98.51</v>
      </c>
    </row>
    <row r="7394" spans="1:4" ht="15" x14ac:dyDescent="0.25">
      <c r="A7394" s="81">
        <v>101199</v>
      </c>
      <c r="B7394" s="81" t="s">
        <v>3146</v>
      </c>
      <c r="C7394" s="81" t="s">
        <v>7</v>
      </c>
      <c r="D7394" s="82">
        <v>99.37</v>
      </c>
    </row>
    <row r="7395" spans="1:4" ht="15" x14ac:dyDescent="0.25">
      <c r="A7395" s="81">
        <v>101200</v>
      </c>
      <c r="B7395" s="81" t="s">
        <v>3147</v>
      </c>
      <c r="C7395" s="81" t="s">
        <v>7</v>
      </c>
      <c r="D7395" s="82">
        <v>66.819999999999993</v>
      </c>
    </row>
    <row r="7396" spans="1:4" ht="15" x14ac:dyDescent="0.25">
      <c r="A7396" s="81">
        <v>101201</v>
      </c>
      <c r="B7396" s="81" t="s">
        <v>3148</v>
      </c>
      <c r="C7396" s="81" t="s">
        <v>7</v>
      </c>
      <c r="D7396" s="82">
        <v>81.86</v>
      </c>
    </row>
    <row r="7397" spans="1:4" ht="15" x14ac:dyDescent="0.25">
      <c r="A7397" s="81">
        <v>101202</v>
      </c>
      <c r="B7397" s="81" t="s">
        <v>3149</v>
      </c>
      <c r="C7397" s="81" t="s">
        <v>7</v>
      </c>
      <c r="D7397" s="82">
        <v>49.52</v>
      </c>
    </row>
    <row r="7398" spans="1:4" ht="15" x14ac:dyDescent="0.25">
      <c r="A7398" s="81">
        <v>101203</v>
      </c>
      <c r="B7398" s="81" t="s">
        <v>3150</v>
      </c>
      <c r="C7398" s="81" t="s">
        <v>7</v>
      </c>
      <c r="D7398" s="82">
        <v>48.66</v>
      </c>
    </row>
    <row r="7399" spans="1:4" ht="15" x14ac:dyDescent="0.25">
      <c r="A7399" s="81">
        <v>101204</v>
      </c>
      <c r="B7399" s="81" t="s">
        <v>3151</v>
      </c>
      <c r="C7399" s="81" t="s">
        <v>7</v>
      </c>
      <c r="D7399" s="82">
        <v>49</v>
      </c>
    </row>
    <row r="7400" spans="1:4" ht="15" x14ac:dyDescent="0.25">
      <c r="A7400" s="81">
        <v>101205</v>
      </c>
      <c r="B7400" s="81" t="s">
        <v>3152</v>
      </c>
      <c r="C7400" s="81" t="s">
        <v>7</v>
      </c>
      <c r="D7400" s="82">
        <v>49.52</v>
      </c>
    </row>
    <row r="7401" spans="1:4" ht="15" x14ac:dyDescent="0.25">
      <c r="A7401" s="81">
        <v>102362</v>
      </c>
      <c r="B7401" s="81" t="s">
        <v>16051</v>
      </c>
      <c r="C7401" s="81" t="s">
        <v>129</v>
      </c>
      <c r="D7401" s="82">
        <v>176.63</v>
      </c>
    </row>
    <row r="7402" spans="1:4" ht="15" x14ac:dyDescent="0.25">
      <c r="A7402" s="81">
        <v>102363</v>
      </c>
      <c r="B7402" s="81" t="s">
        <v>16052</v>
      </c>
      <c r="C7402" s="81" t="s">
        <v>129</v>
      </c>
      <c r="D7402" s="82">
        <v>188.12</v>
      </c>
    </row>
    <row r="7403" spans="1:4" ht="15" x14ac:dyDescent="0.25">
      <c r="A7403" s="81">
        <v>102364</v>
      </c>
      <c r="B7403" s="81" t="s">
        <v>16053</v>
      </c>
      <c r="C7403" s="81" t="s">
        <v>129</v>
      </c>
      <c r="D7403" s="82">
        <v>209.46</v>
      </c>
    </row>
    <row r="7404" spans="1:4" ht="15" x14ac:dyDescent="0.25">
      <c r="A7404" s="81">
        <v>98509</v>
      </c>
      <c r="B7404" s="81" t="s">
        <v>16054</v>
      </c>
      <c r="C7404" s="81" t="s">
        <v>23</v>
      </c>
      <c r="D7404" s="82">
        <v>45.9</v>
      </c>
    </row>
    <row r="7405" spans="1:4" ht="15" x14ac:dyDescent="0.25">
      <c r="A7405" s="81">
        <v>98510</v>
      </c>
      <c r="B7405" s="81" t="s">
        <v>16055</v>
      </c>
      <c r="C7405" s="81" t="s">
        <v>23</v>
      </c>
      <c r="D7405" s="82">
        <v>90.01</v>
      </c>
    </row>
    <row r="7406" spans="1:4" ht="15" x14ac:dyDescent="0.25">
      <c r="A7406" s="81">
        <v>98511</v>
      </c>
      <c r="B7406" s="81" t="s">
        <v>16056</v>
      </c>
      <c r="C7406" s="81" t="s">
        <v>23</v>
      </c>
      <c r="D7406" s="82">
        <v>150.75</v>
      </c>
    </row>
    <row r="7407" spans="1:4" ht="15" x14ac:dyDescent="0.25">
      <c r="A7407" s="81">
        <v>98516</v>
      </c>
      <c r="B7407" s="81" t="s">
        <v>16057</v>
      </c>
      <c r="C7407" s="81" t="s">
        <v>23</v>
      </c>
      <c r="D7407" s="82">
        <v>338.56</v>
      </c>
    </row>
    <row r="7408" spans="1:4" ht="15" x14ac:dyDescent="0.25">
      <c r="A7408" s="81">
        <v>98519</v>
      </c>
      <c r="B7408" s="81" t="s">
        <v>16058</v>
      </c>
      <c r="C7408" s="81" t="s">
        <v>129</v>
      </c>
      <c r="D7408" s="82">
        <v>4.95</v>
      </c>
    </row>
    <row r="7409" spans="1:4" ht="15" x14ac:dyDescent="0.25">
      <c r="A7409" s="81">
        <v>98520</v>
      </c>
      <c r="B7409" s="81" t="s">
        <v>16059</v>
      </c>
      <c r="C7409" s="81" t="s">
        <v>129</v>
      </c>
      <c r="D7409" s="82">
        <v>6.86</v>
      </c>
    </row>
    <row r="7410" spans="1:4" ht="15" x14ac:dyDescent="0.25">
      <c r="A7410" s="81">
        <v>98521</v>
      </c>
      <c r="B7410" s="81" t="s">
        <v>16060</v>
      </c>
      <c r="C7410" s="81" t="s">
        <v>129</v>
      </c>
      <c r="D7410" s="82">
        <v>0.44</v>
      </c>
    </row>
    <row r="7411" spans="1:4" ht="15" x14ac:dyDescent="0.25">
      <c r="A7411" s="81">
        <v>98522</v>
      </c>
      <c r="B7411" s="81" t="s">
        <v>3153</v>
      </c>
      <c r="C7411" s="81" t="s">
        <v>7</v>
      </c>
      <c r="D7411" s="82">
        <v>173.84</v>
      </c>
    </row>
    <row r="7412" spans="1:4" ht="15" x14ac:dyDescent="0.25">
      <c r="A7412" s="81">
        <v>98524</v>
      </c>
      <c r="B7412" s="81" t="s">
        <v>16061</v>
      </c>
      <c r="C7412" s="81" t="s">
        <v>129</v>
      </c>
      <c r="D7412" s="82">
        <v>6.25</v>
      </c>
    </row>
    <row r="7413" spans="1:4" ht="15" x14ac:dyDescent="0.25">
      <c r="A7413" s="81">
        <v>105521</v>
      </c>
      <c r="B7413" s="81" t="s">
        <v>16062</v>
      </c>
      <c r="C7413" s="81" t="s">
        <v>129</v>
      </c>
      <c r="D7413" s="82">
        <v>4.6900000000000004</v>
      </c>
    </row>
    <row r="7414" spans="1:4" ht="15" x14ac:dyDescent="0.25">
      <c r="A7414" s="81">
        <v>98503</v>
      </c>
      <c r="B7414" s="81" t="s">
        <v>16063</v>
      </c>
      <c r="C7414" s="81" t="s">
        <v>129</v>
      </c>
      <c r="D7414" s="82">
        <v>26.34</v>
      </c>
    </row>
    <row r="7415" spans="1:4" ht="15" x14ac:dyDescent="0.25">
      <c r="A7415" s="81">
        <v>98504</v>
      </c>
      <c r="B7415" s="81" t="s">
        <v>16064</v>
      </c>
      <c r="C7415" s="81" t="s">
        <v>129</v>
      </c>
      <c r="D7415" s="82">
        <v>16.97</v>
      </c>
    </row>
    <row r="7416" spans="1:4" ht="15" x14ac:dyDescent="0.25">
      <c r="A7416" s="81">
        <v>98505</v>
      </c>
      <c r="B7416" s="81" t="s">
        <v>16065</v>
      </c>
      <c r="C7416" s="81" t="s">
        <v>129</v>
      </c>
      <c r="D7416" s="82">
        <v>70.709999999999994</v>
      </c>
    </row>
    <row r="7417" spans="1:4" ht="15" x14ac:dyDescent="0.25">
      <c r="A7417" s="81">
        <v>103946</v>
      </c>
      <c r="B7417" s="81" t="s">
        <v>16066</v>
      </c>
      <c r="C7417" s="81" t="s">
        <v>129</v>
      </c>
      <c r="D7417" s="82">
        <v>21.8</v>
      </c>
    </row>
    <row r="7418" spans="1:4" ht="15" x14ac:dyDescent="0.25">
      <c r="A7418" s="81">
        <v>105000</v>
      </c>
      <c r="B7418" s="81" t="s">
        <v>16067</v>
      </c>
      <c r="C7418" s="81" t="s">
        <v>7</v>
      </c>
      <c r="D7418" s="83">
        <v>1518.54</v>
      </c>
    </row>
    <row r="7419" spans="1:4" ht="15" x14ac:dyDescent="0.25">
      <c r="A7419" s="81">
        <v>105001</v>
      </c>
      <c r="B7419" s="81" t="s">
        <v>16068</v>
      </c>
      <c r="C7419" s="81" t="s">
        <v>7</v>
      </c>
      <c r="D7419" s="83">
        <v>1548.09</v>
      </c>
    </row>
    <row r="7420" spans="1:4" ht="15" x14ac:dyDescent="0.25">
      <c r="A7420" s="81">
        <v>105002</v>
      </c>
      <c r="B7420" s="81" t="s">
        <v>16069</v>
      </c>
      <c r="C7420" s="81" t="s">
        <v>23</v>
      </c>
      <c r="D7420" s="82">
        <v>738.46</v>
      </c>
    </row>
    <row r="7421" spans="1:4" ht="15" x14ac:dyDescent="0.25">
      <c r="A7421" s="81">
        <v>105003</v>
      </c>
      <c r="B7421" s="81" t="s">
        <v>16070</v>
      </c>
      <c r="C7421" s="81" t="s">
        <v>23</v>
      </c>
      <c r="D7421" s="83">
        <v>1267.31</v>
      </c>
    </row>
    <row r="7422" spans="1:4" ht="15" x14ac:dyDescent="0.25">
      <c r="A7422" s="81">
        <v>105004</v>
      </c>
      <c r="B7422" s="81" t="s">
        <v>16071</v>
      </c>
      <c r="C7422" s="81" t="s">
        <v>129</v>
      </c>
      <c r="D7422" s="82">
        <v>125.08</v>
      </c>
    </row>
    <row r="7423" spans="1:4" ht="15" x14ac:dyDescent="0.25">
      <c r="A7423" s="81">
        <v>105005</v>
      </c>
      <c r="B7423" s="81" t="s">
        <v>16072</v>
      </c>
      <c r="C7423" s="81" t="s">
        <v>129</v>
      </c>
      <c r="D7423" s="82">
        <v>222.99</v>
      </c>
    </row>
    <row r="7424" spans="1:4" ht="15" x14ac:dyDescent="0.25">
      <c r="A7424" s="81">
        <v>103185</v>
      </c>
      <c r="B7424" s="81" t="s">
        <v>10843</v>
      </c>
      <c r="C7424" s="81" t="s">
        <v>23</v>
      </c>
      <c r="D7424" s="83">
        <v>6187.17</v>
      </c>
    </row>
    <row r="7425" spans="1:4" ht="15" x14ac:dyDescent="0.25">
      <c r="A7425" s="81">
        <v>103186</v>
      </c>
      <c r="B7425" s="81" t="s">
        <v>10844</v>
      </c>
      <c r="C7425" s="81" t="s">
        <v>23</v>
      </c>
      <c r="D7425" s="83">
        <v>6500.61</v>
      </c>
    </row>
    <row r="7426" spans="1:4" ht="15" x14ac:dyDescent="0.25">
      <c r="A7426" s="81">
        <v>103187</v>
      </c>
      <c r="B7426" s="81" t="s">
        <v>10845</v>
      </c>
      <c r="C7426" s="81" t="s">
        <v>23</v>
      </c>
      <c r="D7426" s="83">
        <v>4900.04</v>
      </c>
    </row>
    <row r="7427" spans="1:4" ht="15" x14ac:dyDescent="0.25">
      <c r="A7427" s="81">
        <v>103188</v>
      </c>
      <c r="B7427" s="81" t="s">
        <v>10846</v>
      </c>
      <c r="C7427" s="81" t="s">
        <v>23</v>
      </c>
      <c r="D7427" s="83">
        <v>5260.65</v>
      </c>
    </row>
    <row r="7428" spans="1:4" ht="15" x14ac:dyDescent="0.25">
      <c r="A7428" s="81">
        <v>103189</v>
      </c>
      <c r="B7428" s="81" t="s">
        <v>10847</v>
      </c>
      <c r="C7428" s="81" t="s">
        <v>23</v>
      </c>
      <c r="D7428" s="83">
        <v>2640.43</v>
      </c>
    </row>
    <row r="7429" spans="1:4" ht="15" x14ac:dyDescent="0.25">
      <c r="A7429" s="81">
        <v>103190</v>
      </c>
      <c r="B7429" s="81" t="s">
        <v>10848</v>
      </c>
      <c r="C7429" s="81" t="s">
        <v>23</v>
      </c>
      <c r="D7429" s="83">
        <v>4100</v>
      </c>
    </row>
    <row r="7430" spans="1:4" ht="15" x14ac:dyDescent="0.25">
      <c r="A7430" s="81">
        <v>103191</v>
      </c>
      <c r="B7430" s="81" t="s">
        <v>10849</v>
      </c>
      <c r="C7430" s="81" t="s">
        <v>23</v>
      </c>
      <c r="D7430" s="83">
        <v>2392.9299999999998</v>
      </c>
    </row>
    <row r="7431" spans="1:4" ht="15" x14ac:dyDescent="0.25">
      <c r="A7431" s="81">
        <v>103192</v>
      </c>
      <c r="B7431" s="81" t="s">
        <v>10850</v>
      </c>
      <c r="C7431" s="81" t="s">
        <v>23</v>
      </c>
      <c r="D7431" s="83">
        <v>2546.5700000000002</v>
      </c>
    </row>
    <row r="7432" spans="1:4" ht="15" x14ac:dyDescent="0.25">
      <c r="A7432" s="81">
        <v>103193</v>
      </c>
      <c r="B7432" s="81" t="s">
        <v>10851</v>
      </c>
      <c r="C7432" s="81" t="s">
        <v>23</v>
      </c>
      <c r="D7432" s="83">
        <v>1965.3</v>
      </c>
    </row>
    <row r="7433" spans="1:4" ht="15" x14ac:dyDescent="0.25">
      <c r="A7433" s="81">
        <v>103194</v>
      </c>
      <c r="B7433" s="81" t="s">
        <v>10852</v>
      </c>
      <c r="C7433" s="81" t="s">
        <v>23</v>
      </c>
      <c r="D7433" s="83">
        <v>2823.27</v>
      </c>
    </row>
    <row r="7434" spans="1:4" ht="15" x14ac:dyDescent="0.25">
      <c r="A7434" s="81">
        <v>103195</v>
      </c>
      <c r="B7434" s="81" t="s">
        <v>10853</v>
      </c>
      <c r="C7434" s="81" t="s">
        <v>23</v>
      </c>
      <c r="D7434" s="83">
        <v>2209.0300000000002</v>
      </c>
    </row>
    <row r="7435" spans="1:4" ht="15" x14ac:dyDescent="0.25">
      <c r="A7435" s="81">
        <v>103205</v>
      </c>
      <c r="B7435" s="81" t="s">
        <v>10854</v>
      </c>
      <c r="C7435" s="81" t="s">
        <v>23</v>
      </c>
      <c r="D7435" s="83">
        <v>4121.32</v>
      </c>
    </row>
    <row r="7436" spans="1:4" ht="15" x14ac:dyDescent="0.25">
      <c r="A7436" s="81">
        <v>103206</v>
      </c>
      <c r="B7436" s="81" t="s">
        <v>10855</v>
      </c>
      <c r="C7436" s="81" t="s">
        <v>23</v>
      </c>
      <c r="D7436" s="83">
        <v>2414.2399999999998</v>
      </c>
    </row>
    <row r="7437" spans="1:4" ht="15" x14ac:dyDescent="0.25">
      <c r="A7437" s="81">
        <v>103207</v>
      </c>
      <c r="B7437" s="81" t="s">
        <v>10856</v>
      </c>
      <c r="C7437" s="81" t="s">
        <v>23</v>
      </c>
      <c r="D7437" s="83">
        <v>2567.88</v>
      </c>
    </row>
    <row r="7438" spans="1:4" ht="15" x14ac:dyDescent="0.25">
      <c r="A7438" s="81">
        <v>103208</v>
      </c>
      <c r="B7438" s="81" t="s">
        <v>10857</v>
      </c>
      <c r="C7438" s="81" t="s">
        <v>23</v>
      </c>
      <c r="D7438" s="83">
        <v>1986.61</v>
      </c>
    </row>
    <row r="7439" spans="1:4" ht="15" x14ac:dyDescent="0.25">
      <c r="A7439" s="81">
        <v>103209</v>
      </c>
      <c r="B7439" s="81" t="s">
        <v>10858</v>
      </c>
      <c r="C7439" s="81" t="s">
        <v>23</v>
      </c>
      <c r="D7439" s="83">
        <v>2844.58</v>
      </c>
    </row>
    <row r="7440" spans="1:4" ht="15" x14ac:dyDescent="0.25">
      <c r="A7440" s="81">
        <v>103210</v>
      </c>
      <c r="B7440" s="81" t="s">
        <v>10859</v>
      </c>
      <c r="C7440" s="81" t="s">
        <v>23</v>
      </c>
      <c r="D7440" s="83">
        <v>2337.4</v>
      </c>
    </row>
    <row r="7441" spans="1:4" ht="15" x14ac:dyDescent="0.25">
      <c r="A7441" s="81">
        <v>103304</v>
      </c>
      <c r="B7441" s="81" t="s">
        <v>10860</v>
      </c>
      <c r="C7441" s="81" t="s">
        <v>23</v>
      </c>
      <c r="D7441" s="83">
        <v>1259.44</v>
      </c>
    </row>
    <row r="7442" spans="1:4" ht="15" x14ac:dyDescent="0.25">
      <c r="A7442" s="81">
        <v>103307</v>
      </c>
      <c r="B7442" s="81" t="s">
        <v>10861</v>
      </c>
      <c r="C7442" s="81" t="s">
        <v>23</v>
      </c>
      <c r="D7442" s="83">
        <v>1358.31</v>
      </c>
    </row>
    <row r="7443" spans="1:4" ht="15" x14ac:dyDescent="0.25">
      <c r="A7443" s="81">
        <v>103310</v>
      </c>
      <c r="B7443" s="81" t="s">
        <v>10862</v>
      </c>
      <c r="C7443" s="81" t="s">
        <v>23</v>
      </c>
      <c r="D7443" s="83">
        <v>1294.8399999999999</v>
      </c>
    </row>
    <row r="7444" spans="1:4" ht="15" x14ac:dyDescent="0.25">
      <c r="A7444" s="81">
        <v>103314</v>
      </c>
      <c r="B7444" s="81" t="s">
        <v>10863</v>
      </c>
      <c r="C7444" s="81" t="s">
        <v>129</v>
      </c>
      <c r="D7444" s="82">
        <v>297.94</v>
      </c>
    </row>
    <row r="7445" spans="1:4" ht="15" x14ac:dyDescent="0.25">
      <c r="A7445" s="81">
        <v>103315</v>
      </c>
      <c r="B7445" s="81" t="s">
        <v>10864</v>
      </c>
      <c r="C7445" s="81" t="s">
        <v>129</v>
      </c>
      <c r="D7445" s="82">
        <v>287.51</v>
      </c>
    </row>
    <row r="7446" spans="1:4" ht="15" x14ac:dyDescent="0.25">
      <c r="A7446" s="81">
        <v>103769</v>
      </c>
      <c r="B7446" s="81" t="s">
        <v>13373</v>
      </c>
      <c r="C7446" s="81" t="s">
        <v>23</v>
      </c>
      <c r="D7446" s="83">
        <v>2904.04</v>
      </c>
    </row>
    <row r="7447" spans="1:4" ht="15" x14ac:dyDescent="0.25">
      <c r="A7447" s="81">
        <v>98525</v>
      </c>
      <c r="B7447" s="81" t="s">
        <v>16073</v>
      </c>
      <c r="C7447" s="81" t="s">
        <v>129</v>
      </c>
      <c r="D7447" s="82">
        <v>0.71</v>
      </c>
    </row>
    <row r="7448" spans="1:4" ht="15" x14ac:dyDescent="0.25">
      <c r="A7448" s="81">
        <v>98526</v>
      </c>
      <c r="B7448" s="81" t="s">
        <v>16074</v>
      </c>
      <c r="C7448" s="81" t="s">
        <v>23</v>
      </c>
      <c r="D7448" s="82">
        <v>151.88</v>
      </c>
    </row>
    <row r="7449" spans="1:4" ht="15" x14ac:dyDescent="0.25">
      <c r="A7449" s="81">
        <v>98527</v>
      </c>
      <c r="B7449" s="81" t="s">
        <v>16075</v>
      </c>
      <c r="C7449" s="81" t="s">
        <v>23</v>
      </c>
      <c r="D7449" s="82">
        <v>252.08</v>
      </c>
    </row>
    <row r="7450" spans="1:4" ht="15" x14ac:dyDescent="0.25">
      <c r="A7450" s="81">
        <v>98528</v>
      </c>
      <c r="B7450" s="81" t="s">
        <v>16076</v>
      </c>
      <c r="C7450" s="81" t="s">
        <v>23</v>
      </c>
      <c r="D7450" s="82">
        <v>332.22</v>
      </c>
    </row>
    <row r="7451" spans="1:4" ht="15" x14ac:dyDescent="0.25">
      <c r="A7451" s="81">
        <v>98529</v>
      </c>
      <c r="B7451" s="81" t="s">
        <v>16077</v>
      </c>
      <c r="C7451" s="81" t="s">
        <v>23</v>
      </c>
      <c r="D7451" s="82">
        <v>98.79</v>
      </c>
    </row>
    <row r="7452" spans="1:4" ht="15" x14ac:dyDescent="0.25">
      <c r="A7452" s="81">
        <v>98530</v>
      </c>
      <c r="B7452" s="81" t="s">
        <v>16078</v>
      </c>
      <c r="C7452" s="81" t="s">
        <v>23</v>
      </c>
      <c r="D7452" s="82">
        <v>193.9</v>
      </c>
    </row>
    <row r="7453" spans="1:4" ht="15" x14ac:dyDescent="0.25">
      <c r="A7453" s="81">
        <v>98531</v>
      </c>
      <c r="B7453" s="81" t="s">
        <v>16079</v>
      </c>
      <c r="C7453" s="81" t="s">
        <v>23</v>
      </c>
      <c r="D7453" s="82">
        <v>451.34</v>
      </c>
    </row>
    <row r="7454" spans="1:4" ht="15" x14ac:dyDescent="0.25">
      <c r="A7454" s="81">
        <v>98532</v>
      </c>
      <c r="B7454" s="81" t="s">
        <v>16080</v>
      </c>
      <c r="C7454" s="81" t="s">
        <v>23</v>
      </c>
      <c r="D7454" s="82">
        <v>35.51</v>
      </c>
    </row>
    <row r="7455" spans="1:4" ht="15" x14ac:dyDescent="0.25">
      <c r="A7455" s="81">
        <v>98533</v>
      </c>
      <c r="B7455" s="81" t="s">
        <v>16081</v>
      </c>
      <c r="C7455" s="81" t="s">
        <v>23</v>
      </c>
      <c r="D7455" s="82">
        <v>137.91</v>
      </c>
    </row>
    <row r="7456" spans="1:4" ht="15" x14ac:dyDescent="0.25">
      <c r="A7456" s="81">
        <v>98534</v>
      </c>
      <c r="B7456" s="81" t="s">
        <v>16082</v>
      </c>
      <c r="C7456" s="81" t="s">
        <v>23</v>
      </c>
      <c r="D7456" s="82">
        <v>380.45</v>
      </c>
    </row>
    <row r="7457" spans="1:4" ht="15" x14ac:dyDescent="0.25">
      <c r="A7457" s="81">
        <v>98535</v>
      </c>
      <c r="B7457" s="81" t="s">
        <v>16083</v>
      </c>
      <c r="C7457" s="81" t="s">
        <v>23</v>
      </c>
      <c r="D7457" s="82">
        <v>807.23</v>
      </c>
    </row>
    <row r="7458" spans="1:4" ht="15" x14ac:dyDescent="0.25">
      <c r="A7458" s="81">
        <v>88238</v>
      </c>
      <c r="B7458" s="81" t="s">
        <v>3154</v>
      </c>
      <c r="C7458" s="81" t="s">
        <v>358</v>
      </c>
      <c r="D7458" s="82">
        <v>31.57</v>
      </c>
    </row>
    <row r="7459" spans="1:4" ht="15" x14ac:dyDescent="0.25">
      <c r="A7459" s="81">
        <v>88239</v>
      </c>
      <c r="B7459" s="81" t="s">
        <v>3155</v>
      </c>
      <c r="C7459" s="81" t="s">
        <v>358</v>
      </c>
      <c r="D7459" s="82">
        <v>31.51</v>
      </c>
    </row>
    <row r="7460" spans="1:4" ht="15" x14ac:dyDescent="0.25">
      <c r="A7460" s="81">
        <v>88240</v>
      </c>
      <c r="B7460" s="81" t="s">
        <v>3156</v>
      </c>
      <c r="C7460" s="81" t="s">
        <v>358</v>
      </c>
      <c r="D7460" s="82">
        <v>30.38</v>
      </c>
    </row>
    <row r="7461" spans="1:4" ht="15" x14ac:dyDescent="0.25">
      <c r="A7461" s="81">
        <v>88241</v>
      </c>
      <c r="B7461" s="81" t="s">
        <v>3157</v>
      </c>
      <c r="C7461" s="81" t="s">
        <v>358</v>
      </c>
      <c r="D7461" s="82">
        <v>29.21</v>
      </c>
    </row>
    <row r="7462" spans="1:4" ht="15" x14ac:dyDescent="0.25">
      <c r="A7462" s="81">
        <v>88242</v>
      </c>
      <c r="B7462" s="81" t="s">
        <v>3158</v>
      </c>
      <c r="C7462" s="81" t="s">
        <v>358</v>
      </c>
      <c r="D7462" s="82">
        <v>31.65</v>
      </c>
    </row>
    <row r="7463" spans="1:4" ht="15" x14ac:dyDescent="0.25">
      <c r="A7463" s="81">
        <v>88243</v>
      </c>
      <c r="B7463" s="81" t="s">
        <v>3159</v>
      </c>
      <c r="C7463" s="81" t="s">
        <v>358</v>
      </c>
      <c r="D7463" s="82">
        <v>30.56</v>
      </c>
    </row>
    <row r="7464" spans="1:4" ht="15" x14ac:dyDescent="0.25">
      <c r="A7464" s="81">
        <v>88245</v>
      </c>
      <c r="B7464" s="81" t="s">
        <v>3160</v>
      </c>
      <c r="C7464" s="81" t="s">
        <v>358</v>
      </c>
      <c r="D7464" s="82">
        <v>33.4</v>
      </c>
    </row>
    <row r="7465" spans="1:4" ht="15" x14ac:dyDescent="0.25">
      <c r="A7465" s="81">
        <v>88246</v>
      </c>
      <c r="B7465" s="81" t="s">
        <v>3161</v>
      </c>
      <c r="C7465" s="81" t="s">
        <v>358</v>
      </c>
      <c r="D7465" s="82">
        <v>26.61</v>
      </c>
    </row>
    <row r="7466" spans="1:4" ht="15" x14ac:dyDescent="0.25">
      <c r="A7466" s="81">
        <v>88247</v>
      </c>
      <c r="B7466" s="81" t="s">
        <v>3162</v>
      </c>
      <c r="C7466" s="81" t="s">
        <v>358</v>
      </c>
      <c r="D7466" s="82">
        <v>32.24</v>
      </c>
    </row>
    <row r="7467" spans="1:4" ht="15" x14ac:dyDescent="0.25">
      <c r="A7467" s="81">
        <v>88248</v>
      </c>
      <c r="B7467" s="81" t="s">
        <v>3163</v>
      </c>
      <c r="C7467" s="81" t="s">
        <v>358</v>
      </c>
      <c r="D7467" s="82">
        <v>31.05</v>
      </c>
    </row>
    <row r="7468" spans="1:4" ht="15" x14ac:dyDescent="0.25">
      <c r="A7468" s="81">
        <v>88249</v>
      </c>
      <c r="B7468" s="81" t="s">
        <v>3164</v>
      </c>
      <c r="C7468" s="81" t="s">
        <v>358</v>
      </c>
      <c r="D7468" s="82">
        <v>42.02</v>
      </c>
    </row>
    <row r="7469" spans="1:4" ht="15" x14ac:dyDescent="0.25">
      <c r="A7469" s="81">
        <v>88250</v>
      </c>
      <c r="B7469" s="81" t="s">
        <v>3165</v>
      </c>
      <c r="C7469" s="81" t="s">
        <v>358</v>
      </c>
      <c r="D7469" s="82">
        <v>30.38</v>
      </c>
    </row>
    <row r="7470" spans="1:4" ht="15" x14ac:dyDescent="0.25">
      <c r="A7470" s="81">
        <v>88251</v>
      </c>
      <c r="B7470" s="81" t="s">
        <v>3166</v>
      </c>
      <c r="C7470" s="81" t="s">
        <v>358</v>
      </c>
      <c r="D7470" s="82">
        <v>31.57</v>
      </c>
    </row>
    <row r="7471" spans="1:4" ht="15" x14ac:dyDescent="0.25">
      <c r="A7471" s="81">
        <v>88252</v>
      </c>
      <c r="B7471" s="81" t="s">
        <v>3167</v>
      </c>
      <c r="C7471" s="81" t="s">
        <v>358</v>
      </c>
      <c r="D7471" s="82">
        <v>29.09</v>
      </c>
    </row>
    <row r="7472" spans="1:4" ht="15" x14ac:dyDescent="0.25">
      <c r="A7472" s="81">
        <v>88253</v>
      </c>
      <c r="B7472" s="81" t="s">
        <v>3168</v>
      </c>
      <c r="C7472" s="81" t="s">
        <v>358</v>
      </c>
      <c r="D7472" s="82">
        <v>35.93</v>
      </c>
    </row>
    <row r="7473" spans="1:4" ht="15" x14ac:dyDescent="0.25">
      <c r="A7473" s="81">
        <v>88255</v>
      </c>
      <c r="B7473" s="81" t="s">
        <v>3169</v>
      </c>
      <c r="C7473" s="81" t="s">
        <v>358</v>
      </c>
      <c r="D7473" s="82">
        <v>36.61</v>
      </c>
    </row>
    <row r="7474" spans="1:4" ht="15" x14ac:dyDescent="0.25">
      <c r="A7474" s="81">
        <v>88256</v>
      </c>
      <c r="B7474" s="81" t="s">
        <v>3170</v>
      </c>
      <c r="C7474" s="81" t="s">
        <v>358</v>
      </c>
      <c r="D7474" s="82">
        <v>33.49</v>
      </c>
    </row>
    <row r="7475" spans="1:4" ht="15" x14ac:dyDescent="0.25">
      <c r="A7475" s="81">
        <v>88257</v>
      </c>
      <c r="B7475" s="81" t="s">
        <v>3171</v>
      </c>
      <c r="C7475" s="81" t="s">
        <v>358</v>
      </c>
      <c r="D7475" s="82">
        <v>33.5</v>
      </c>
    </row>
    <row r="7476" spans="1:4" ht="15" x14ac:dyDescent="0.25">
      <c r="A7476" s="81">
        <v>88260</v>
      </c>
      <c r="B7476" s="81" t="s">
        <v>3172</v>
      </c>
      <c r="C7476" s="81" t="s">
        <v>358</v>
      </c>
      <c r="D7476" s="82">
        <v>33.380000000000003</v>
      </c>
    </row>
    <row r="7477" spans="1:4" ht="15" x14ac:dyDescent="0.25">
      <c r="A7477" s="81">
        <v>88261</v>
      </c>
      <c r="B7477" s="81" t="s">
        <v>3173</v>
      </c>
      <c r="C7477" s="81" t="s">
        <v>358</v>
      </c>
      <c r="D7477" s="82">
        <v>33.35</v>
      </c>
    </row>
    <row r="7478" spans="1:4" ht="15" x14ac:dyDescent="0.25">
      <c r="A7478" s="81">
        <v>88262</v>
      </c>
      <c r="B7478" s="81" t="s">
        <v>3174</v>
      </c>
      <c r="C7478" s="81" t="s">
        <v>358</v>
      </c>
      <c r="D7478" s="82">
        <v>33.26</v>
      </c>
    </row>
    <row r="7479" spans="1:4" ht="15" x14ac:dyDescent="0.25">
      <c r="A7479" s="81">
        <v>88263</v>
      </c>
      <c r="B7479" s="81" t="s">
        <v>3175</v>
      </c>
      <c r="C7479" s="81" t="s">
        <v>358</v>
      </c>
      <c r="D7479" s="82">
        <v>44.75</v>
      </c>
    </row>
    <row r="7480" spans="1:4" ht="15" x14ac:dyDescent="0.25">
      <c r="A7480" s="81">
        <v>88264</v>
      </c>
      <c r="B7480" s="81" t="s">
        <v>3176</v>
      </c>
      <c r="C7480" s="81" t="s">
        <v>358</v>
      </c>
      <c r="D7480" s="82">
        <v>43.25</v>
      </c>
    </row>
    <row r="7481" spans="1:4" ht="15" x14ac:dyDescent="0.25">
      <c r="A7481" s="81">
        <v>88266</v>
      </c>
      <c r="B7481" s="81" t="s">
        <v>3177</v>
      </c>
      <c r="C7481" s="81" t="s">
        <v>358</v>
      </c>
      <c r="D7481" s="82">
        <v>49.1</v>
      </c>
    </row>
    <row r="7482" spans="1:4" ht="15" x14ac:dyDescent="0.25">
      <c r="A7482" s="81">
        <v>88267</v>
      </c>
      <c r="B7482" s="81" t="s">
        <v>3178</v>
      </c>
      <c r="C7482" s="81" t="s">
        <v>358</v>
      </c>
      <c r="D7482" s="82">
        <v>37.67</v>
      </c>
    </row>
    <row r="7483" spans="1:4" ht="15" x14ac:dyDescent="0.25">
      <c r="A7483" s="81">
        <v>88269</v>
      </c>
      <c r="B7483" s="81" t="s">
        <v>3179</v>
      </c>
      <c r="C7483" s="81" t="s">
        <v>358</v>
      </c>
      <c r="D7483" s="82">
        <v>33.4</v>
      </c>
    </row>
    <row r="7484" spans="1:4" ht="15" x14ac:dyDescent="0.25">
      <c r="A7484" s="81">
        <v>88270</v>
      </c>
      <c r="B7484" s="81" t="s">
        <v>3180</v>
      </c>
      <c r="C7484" s="81" t="s">
        <v>358</v>
      </c>
      <c r="D7484" s="82">
        <v>33.68</v>
      </c>
    </row>
    <row r="7485" spans="1:4" ht="15" x14ac:dyDescent="0.25">
      <c r="A7485" s="81">
        <v>88272</v>
      </c>
      <c r="B7485" s="81" t="s">
        <v>3181</v>
      </c>
      <c r="C7485" s="81" t="s">
        <v>358</v>
      </c>
      <c r="D7485" s="82">
        <v>38.479999999999997</v>
      </c>
    </row>
    <row r="7486" spans="1:4" ht="15" x14ac:dyDescent="0.25">
      <c r="A7486" s="81">
        <v>88273</v>
      </c>
      <c r="B7486" s="81" t="s">
        <v>3182</v>
      </c>
      <c r="C7486" s="81" t="s">
        <v>358</v>
      </c>
      <c r="D7486" s="82">
        <v>33.35</v>
      </c>
    </row>
    <row r="7487" spans="1:4" ht="15" x14ac:dyDescent="0.25">
      <c r="A7487" s="81">
        <v>88274</v>
      </c>
      <c r="B7487" s="81" t="s">
        <v>3183</v>
      </c>
      <c r="C7487" s="81" t="s">
        <v>358</v>
      </c>
      <c r="D7487" s="82">
        <v>34.39</v>
      </c>
    </row>
    <row r="7488" spans="1:4" ht="15" x14ac:dyDescent="0.25">
      <c r="A7488" s="81">
        <v>88275</v>
      </c>
      <c r="B7488" s="81" t="s">
        <v>3184</v>
      </c>
      <c r="C7488" s="81" t="s">
        <v>358</v>
      </c>
      <c r="D7488" s="82">
        <v>41</v>
      </c>
    </row>
    <row r="7489" spans="1:4" ht="15" x14ac:dyDescent="0.25">
      <c r="A7489" s="81">
        <v>88277</v>
      </c>
      <c r="B7489" s="81" t="s">
        <v>3185</v>
      </c>
      <c r="C7489" s="81" t="s">
        <v>358</v>
      </c>
      <c r="D7489" s="82">
        <v>34.869999999999997</v>
      </c>
    </row>
    <row r="7490" spans="1:4" ht="15" x14ac:dyDescent="0.25">
      <c r="A7490" s="81">
        <v>88278</v>
      </c>
      <c r="B7490" s="81" t="s">
        <v>3186</v>
      </c>
      <c r="C7490" s="81" t="s">
        <v>358</v>
      </c>
      <c r="D7490" s="82">
        <v>28.77</v>
      </c>
    </row>
    <row r="7491" spans="1:4" ht="15" x14ac:dyDescent="0.25">
      <c r="A7491" s="81">
        <v>88279</v>
      </c>
      <c r="B7491" s="81" t="s">
        <v>3187</v>
      </c>
      <c r="C7491" s="81" t="s">
        <v>358</v>
      </c>
      <c r="D7491" s="82">
        <v>34.79</v>
      </c>
    </row>
    <row r="7492" spans="1:4" ht="15" x14ac:dyDescent="0.25">
      <c r="A7492" s="81">
        <v>88281</v>
      </c>
      <c r="B7492" s="81" t="s">
        <v>3188</v>
      </c>
      <c r="C7492" s="81" t="s">
        <v>358</v>
      </c>
      <c r="D7492" s="82">
        <v>36.869999999999997</v>
      </c>
    </row>
    <row r="7493" spans="1:4" ht="15" x14ac:dyDescent="0.25">
      <c r="A7493" s="81">
        <v>88282</v>
      </c>
      <c r="B7493" s="81" t="s">
        <v>3189</v>
      </c>
      <c r="C7493" s="81" t="s">
        <v>358</v>
      </c>
      <c r="D7493" s="82">
        <v>35.76</v>
      </c>
    </row>
    <row r="7494" spans="1:4" ht="15" x14ac:dyDescent="0.25">
      <c r="A7494" s="81">
        <v>88283</v>
      </c>
      <c r="B7494" s="81" t="s">
        <v>3190</v>
      </c>
      <c r="C7494" s="81" t="s">
        <v>358</v>
      </c>
      <c r="D7494" s="82">
        <v>42.7</v>
      </c>
    </row>
    <row r="7495" spans="1:4" ht="15" x14ac:dyDescent="0.25">
      <c r="A7495" s="81">
        <v>88284</v>
      </c>
      <c r="B7495" s="81" t="s">
        <v>16084</v>
      </c>
      <c r="C7495" s="81" t="s">
        <v>358</v>
      </c>
      <c r="D7495" s="82">
        <v>30.99</v>
      </c>
    </row>
    <row r="7496" spans="1:4" ht="15" x14ac:dyDescent="0.25">
      <c r="A7496" s="81">
        <v>88286</v>
      </c>
      <c r="B7496" s="81" t="s">
        <v>3191</v>
      </c>
      <c r="C7496" s="81" t="s">
        <v>358</v>
      </c>
      <c r="D7496" s="82">
        <v>39.619999999999997</v>
      </c>
    </row>
    <row r="7497" spans="1:4" ht="15" x14ac:dyDescent="0.25">
      <c r="A7497" s="81">
        <v>88288</v>
      </c>
      <c r="B7497" s="81" t="s">
        <v>3192</v>
      </c>
      <c r="C7497" s="81" t="s">
        <v>358</v>
      </c>
      <c r="D7497" s="82">
        <v>25.19</v>
      </c>
    </row>
    <row r="7498" spans="1:4" ht="15" x14ac:dyDescent="0.25">
      <c r="A7498" s="81">
        <v>88291</v>
      </c>
      <c r="B7498" s="81" t="s">
        <v>3193</v>
      </c>
      <c r="C7498" s="81" t="s">
        <v>358</v>
      </c>
      <c r="D7498" s="82">
        <v>30.4</v>
      </c>
    </row>
    <row r="7499" spans="1:4" ht="15" x14ac:dyDescent="0.25">
      <c r="A7499" s="81">
        <v>88292</v>
      </c>
      <c r="B7499" s="81" t="s">
        <v>3194</v>
      </c>
      <c r="C7499" s="81" t="s">
        <v>358</v>
      </c>
      <c r="D7499" s="82">
        <v>26.9</v>
      </c>
    </row>
    <row r="7500" spans="1:4" ht="15" x14ac:dyDescent="0.25">
      <c r="A7500" s="81">
        <v>88293</v>
      </c>
      <c r="B7500" s="81" t="s">
        <v>3195</v>
      </c>
      <c r="C7500" s="81" t="s">
        <v>358</v>
      </c>
      <c r="D7500" s="82">
        <v>30.4</v>
      </c>
    </row>
    <row r="7501" spans="1:4" ht="15" x14ac:dyDescent="0.25">
      <c r="A7501" s="81">
        <v>88294</v>
      </c>
      <c r="B7501" s="81" t="s">
        <v>3196</v>
      </c>
      <c r="C7501" s="81" t="s">
        <v>358</v>
      </c>
      <c r="D7501" s="82">
        <v>38.26</v>
      </c>
    </row>
    <row r="7502" spans="1:4" ht="15" x14ac:dyDescent="0.25">
      <c r="A7502" s="81">
        <v>88295</v>
      </c>
      <c r="B7502" s="81" t="s">
        <v>3197</v>
      </c>
      <c r="C7502" s="81" t="s">
        <v>358</v>
      </c>
      <c r="D7502" s="82">
        <v>28.89</v>
      </c>
    </row>
    <row r="7503" spans="1:4" ht="15" x14ac:dyDescent="0.25">
      <c r="A7503" s="81">
        <v>88296</v>
      </c>
      <c r="B7503" s="81" t="s">
        <v>3198</v>
      </c>
      <c r="C7503" s="81" t="s">
        <v>358</v>
      </c>
      <c r="D7503" s="82">
        <v>29.63</v>
      </c>
    </row>
    <row r="7504" spans="1:4" ht="15" x14ac:dyDescent="0.25">
      <c r="A7504" s="81">
        <v>88297</v>
      </c>
      <c r="B7504" s="81" t="s">
        <v>3199</v>
      </c>
      <c r="C7504" s="81" t="s">
        <v>358</v>
      </c>
      <c r="D7504" s="82">
        <v>32.19</v>
      </c>
    </row>
    <row r="7505" spans="1:4" ht="15" x14ac:dyDescent="0.25">
      <c r="A7505" s="81">
        <v>88298</v>
      </c>
      <c r="B7505" s="81" t="s">
        <v>3200</v>
      </c>
      <c r="C7505" s="81" t="s">
        <v>358</v>
      </c>
      <c r="D7505" s="82">
        <v>28.69</v>
      </c>
    </row>
    <row r="7506" spans="1:4" ht="15" x14ac:dyDescent="0.25">
      <c r="A7506" s="81">
        <v>88299</v>
      </c>
      <c r="B7506" s="81" t="s">
        <v>3201</v>
      </c>
      <c r="C7506" s="81" t="s">
        <v>358</v>
      </c>
      <c r="D7506" s="82">
        <v>39.26</v>
      </c>
    </row>
    <row r="7507" spans="1:4" ht="15" x14ac:dyDescent="0.25">
      <c r="A7507" s="81">
        <v>88300</v>
      </c>
      <c r="B7507" s="81" t="s">
        <v>3202</v>
      </c>
      <c r="C7507" s="81" t="s">
        <v>358</v>
      </c>
      <c r="D7507" s="82">
        <v>39.26</v>
      </c>
    </row>
    <row r="7508" spans="1:4" ht="15" x14ac:dyDescent="0.25">
      <c r="A7508" s="81">
        <v>88301</v>
      </c>
      <c r="B7508" s="81" t="s">
        <v>3203</v>
      </c>
      <c r="C7508" s="81" t="s">
        <v>358</v>
      </c>
      <c r="D7508" s="82">
        <v>30.4</v>
      </c>
    </row>
    <row r="7509" spans="1:4" ht="15" x14ac:dyDescent="0.25">
      <c r="A7509" s="81">
        <v>88302</v>
      </c>
      <c r="B7509" s="81" t="s">
        <v>3204</v>
      </c>
      <c r="C7509" s="81" t="s">
        <v>358</v>
      </c>
      <c r="D7509" s="82">
        <v>30.4</v>
      </c>
    </row>
    <row r="7510" spans="1:4" ht="15" x14ac:dyDescent="0.25">
      <c r="A7510" s="81">
        <v>88303</v>
      </c>
      <c r="B7510" s="81" t="s">
        <v>3205</v>
      </c>
      <c r="C7510" s="81" t="s">
        <v>358</v>
      </c>
      <c r="D7510" s="82">
        <v>30.82</v>
      </c>
    </row>
    <row r="7511" spans="1:4" ht="15" x14ac:dyDescent="0.25">
      <c r="A7511" s="81">
        <v>88304</v>
      </c>
      <c r="B7511" s="81" t="s">
        <v>3206</v>
      </c>
      <c r="C7511" s="81" t="s">
        <v>358</v>
      </c>
      <c r="D7511" s="82">
        <v>39.26</v>
      </c>
    </row>
    <row r="7512" spans="1:4" ht="15" x14ac:dyDescent="0.25">
      <c r="A7512" s="81">
        <v>88306</v>
      </c>
      <c r="B7512" s="81" t="s">
        <v>3207</v>
      </c>
      <c r="C7512" s="81" t="s">
        <v>358</v>
      </c>
      <c r="D7512" s="82">
        <v>24.5</v>
      </c>
    </row>
    <row r="7513" spans="1:4" ht="15" x14ac:dyDescent="0.25">
      <c r="A7513" s="81">
        <v>88307</v>
      </c>
      <c r="B7513" s="81" t="s">
        <v>3208</v>
      </c>
      <c r="C7513" s="81" t="s">
        <v>358</v>
      </c>
      <c r="D7513" s="82">
        <v>32.4</v>
      </c>
    </row>
    <row r="7514" spans="1:4" ht="15" x14ac:dyDescent="0.25">
      <c r="A7514" s="81">
        <v>88308</v>
      </c>
      <c r="B7514" s="81" t="s">
        <v>3209</v>
      </c>
      <c r="C7514" s="81" t="s">
        <v>358</v>
      </c>
      <c r="D7514" s="82">
        <v>33.49</v>
      </c>
    </row>
    <row r="7515" spans="1:4" ht="15" x14ac:dyDescent="0.25">
      <c r="A7515" s="81">
        <v>88309</v>
      </c>
      <c r="B7515" s="81" t="s">
        <v>3210</v>
      </c>
      <c r="C7515" s="81" t="s">
        <v>358</v>
      </c>
      <c r="D7515" s="82">
        <v>33.68</v>
      </c>
    </row>
    <row r="7516" spans="1:4" ht="15" x14ac:dyDescent="0.25">
      <c r="A7516" s="81">
        <v>88310</v>
      </c>
      <c r="B7516" s="81" t="s">
        <v>3211</v>
      </c>
      <c r="C7516" s="81" t="s">
        <v>358</v>
      </c>
      <c r="D7516" s="82">
        <v>35.74</v>
      </c>
    </row>
    <row r="7517" spans="1:4" ht="15" x14ac:dyDescent="0.25">
      <c r="A7517" s="81">
        <v>88311</v>
      </c>
      <c r="B7517" s="81" t="s">
        <v>3212</v>
      </c>
      <c r="C7517" s="81" t="s">
        <v>358</v>
      </c>
      <c r="D7517" s="82">
        <v>33.729999999999997</v>
      </c>
    </row>
    <row r="7518" spans="1:4" ht="15" x14ac:dyDescent="0.25">
      <c r="A7518" s="81">
        <v>88312</v>
      </c>
      <c r="B7518" s="81" t="s">
        <v>3213</v>
      </c>
      <c r="C7518" s="81" t="s">
        <v>358</v>
      </c>
      <c r="D7518" s="82">
        <v>35.74</v>
      </c>
    </row>
    <row r="7519" spans="1:4" ht="15" x14ac:dyDescent="0.25">
      <c r="A7519" s="81">
        <v>88313</v>
      </c>
      <c r="B7519" s="81" t="s">
        <v>3214</v>
      </c>
      <c r="C7519" s="81" t="s">
        <v>358</v>
      </c>
      <c r="D7519" s="82">
        <v>29</v>
      </c>
    </row>
    <row r="7520" spans="1:4" ht="15" x14ac:dyDescent="0.25">
      <c r="A7520" s="81">
        <v>88314</v>
      </c>
      <c r="B7520" s="81" t="s">
        <v>3215</v>
      </c>
      <c r="C7520" s="81" t="s">
        <v>358</v>
      </c>
      <c r="D7520" s="82">
        <v>32.01</v>
      </c>
    </row>
    <row r="7521" spans="1:4" ht="15" x14ac:dyDescent="0.25">
      <c r="A7521" s="81">
        <v>88315</v>
      </c>
      <c r="B7521" s="81" t="s">
        <v>3216</v>
      </c>
      <c r="C7521" s="81" t="s">
        <v>358</v>
      </c>
      <c r="D7521" s="82">
        <v>34.06</v>
      </c>
    </row>
    <row r="7522" spans="1:4" ht="15" x14ac:dyDescent="0.25">
      <c r="A7522" s="81">
        <v>88316</v>
      </c>
      <c r="B7522" s="81" t="s">
        <v>3217</v>
      </c>
      <c r="C7522" s="81" t="s">
        <v>358</v>
      </c>
      <c r="D7522" s="82">
        <v>29.32</v>
      </c>
    </row>
    <row r="7523" spans="1:4" ht="15" x14ac:dyDescent="0.25">
      <c r="A7523" s="81">
        <v>88317</v>
      </c>
      <c r="B7523" s="81" t="s">
        <v>3218</v>
      </c>
      <c r="C7523" s="81" t="s">
        <v>358</v>
      </c>
      <c r="D7523" s="82">
        <v>38.729999999999997</v>
      </c>
    </row>
    <row r="7524" spans="1:4" ht="15" x14ac:dyDescent="0.25">
      <c r="A7524" s="81">
        <v>88318</v>
      </c>
      <c r="B7524" s="81" t="s">
        <v>3219</v>
      </c>
      <c r="C7524" s="81" t="s">
        <v>358</v>
      </c>
      <c r="D7524" s="82">
        <v>41</v>
      </c>
    </row>
    <row r="7525" spans="1:4" ht="15" x14ac:dyDescent="0.25">
      <c r="A7525" s="81">
        <v>88321</v>
      </c>
      <c r="B7525" s="81" t="s">
        <v>3220</v>
      </c>
      <c r="C7525" s="81" t="s">
        <v>358</v>
      </c>
      <c r="D7525" s="82">
        <v>60.6</v>
      </c>
    </row>
    <row r="7526" spans="1:4" ht="15" x14ac:dyDescent="0.25">
      <c r="A7526" s="81">
        <v>88322</v>
      </c>
      <c r="B7526" s="81" t="s">
        <v>3221</v>
      </c>
      <c r="C7526" s="81" t="s">
        <v>358</v>
      </c>
      <c r="D7526" s="82">
        <v>29.49</v>
      </c>
    </row>
    <row r="7527" spans="1:4" ht="15" x14ac:dyDescent="0.25">
      <c r="A7527" s="81">
        <v>88323</v>
      </c>
      <c r="B7527" s="81" t="s">
        <v>3222</v>
      </c>
      <c r="C7527" s="81" t="s">
        <v>358</v>
      </c>
      <c r="D7527" s="82">
        <v>33.26</v>
      </c>
    </row>
    <row r="7528" spans="1:4" ht="15" x14ac:dyDescent="0.25">
      <c r="A7528" s="81">
        <v>88324</v>
      </c>
      <c r="B7528" s="81" t="s">
        <v>3223</v>
      </c>
      <c r="C7528" s="81" t="s">
        <v>358</v>
      </c>
      <c r="D7528" s="82">
        <v>32.19</v>
      </c>
    </row>
    <row r="7529" spans="1:4" ht="15" x14ac:dyDescent="0.25">
      <c r="A7529" s="81">
        <v>88325</v>
      </c>
      <c r="B7529" s="81" t="s">
        <v>3224</v>
      </c>
      <c r="C7529" s="81" t="s">
        <v>358</v>
      </c>
      <c r="D7529" s="82">
        <v>29.02</v>
      </c>
    </row>
    <row r="7530" spans="1:4" ht="15" x14ac:dyDescent="0.25">
      <c r="A7530" s="81">
        <v>88377</v>
      </c>
      <c r="B7530" s="81" t="s">
        <v>3225</v>
      </c>
      <c r="C7530" s="81" t="s">
        <v>358</v>
      </c>
      <c r="D7530" s="82">
        <v>28.24</v>
      </c>
    </row>
    <row r="7531" spans="1:4" ht="15" x14ac:dyDescent="0.25">
      <c r="A7531" s="81">
        <v>88441</v>
      </c>
      <c r="B7531" s="81" t="s">
        <v>3226</v>
      </c>
      <c r="C7531" s="81" t="s">
        <v>358</v>
      </c>
      <c r="D7531" s="82">
        <v>30.53</v>
      </c>
    </row>
    <row r="7532" spans="1:4" ht="15" x14ac:dyDescent="0.25">
      <c r="A7532" s="81">
        <v>90766</v>
      </c>
      <c r="B7532" s="81" t="s">
        <v>3227</v>
      </c>
      <c r="C7532" s="81" t="s">
        <v>358</v>
      </c>
      <c r="D7532" s="82">
        <v>38.6</v>
      </c>
    </row>
    <row r="7533" spans="1:4" ht="15" x14ac:dyDescent="0.25">
      <c r="A7533" s="81">
        <v>90767</v>
      </c>
      <c r="B7533" s="81" t="s">
        <v>3228</v>
      </c>
      <c r="C7533" s="81" t="s">
        <v>358</v>
      </c>
      <c r="D7533" s="82">
        <v>40.619999999999997</v>
      </c>
    </row>
    <row r="7534" spans="1:4" ht="15" x14ac:dyDescent="0.25">
      <c r="A7534" s="81">
        <v>90768</v>
      </c>
      <c r="B7534" s="81" t="s">
        <v>3229</v>
      </c>
      <c r="C7534" s="81" t="s">
        <v>358</v>
      </c>
      <c r="D7534" s="82">
        <v>117.1</v>
      </c>
    </row>
    <row r="7535" spans="1:4" ht="15" x14ac:dyDescent="0.25">
      <c r="A7535" s="81">
        <v>90769</v>
      </c>
      <c r="B7535" s="81" t="s">
        <v>3230</v>
      </c>
      <c r="C7535" s="81" t="s">
        <v>358</v>
      </c>
      <c r="D7535" s="82">
        <v>123.43</v>
      </c>
    </row>
    <row r="7536" spans="1:4" ht="15" x14ac:dyDescent="0.25">
      <c r="A7536" s="81">
        <v>90770</v>
      </c>
      <c r="B7536" s="81" t="s">
        <v>3231</v>
      </c>
      <c r="C7536" s="81" t="s">
        <v>358</v>
      </c>
      <c r="D7536" s="82">
        <v>131.81</v>
      </c>
    </row>
    <row r="7537" spans="1:4" ht="15" x14ac:dyDescent="0.25">
      <c r="A7537" s="81">
        <v>90772</v>
      </c>
      <c r="B7537" s="81" t="s">
        <v>3232</v>
      </c>
      <c r="C7537" s="81" t="s">
        <v>358</v>
      </c>
      <c r="D7537" s="82">
        <v>33.42</v>
      </c>
    </row>
    <row r="7538" spans="1:4" ht="15" x14ac:dyDescent="0.25">
      <c r="A7538" s="81">
        <v>90775</v>
      </c>
      <c r="B7538" s="81" t="s">
        <v>3233</v>
      </c>
      <c r="C7538" s="81" t="s">
        <v>358</v>
      </c>
      <c r="D7538" s="82">
        <v>62.32</v>
      </c>
    </row>
    <row r="7539" spans="1:4" ht="15" x14ac:dyDescent="0.25">
      <c r="A7539" s="81">
        <v>90776</v>
      </c>
      <c r="B7539" s="81" t="s">
        <v>3234</v>
      </c>
      <c r="C7539" s="81" t="s">
        <v>358</v>
      </c>
      <c r="D7539" s="82">
        <v>49.17</v>
      </c>
    </row>
    <row r="7540" spans="1:4" ht="15" x14ac:dyDescent="0.25">
      <c r="A7540" s="81">
        <v>90777</v>
      </c>
      <c r="B7540" s="81" t="s">
        <v>3235</v>
      </c>
      <c r="C7540" s="81" t="s">
        <v>358</v>
      </c>
      <c r="D7540" s="82">
        <v>121.69</v>
      </c>
    </row>
    <row r="7541" spans="1:4" ht="15" x14ac:dyDescent="0.25">
      <c r="A7541" s="81">
        <v>90778</v>
      </c>
      <c r="B7541" s="81" t="s">
        <v>3236</v>
      </c>
      <c r="C7541" s="81" t="s">
        <v>358</v>
      </c>
      <c r="D7541" s="82">
        <v>123.76</v>
      </c>
    </row>
    <row r="7542" spans="1:4" ht="15" x14ac:dyDescent="0.25">
      <c r="A7542" s="81">
        <v>90779</v>
      </c>
      <c r="B7542" s="81" t="s">
        <v>3237</v>
      </c>
      <c r="C7542" s="81" t="s">
        <v>358</v>
      </c>
      <c r="D7542" s="82">
        <v>172.5</v>
      </c>
    </row>
    <row r="7543" spans="1:4" ht="15" x14ac:dyDescent="0.25">
      <c r="A7543" s="81">
        <v>90780</v>
      </c>
      <c r="B7543" s="81" t="s">
        <v>3238</v>
      </c>
      <c r="C7543" s="81" t="s">
        <v>358</v>
      </c>
      <c r="D7543" s="82">
        <v>78.5</v>
      </c>
    </row>
    <row r="7544" spans="1:4" ht="15" x14ac:dyDescent="0.25">
      <c r="A7544" s="81">
        <v>90781</v>
      </c>
      <c r="B7544" s="81" t="s">
        <v>3239</v>
      </c>
      <c r="C7544" s="81" t="s">
        <v>358</v>
      </c>
      <c r="D7544" s="82">
        <v>77.2</v>
      </c>
    </row>
    <row r="7545" spans="1:4" ht="15" x14ac:dyDescent="0.25">
      <c r="A7545" s="81">
        <v>93558</v>
      </c>
      <c r="B7545" s="81" t="s">
        <v>3240</v>
      </c>
      <c r="C7545" s="81" t="s">
        <v>3241</v>
      </c>
      <c r="D7545" s="83">
        <v>6350.01</v>
      </c>
    </row>
    <row r="7546" spans="1:4" ht="15" x14ac:dyDescent="0.25">
      <c r="A7546" s="81">
        <v>93561</v>
      </c>
      <c r="B7546" s="81" t="s">
        <v>3233</v>
      </c>
      <c r="C7546" s="81" t="s">
        <v>3241</v>
      </c>
      <c r="D7546" s="83">
        <v>10918.95</v>
      </c>
    </row>
    <row r="7547" spans="1:4" ht="15" x14ac:dyDescent="0.25">
      <c r="A7547" s="81">
        <v>93563</v>
      </c>
      <c r="B7547" s="81" t="s">
        <v>3227</v>
      </c>
      <c r="C7547" s="81" t="s">
        <v>3241</v>
      </c>
      <c r="D7547" s="83">
        <v>6775.65</v>
      </c>
    </row>
    <row r="7548" spans="1:4" ht="15" x14ac:dyDescent="0.25">
      <c r="A7548" s="81">
        <v>93564</v>
      </c>
      <c r="B7548" s="81" t="s">
        <v>3228</v>
      </c>
      <c r="C7548" s="81" t="s">
        <v>3241</v>
      </c>
      <c r="D7548" s="83">
        <v>7099.97</v>
      </c>
    </row>
    <row r="7549" spans="1:4" ht="15" x14ac:dyDescent="0.25">
      <c r="A7549" s="81">
        <v>93565</v>
      </c>
      <c r="B7549" s="81" t="s">
        <v>3235</v>
      </c>
      <c r="C7549" s="81" t="s">
        <v>3241</v>
      </c>
      <c r="D7549" s="83">
        <v>21240.35</v>
      </c>
    </row>
    <row r="7550" spans="1:4" ht="15" x14ac:dyDescent="0.25">
      <c r="A7550" s="81">
        <v>93566</v>
      </c>
      <c r="B7550" s="81" t="s">
        <v>3232</v>
      </c>
      <c r="C7550" s="81" t="s">
        <v>3241</v>
      </c>
      <c r="D7550" s="83">
        <v>5873.14</v>
      </c>
    </row>
    <row r="7551" spans="1:4" ht="15" x14ac:dyDescent="0.25">
      <c r="A7551" s="81">
        <v>93567</v>
      </c>
      <c r="B7551" s="81" t="s">
        <v>3236</v>
      </c>
      <c r="C7551" s="81" t="s">
        <v>3241</v>
      </c>
      <c r="D7551" s="83">
        <v>21600.07</v>
      </c>
    </row>
    <row r="7552" spans="1:4" ht="15" x14ac:dyDescent="0.25">
      <c r="A7552" s="81">
        <v>93568</v>
      </c>
      <c r="B7552" s="81" t="s">
        <v>3237</v>
      </c>
      <c r="C7552" s="81" t="s">
        <v>3241</v>
      </c>
      <c r="D7552" s="83">
        <v>30096.22</v>
      </c>
    </row>
    <row r="7553" spans="1:4" ht="15" x14ac:dyDescent="0.25">
      <c r="A7553" s="81">
        <v>93569</v>
      </c>
      <c r="B7553" s="81" t="s">
        <v>3242</v>
      </c>
      <c r="C7553" s="81" t="s">
        <v>3241</v>
      </c>
      <c r="D7553" s="83">
        <v>20479.349999999999</v>
      </c>
    </row>
    <row r="7554" spans="1:4" ht="15" x14ac:dyDescent="0.25">
      <c r="A7554" s="81">
        <v>93570</v>
      </c>
      <c r="B7554" s="81" t="s">
        <v>3243</v>
      </c>
      <c r="C7554" s="81" t="s">
        <v>3241</v>
      </c>
      <c r="D7554" s="83">
        <v>21584.28</v>
      </c>
    </row>
    <row r="7555" spans="1:4" ht="15" x14ac:dyDescent="0.25">
      <c r="A7555" s="81">
        <v>93571</v>
      </c>
      <c r="B7555" s="81" t="s">
        <v>3244</v>
      </c>
      <c r="C7555" s="81" t="s">
        <v>3241</v>
      </c>
      <c r="D7555" s="83">
        <v>23047.5</v>
      </c>
    </row>
    <row r="7556" spans="1:4" ht="15" x14ac:dyDescent="0.25">
      <c r="A7556" s="81">
        <v>93572</v>
      </c>
      <c r="B7556" s="81" t="s">
        <v>3245</v>
      </c>
      <c r="C7556" s="81" t="s">
        <v>3241</v>
      </c>
      <c r="D7556" s="83">
        <v>8595.74</v>
      </c>
    </row>
    <row r="7557" spans="1:4" ht="15" x14ac:dyDescent="0.25">
      <c r="A7557" s="81">
        <v>94295</v>
      </c>
      <c r="B7557" s="81" t="s">
        <v>3238</v>
      </c>
      <c r="C7557" s="81" t="s">
        <v>3241</v>
      </c>
      <c r="D7557" s="83">
        <v>13697.09</v>
      </c>
    </row>
    <row r="7558" spans="1:4" ht="15" x14ac:dyDescent="0.25">
      <c r="A7558" s="81">
        <v>94296</v>
      </c>
      <c r="B7558" s="81" t="s">
        <v>3239</v>
      </c>
      <c r="C7558" s="81" t="s">
        <v>3241</v>
      </c>
      <c r="D7558" s="83">
        <v>13508.29</v>
      </c>
    </row>
    <row r="7559" spans="1:4" ht="15" x14ac:dyDescent="0.25">
      <c r="A7559" s="81">
        <v>95308</v>
      </c>
      <c r="B7559" s="81" t="s">
        <v>3246</v>
      </c>
      <c r="C7559" s="81" t="s">
        <v>358</v>
      </c>
      <c r="D7559" s="82">
        <v>0.3</v>
      </c>
    </row>
    <row r="7560" spans="1:4" ht="15" x14ac:dyDescent="0.25">
      <c r="A7560" s="81">
        <v>95309</v>
      </c>
      <c r="B7560" s="81" t="s">
        <v>3247</v>
      </c>
      <c r="C7560" s="81" t="s">
        <v>358</v>
      </c>
      <c r="D7560" s="82">
        <v>0.38</v>
      </c>
    </row>
    <row r="7561" spans="1:4" ht="15" x14ac:dyDescent="0.25">
      <c r="A7561" s="81">
        <v>95310</v>
      </c>
      <c r="B7561" s="81" t="s">
        <v>3248</v>
      </c>
      <c r="C7561" s="81" t="s">
        <v>358</v>
      </c>
      <c r="D7561" s="82">
        <v>0.3</v>
      </c>
    </row>
    <row r="7562" spans="1:4" ht="15" x14ac:dyDescent="0.25">
      <c r="A7562" s="81">
        <v>95311</v>
      </c>
      <c r="B7562" s="81" t="s">
        <v>3249</v>
      </c>
      <c r="C7562" s="81" t="s">
        <v>358</v>
      </c>
      <c r="D7562" s="82">
        <v>0.27</v>
      </c>
    </row>
    <row r="7563" spans="1:4" ht="15" x14ac:dyDescent="0.25">
      <c r="A7563" s="81">
        <v>95312</v>
      </c>
      <c r="B7563" s="81" t="s">
        <v>3250</v>
      </c>
      <c r="C7563" s="81" t="s">
        <v>358</v>
      </c>
      <c r="D7563" s="82">
        <v>0.38</v>
      </c>
    </row>
    <row r="7564" spans="1:4" ht="15" x14ac:dyDescent="0.25">
      <c r="A7564" s="81">
        <v>95313</v>
      </c>
      <c r="B7564" s="81" t="s">
        <v>3251</v>
      </c>
      <c r="C7564" s="81" t="s">
        <v>358</v>
      </c>
      <c r="D7564" s="82">
        <v>0.28999999999999998</v>
      </c>
    </row>
    <row r="7565" spans="1:4" ht="15" x14ac:dyDescent="0.25">
      <c r="A7565" s="81">
        <v>95314</v>
      </c>
      <c r="B7565" s="81" t="s">
        <v>3252</v>
      </c>
      <c r="C7565" s="81" t="s">
        <v>358</v>
      </c>
      <c r="D7565" s="82">
        <v>0.32</v>
      </c>
    </row>
    <row r="7566" spans="1:4" ht="15" x14ac:dyDescent="0.25">
      <c r="A7566" s="81">
        <v>95315</v>
      </c>
      <c r="B7566" s="81" t="s">
        <v>3253</v>
      </c>
      <c r="C7566" s="81" t="s">
        <v>358</v>
      </c>
      <c r="D7566" s="82">
        <v>0.32</v>
      </c>
    </row>
    <row r="7567" spans="1:4" ht="15" x14ac:dyDescent="0.25">
      <c r="A7567" s="81">
        <v>95316</v>
      </c>
      <c r="B7567" s="81" t="s">
        <v>3254</v>
      </c>
      <c r="C7567" s="81" t="s">
        <v>358</v>
      </c>
      <c r="D7567" s="82">
        <v>0.98</v>
      </c>
    </row>
    <row r="7568" spans="1:4" ht="15" x14ac:dyDescent="0.25">
      <c r="A7568" s="81">
        <v>95317</v>
      </c>
      <c r="B7568" s="81" t="s">
        <v>3255</v>
      </c>
      <c r="C7568" s="81" t="s">
        <v>358</v>
      </c>
      <c r="D7568" s="82">
        <v>0.47</v>
      </c>
    </row>
    <row r="7569" spans="1:4" ht="15" x14ac:dyDescent="0.25">
      <c r="A7569" s="81">
        <v>95318</v>
      </c>
      <c r="B7569" s="81" t="s">
        <v>3256</v>
      </c>
      <c r="C7569" s="81" t="s">
        <v>358</v>
      </c>
      <c r="D7569" s="82">
        <v>0.37</v>
      </c>
    </row>
    <row r="7570" spans="1:4" ht="15" x14ac:dyDescent="0.25">
      <c r="A7570" s="81">
        <v>95319</v>
      </c>
      <c r="B7570" s="81" t="s">
        <v>3257</v>
      </c>
      <c r="C7570" s="81" t="s">
        <v>358</v>
      </c>
      <c r="D7570" s="82">
        <v>0.3</v>
      </c>
    </row>
    <row r="7571" spans="1:4" ht="15" x14ac:dyDescent="0.25">
      <c r="A7571" s="81">
        <v>95320</v>
      </c>
      <c r="B7571" s="81" t="s">
        <v>3258</v>
      </c>
      <c r="C7571" s="81" t="s">
        <v>358</v>
      </c>
      <c r="D7571" s="82">
        <v>0.3</v>
      </c>
    </row>
    <row r="7572" spans="1:4" ht="15" x14ac:dyDescent="0.25">
      <c r="A7572" s="81">
        <v>95321</v>
      </c>
      <c r="B7572" s="81" t="s">
        <v>3259</v>
      </c>
      <c r="C7572" s="81" t="s">
        <v>358</v>
      </c>
      <c r="D7572" s="82">
        <v>0.27</v>
      </c>
    </row>
    <row r="7573" spans="1:4" ht="15" x14ac:dyDescent="0.25">
      <c r="A7573" s="81">
        <v>95322</v>
      </c>
      <c r="B7573" s="81" t="s">
        <v>3260</v>
      </c>
      <c r="C7573" s="81" t="s">
        <v>358</v>
      </c>
      <c r="D7573" s="82">
        <v>0.32</v>
      </c>
    </row>
    <row r="7574" spans="1:4" ht="15" x14ac:dyDescent="0.25">
      <c r="A7574" s="81">
        <v>95323</v>
      </c>
      <c r="B7574" s="81" t="s">
        <v>3261</v>
      </c>
      <c r="C7574" s="81" t="s">
        <v>358</v>
      </c>
      <c r="D7574" s="82">
        <v>0.32</v>
      </c>
    </row>
    <row r="7575" spans="1:4" ht="15" x14ac:dyDescent="0.25">
      <c r="A7575" s="81">
        <v>95324</v>
      </c>
      <c r="B7575" s="81" t="s">
        <v>3262</v>
      </c>
      <c r="C7575" s="81" t="s">
        <v>358</v>
      </c>
      <c r="D7575" s="82">
        <v>0.41</v>
      </c>
    </row>
    <row r="7576" spans="1:4" ht="15" x14ac:dyDescent="0.25">
      <c r="A7576" s="81">
        <v>95325</v>
      </c>
      <c r="B7576" s="81" t="s">
        <v>3263</v>
      </c>
      <c r="C7576" s="81" t="s">
        <v>358</v>
      </c>
      <c r="D7576" s="82">
        <v>0.53</v>
      </c>
    </row>
    <row r="7577" spans="1:4" ht="15" x14ac:dyDescent="0.25">
      <c r="A7577" s="81">
        <v>95328</v>
      </c>
      <c r="B7577" s="81" t="s">
        <v>3264</v>
      </c>
      <c r="C7577" s="81" t="s">
        <v>358</v>
      </c>
      <c r="D7577" s="82">
        <v>0.32</v>
      </c>
    </row>
    <row r="7578" spans="1:4" ht="15" x14ac:dyDescent="0.25">
      <c r="A7578" s="81">
        <v>95329</v>
      </c>
      <c r="B7578" s="81" t="s">
        <v>3265</v>
      </c>
      <c r="C7578" s="81" t="s">
        <v>358</v>
      </c>
      <c r="D7578" s="82">
        <v>0.41</v>
      </c>
    </row>
    <row r="7579" spans="1:4" ht="15" x14ac:dyDescent="0.25">
      <c r="A7579" s="81">
        <v>95330</v>
      </c>
      <c r="B7579" s="81" t="s">
        <v>3266</v>
      </c>
      <c r="C7579" s="81" t="s">
        <v>358</v>
      </c>
      <c r="D7579" s="82">
        <v>0.32</v>
      </c>
    </row>
    <row r="7580" spans="1:4" ht="15" x14ac:dyDescent="0.25">
      <c r="A7580" s="81">
        <v>95331</v>
      </c>
      <c r="B7580" s="81" t="s">
        <v>3267</v>
      </c>
      <c r="C7580" s="81" t="s">
        <v>358</v>
      </c>
      <c r="D7580" s="82">
        <v>0.49</v>
      </c>
    </row>
    <row r="7581" spans="1:4" ht="15" x14ac:dyDescent="0.25">
      <c r="A7581" s="81">
        <v>95332</v>
      </c>
      <c r="B7581" s="81" t="s">
        <v>3268</v>
      </c>
      <c r="C7581" s="81" t="s">
        <v>358</v>
      </c>
      <c r="D7581" s="82">
        <v>1.43</v>
      </c>
    </row>
    <row r="7582" spans="1:4" ht="15" x14ac:dyDescent="0.25">
      <c r="A7582" s="81">
        <v>95334</v>
      </c>
      <c r="B7582" s="81" t="s">
        <v>3269</v>
      </c>
      <c r="C7582" s="81" t="s">
        <v>358</v>
      </c>
      <c r="D7582" s="82">
        <v>1.39</v>
      </c>
    </row>
    <row r="7583" spans="1:4" ht="15" x14ac:dyDescent="0.25">
      <c r="A7583" s="81">
        <v>95335</v>
      </c>
      <c r="B7583" s="81" t="s">
        <v>3270</v>
      </c>
      <c r="C7583" s="81" t="s">
        <v>358</v>
      </c>
      <c r="D7583" s="82">
        <v>0.6</v>
      </c>
    </row>
    <row r="7584" spans="1:4" ht="15" x14ac:dyDescent="0.25">
      <c r="A7584" s="81">
        <v>95337</v>
      </c>
      <c r="B7584" s="81" t="s">
        <v>3271</v>
      </c>
      <c r="C7584" s="81" t="s">
        <v>358</v>
      </c>
      <c r="D7584" s="82">
        <v>0.32</v>
      </c>
    </row>
    <row r="7585" spans="1:4" ht="15" x14ac:dyDescent="0.25">
      <c r="A7585" s="81">
        <v>95338</v>
      </c>
      <c r="B7585" s="81" t="s">
        <v>3272</v>
      </c>
      <c r="C7585" s="81" t="s">
        <v>358</v>
      </c>
      <c r="D7585" s="82">
        <v>0.6</v>
      </c>
    </row>
    <row r="7586" spans="1:4" ht="15" x14ac:dyDescent="0.25">
      <c r="A7586" s="81">
        <v>95339</v>
      </c>
      <c r="B7586" s="81" t="s">
        <v>3273</v>
      </c>
      <c r="C7586" s="81" t="s">
        <v>358</v>
      </c>
      <c r="D7586" s="82">
        <v>0.57999999999999996</v>
      </c>
    </row>
    <row r="7587" spans="1:4" ht="15" x14ac:dyDescent="0.25">
      <c r="A7587" s="81">
        <v>95340</v>
      </c>
      <c r="B7587" s="81" t="s">
        <v>3274</v>
      </c>
      <c r="C7587" s="81" t="s">
        <v>358</v>
      </c>
      <c r="D7587" s="82">
        <v>0.41</v>
      </c>
    </row>
    <row r="7588" spans="1:4" ht="15" x14ac:dyDescent="0.25">
      <c r="A7588" s="81">
        <v>95341</v>
      </c>
      <c r="B7588" s="81" t="s">
        <v>3275</v>
      </c>
      <c r="C7588" s="81" t="s">
        <v>358</v>
      </c>
      <c r="D7588" s="82">
        <v>0.43</v>
      </c>
    </row>
    <row r="7589" spans="1:4" ht="15" x14ac:dyDescent="0.25">
      <c r="A7589" s="81">
        <v>95342</v>
      </c>
      <c r="B7589" s="81" t="s">
        <v>3276</v>
      </c>
      <c r="C7589" s="81" t="s">
        <v>358</v>
      </c>
      <c r="D7589" s="82">
        <v>0.31</v>
      </c>
    </row>
    <row r="7590" spans="1:4" ht="15" x14ac:dyDescent="0.25">
      <c r="A7590" s="81">
        <v>95343</v>
      </c>
      <c r="B7590" s="81" t="s">
        <v>3277</v>
      </c>
      <c r="C7590" s="81" t="s">
        <v>358</v>
      </c>
      <c r="D7590" s="82">
        <v>0.46</v>
      </c>
    </row>
    <row r="7591" spans="1:4" ht="15" x14ac:dyDescent="0.25">
      <c r="A7591" s="81">
        <v>95344</v>
      </c>
      <c r="B7591" s="81" t="s">
        <v>3278</v>
      </c>
      <c r="C7591" s="81" t="s">
        <v>358</v>
      </c>
      <c r="D7591" s="82">
        <v>0.28000000000000003</v>
      </c>
    </row>
    <row r="7592" spans="1:4" ht="15" x14ac:dyDescent="0.25">
      <c r="A7592" s="81">
        <v>95345</v>
      </c>
      <c r="B7592" s="81" t="s">
        <v>3279</v>
      </c>
      <c r="C7592" s="81" t="s">
        <v>358</v>
      </c>
      <c r="D7592" s="82">
        <v>0.9</v>
      </c>
    </row>
    <row r="7593" spans="1:4" ht="15" x14ac:dyDescent="0.25">
      <c r="A7593" s="81">
        <v>95346</v>
      </c>
      <c r="B7593" s="81" t="s">
        <v>3280</v>
      </c>
      <c r="C7593" s="81" t="s">
        <v>358</v>
      </c>
      <c r="D7593" s="82">
        <v>0.17</v>
      </c>
    </row>
    <row r="7594" spans="1:4" ht="15" x14ac:dyDescent="0.25">
      <c r="A7594" s="81">
        <v>95347</v>
      </c>
      <c r="B7594" s="81" t="s">
        <v>3281</v>
      </c>
      <c r="C7594" s="81" t="s">
        <v>358</v>
      </c>
      <c r="D7594" s="82">
        <v>0.16</v>
      </c>
    </row>
    <row r="7595" spans="1:4" ht="15" x14ac:dyDescent="0.25">
      <c r="A7595" s="81">
        <v>95348</v>
      </c>
      <c r="B7595" s="81" t="s">
        <v>3282</v>
      </c>
      <c r="C7595" s="81" t="s">
        <v>358</v>
      </c>
      <c r="D7595" s="82">
        <v>0.2</v>
      </c>
    </row>
    <row r="7596" spans="1:4" ht="15" x14ac:dyDescent="0.25">
      <c r="A7596" s="81">
        <v>95349</v>
      </c>
      <c r="B7596" s="81" t="s">
        <v>3283</v>
      </c>
      <c r="C7596" s="81" t="s">
        <v>358</v>
      </c>
      <c r="D7596" s="82">
        <v>0.13</v>
      </c>
    </row>
    <row r="7597" spans="1:4" ht="15" x14ac:dyDescent="0.25">
      <c r="A7597" s="81">
        <v>95351</v>
      </c>
      <c r="B7597" s="81" t="s">
        <v>3284</v>
      </c>
      <c r="C7597" s="81" t="s">
        <v>358</v>
      </c>
      <c r="D7597" s="82">
        <v>0.59</v>
      </c>
    </row>
    <row r="7598" spans="1:4" ht="15" x14ac:dyDescent="0.25">
      <c r="A7598" s="81">
        <v>95352</v>
      </c>
      <c r="B7598" s="81" t="s">
        <v>3285</v>
      </c>
      <c r="C7598" s="81" t="s">
        <v>358</v>
      </c>
      <c r="D7598" s="82">
        <v>0.21</v>
      </c>
    </row>
    <row r="7599" spans="1:4" ht="15" x14ac:dyDescent="0.25">
      <c r="A7599" s="81">
        <v>95354</v>
      </c>
      <c r="B7599" s="81" t="s">
        <v>3286</v>
      </c>
      <c r="C7599" s="81" t="s">
        <v>358</v>
      </c>
      <c r="D7599" s="82">
        <v>0.21</v>
      </c>
    </row>
    <row r="7600" spans="1:4" ht="15" x14ac:dyDescent="0.25">
      <c r="A7600" s="81">
        <v>95355</v>
      </c>
      <c r="B7600" s="81" t="s">
        <v>3287</v>
      </c>
      <c r="C7600" s="81" t="s">
        <v>358</v>
      </c>
      <c r="D7600" s="82">
        <v>0.18</v>
      </c>
    </row>
    <row r="7601" spans="1:4" ht="15" x14ac:dyDescent="0.25">
      <c r="A7601" s="81">
        <v>95356</v>
      </c>
      <c r="B7601" s="81" t="s">
        <v>3288</v>
      </c>
      <c r="C7601" s="81" t="s">
        <v>358</v>
      </c>
      <c r="D7601" s="82">
        <v>0.21</v>
      </c>
    </row>
    <row r="7602" spans="1:4" ht="15" x14ac:dyDescent="0.25">
      <c r="A7602" s="81">
        <v>95357</v>
      </c>
      <c r="B7602" s="81" t="s">
        <v>3289</v>
      </c>
      <c r="C7602" s="81" t="s">
        <v>358</v>
      </c>
      <c r="D7602" s="82">
        <v>0.4</v>
      </c>
    </row>
    <row r="7603" spans="1:4" ht="15" x14ac:dyDescent="0.25">
      <c r="A7603" s="81">
        <v>95358</v>
      </c>
      <c r="B7603" s="81" t="s">
        <v>3290</v>
      </c>
      <c r="C7603" s="81" t="s">
        <v>358</v>
      </c>
      <c r="D7603" s="82">
        <v>0.4</v>
      </c>
    </row>
    <row r="7604" spans="1:4" ht="15" x14ac:dyDescent="0.25">
      <c r="A7604" s="81">
        <v>95359</v>
      </c>
      <c r="B7604" s="81" t="s">
        <v>3291</v>
      </c>
      <c r="C7604" s="81" t="s">
        <v>358</v>
      </c>
      <c r="D7604" s="82">
        <v>0.41</v>
      </c>
    </row>
    <row r="7605" spans="1:4" ht="15" x14ac:dyDescent="0.25">
      <c r="A7605" s="81">
        <v>95360</v>
      </c>
      <c r="B7605" s="81" t="s">
        <v>3292</v>
      </c>
      <c r="C7605" s="81" t="s">
        <v>358</v>
      </c>
      <c r="D7605" s="82">
        <v>0.32</v>
      </c>
    </row>
    <row r="7606" spans="1:4" ht="15" x14ac:dyDescent="0.25">
      <c r="A7606" s="81">
        <v>95361</v>
      </c>
      <c r="B7606" s="81" t="s">
        <v>3293</v>
      </c>
      <c r="C7606" s="81" t="s">
        <v>358</v>
      </c>
      <c r="D7606" s="82">
        <v>0.2</v>
      </c>
    </row>
    <row r="7607" spans="1:4" ht="15" x14ac:dyDescent="0.25">
      <c r="A7607" s="81">
        <v>95362</v>
      </c>
      <c r="B7607" s="81" t="s">
        <v>3294</v>
      </c>
      <c r="C7607" s="81" t="s">
        <v>358</v>
      </c>
      <c r="D7607" s="82">
        <v>0.3</v>
      </c>
    </row>
    <row r="7608" spans="1:4" ht="15" x14ac:dyDescent="0.25">
      <c r="A7608" s="81">
        <v>95363</v>
      </c>
      <c r="B7608" s="81" t="s">
        <v>3295</v>
      </c>
      <c r="C7608" s="81" t="s">
        <v>358</v>
      </c>
      <c r="D7608" s="82">
        <v>0.3</v>
      </c>
    </row>
    <row r="7609" spans="1:4" ht="15" x14ac:dyDescent="0.25">
      <c r="A7609" s="81">
        <v>95364</v>
      </c>
      <c r="B7609" s="81" t="s">
        <v>3296</v>
      </c>
      <c r="C7609" s="81" t="s">
        <v>358</v>
      </c>
      <c r="D7609" s="82">
        <v>0.21</v>
      </c>
    </row>
    <row r="7610" spans="1:4" ht="15" x14ac:dyDescent="0.25">
      <c r="A7610" s="81">
        <v>95365</v>
      </c>
      <c r="B7610" s="81" t="s">
        <v>3297</v>
      </c>
      <c r="C7610" s="81" t="s">
        <v>358</v>
      </c>
      <c r="D7610" s="82">
        <v>0.21</v>
      </c>
    </row>
    <row r="7611" spans="1:4" ht="15" x14ac:dyDescent="0.25">
      <c r="A7611" s="81">
        <v>95366</v>
      </c>
      <c r="B7611" s="81" t="s">
        <v>3298</v>
      </c>
      <c r="C7611" s="81" t="s">
        <v>358</v>
      </c>
      <c r="D7611" s="82">
        <v>0.22</v>
      </c>
    </row>
    <row r="7612" spans="1:4" ht="15" x14ac:dyDescent="0.25">
      <c r="A7612" s="81">
        <v>95367</v>
      </c>
      <c r="B7612" s="81" t="s">
        <v>3299</v>
      </c>
      <c r="C7612" s="81" t="s">
        <v>358</v>
      </c>
      <c r="D7612" s="82">
        <v>0.3</v>
      </c>
    </row>
    <row r="7613" spans="1:4" ht="15" x14ac:dyDescent="0.25">
      <c r="A7613" s="81">
        <v>95368</v>
      </c>
      <c r="B7613" s="81" t="s">
        <v>3300</v>
      </c>
      <c r="C7613" s="81" t="s">
        <v>358</v>
      </c>
      <c r="D7613" s="82">
        <v>0.22</v>
      </c>
    </row>
    <row r="7614" spans="1:4" ht="15" x14ac:dyDescent="0.25">
      <c r="A7614" s="81">
        <v>95369</v>
      </c>
      <c r="B7614" s="81" t="s">
        <v>3301</v>
      </c>
      <c r="C7614" s="81" t="s">
        <v>358</v>
      </c>
      <c r="D7614" s="82">
        <v>0.23</v>
      </c>
    </row>
    <row r="7615" spans="1:4" ht="15" x14ac:dyDescent="0.25">
      <c r="A7615" s="81">
        <v>95370</v>
      </c>
      <c r="B7615" s="81" t="s">
        <v>3302</v>
      </c>
      <c r="C7615" s="81" t="s">
        <v>358</v>
      </c>
      <c r="D7615" s="82">
        <v>0.41</v>
      </c>
    </row>
    <row r="7616" spans="1:4" ht="15" x14ac:dyDescent="0.25">
      <c r="A7616" s="81">
        <v>95371</v>
      </c>
      <c r="B7616" s="81" t="s">
        <v>3303</v>
      </c>
      <c r="C7616" s="81" t="s">
        <v>358</v>
      </c>
      <c r="D7616" s="82">
        <v>0.6</v>
      </c>
    </row>
    <row r="7617" spans="1:4" ht="15" x14ac:dyDescent="0.25">
      <c r="A7617" s="81">
        <v>95372</v>
      </c>
      <c r="B7617" s="81" t="s">
        <v>3304</v>
      </c>
      <c r="C7617" s="81" t="s">
        <v>358</v>
      </c>
      <c r="D7617" s="82">
        <v>0.42</v>
      </c>
    </row>
    <row r="7618" spans="1:4" ht="15" x14ac:dyDescent="0.25">
      <c r="A7618" s="81">
        <v>95373</v>
      </c>
      <c r="B7618" s="81" t="s">
        <v>3305</v>
      </c>
      <c r="C7618" s="81" t="s">
        <v>358</v>
      </c>
      <c r="D7618" s="82">
        <v>0.39</v>
      </c>
    </row>
    <row r="7619" spans="1:4" ht="15" x14ac:dyDescent="0.25">
      <c r="A7619" s="81">
        <v>95374</v>
      </c>
      <c r="B7619" s="81" t="s">
        <v>3306</v>
      </c>
      <c r="C7619" s="81" t="s">
        <v>358</v>
      </c>
      <c r="D7619" s="82">
        <v>0.42</v>
      </c>
    </row>
    <row r="7620" spans="1:4" ht="15" x14ac:dyDescent="0.25">
      <c r="A7620" s="81">
        <v>95375</v>
      </c>
      <c r="B7620" s="81" t="s">
        <v>3307</v>
      </c>
      <c r="C7620" s="81" t="s">
        <v>358</v>
      </c>
      <c r="D7620" s="82">
        <v>0.51</v>
      </c>
    </row>
    <row r="7621" spans="1:4" ht="15" x14ac:dyDescent="0.25">
      <c r="A7621" s="81">
        <v>95376</v>
      </c>
      <c r="B7621" s="81" t="s">
        <v>3308</v>
      </c>
      <c r="C7621" s="81" t="s">
        <v>358</v>
      </c>
      <c r="D7621" s="82">
        <v>0.14000000000000001</v>
      </c>
    </row>
    <row r="7622" spans="1:4" ht="15" x14ac:dyDescent="0.25">
      <c r="A7622" s="81">
        <v>95377</v>
      </c>
      <c r="B7622" s="81" t="s">
        <v>3309</v>
      </c>
      <c r="C7622" s="81" t="s">
        <v>358</v>
      </c>
      <c r="D7622" s="82">
        <v>0.33</v>
      </c>
    </row>
    <row r="7623" spans="1:4" ht="15" x14ac:dyDescent="0.25">
      <c r="A7623" s="81">
        <v>95378</v>
      </c>
      <c r="B7623" s="81" t="s">
        <v>3310</v>
      </c>
      <c r="C7623" s="81" t="s">
        <v>358</v>
      </c>
      <c r="D7623" s="82">
        <v>0.5</v>
      </c>
    </row>
    <row r="7624" spans="1:4" ht="15" x14ac:dyDescent="0.25">
      <c r="A7624" s="81">
        <v>95379</v>
      </c>
      <c r="B7624" s="81" t="s">
        <v>3311</v>
      </c>
      <c r="C7624" s="81" t="s">
        <v>358</v>
      </c>
      <c r="D7624" s="82">
        <v>0.38</v>
      </c>
    </row>
    <row r="7625" spans="1:4" ht="15" x14ac:dyDescent="0.25">
      <c r="A7625" s="81">
        <v>95380</v>
      </c>
      <c r="B7625" s="81" t="s">
        <v>3312</v>
      </c>
      <c r="C7625" s="81" t="s">
        <v>358</v>
      </c>
      <c r="D7625" s="82">
        <v>0.41</v>
      </c>
    </row>
    <row r="7626" spans="1:4" ht="15" x14ac:dyDescent="0.25">
      <c r="A7626" s="81">
        <v>95383</v>
      </c>
      <c r="B7626" s="81" t="s">
        <v>3313</v>
      </c>
      <c r="C7626" s="81" t="s">
        <v>358</v>
      </c>
      <c r="D7626" s="82">
        <v>0.55000000000000004</v>
      </c>
    </row>
    <row r="7627" spans="1:4" ht="15" x14ac:dyDescent="0.25">
      <c r="A7627" s="81">
        <v>95384</v>
      </c>
      <c r="B7627" s="81" t="s">
        <v>3314</v>
      </c>
      <c r="C7627" s="81" t="s">
        <v>358</v>
      </c>
      <c r="D7627" s="82">
        <v>0.35</v>
      </c>
    </row>
    <row r="7628" spans="1:4" ht="15" x14ac:dyDescent="0.25">
      <c r="A7628" s="81">
        <v>95385</v>
      </c>
      <c r="B7628" s="81" t="s">
        <v>3315</v>
      </c>
      <c r="C7628" s="81" t="s">
        <v>358</v>
      </c>
      <c r="D7628" s="82">
        <v>0.32</v>
      </c>
    </row>
    <row r="7629" spans="1:4" ht="15" x14ac:dyDescent="0.25">
      <c r="A7629" s="81">
        <v>95386</v>
      </c>
      <c r="B7629" s="81" t="s">
        <v>3316</v>
      </c>
      <c r="C7629" s="81" t="s">
        <v>358</v>
      </c>
      <c r="D7629" s="82">
        <v>0.32</v>
      </c>
    </row>
    <row r="7630" spans="1:4" ht="15" x14ac:dyDescent="0.25">
      <c r="A7630" s="81">
        <v>95387</v>
      </c>
      <c r="B7630" s="81" t="s">
        <v>3317</v>
      </c>
      <c r="C7630" s="81" t="s">
        <v>358</v>
      </c>
      <c r="D7630" s="82">
        <v>0.34</v>
      </c>
    </row>
    <row r="7631" spans="1:4" ht="15" x14ac:dyDescent="0.25">
      <c r="A7631" s="81">
        <v>95389</v>
      </c>
      <c r="B7631" s="81" t="s">
        <v>3318</v>
      </c>
      <c r="C7631" s="81" t="s">
        <v>358</v>
      </c>
      <c r="D7631" s="82">
        <v>0.19</v>
      </c>
    </row>
    <row r="7632" spans="1:4" ht="15" x14ac:dyDescent="0.25">
      <c r="A7632" s="81">
        <v>95390</v>
      </c>
      <c r="B7632" s="81" t="s">
        <v>3319</v>
      </c>
      <c r="C7632" s="81" t="s">
        <v>358</v>
      </c>
      <c r="D7632" s="82">
        <v>0.12</v>
      </c>
    </row>
    <row r="7633" spans="1:4" ht="15" x14ac:dyDescent="0.25">
      <c r="A7633" s="81">
        <v>95392</v>
      </c>
      <c r="B7633" s="81" t="s">
        <v>3320</v>
      </c>
      <c r="C7633" s="81" t="s">
        <v>358</v>
      </c>
      <c r="D7633" s="82">
        <v>0.21</v>
      </c>
    </row>
    <row r="7634" spans="1:4" ht="15" x14ac:dyDescent="0.25">
      <c r="A7634" s="81">
        <v>95393</v>
      </c>
      <c r="B7634" s="81" t="s">
        <v>3321</v>
      </c>
      <c r="C7634" s="81" t="s">
        <v>358</v>
      </c>
      <c r="D7634" s="82">
        <v>0.91</v>
      </c>
    </row>
    <row r="7635" spans="1:4" ht="15" x14ac:dyDescent="0.25">
      <c r="A7635" s="81">
        <v>95394</v>
      </c>
      <c r="B7635" s="81" t="s">
        <v>3322</v>
      </c>
      <c r="C7635" s="81" t="s">
        <v>358</v>
      </c>
      <c r="D7635" s="82">
        <v>1.08</v>
      </c>
    </row>
    <row r="7636" spans="1:4" ht="15" x14ac:dyDescent="0.25">
      <c r="A7636" s="81">
        <v>95395</v>
      </c>
      <c r="B7636" s="81" t="s">
        <v>3323</v>
      </c>
      <c r="C7636" s="81" t="s">
        <v>358</v>
      </c>
      <c r="D7636" s="82">
        <v>1.1399999999999999</v>
      </c>
    </row>
    <row r="7637" spans="1:4" ht="15" x14ac:dyDescent="0.25">
      <c r="A7637" s="81">
        <v>95396</v>
      </c>
      <c r="B7637" s="81" t="s">
        <v>3324</v>
      </c>
      <c r="C7637" s="81" t="s">
        <v>358</v>
      </c>
      <c r="D7637" s="82">
        <v>1.22</v>
      </c>
    </row>
    <row r="7638" spans="1:4" ht="15" x14ac:dyDescent="0.25">
      <c r="A7638" s="81">
        <v>95398</v>
      </c>
      <c r="B7638" s="81" t="s">
        <v>3325</v>
      </c>
      <c r="C7638" s="81" t="s">
        <v>358</v>
      </c>
      <c r="D7638" s="82">
        <v>0.18</v>
      </c>
    </row>
    <row r="7639" spans="1:4" ht="15" x14ac:dyDescent="0.25">
      <c r="A7639" s="81">
        <v>95400</v>
      </c>
      <c r="B7639" s="81" t="s">
        <v>3326</v>
      </c>
      <c r="C7639" s="81" t="s">
        <v>358</v>
      </c>
      <c r="D7639" s="82">
        <v>0.35</v>
      </c>
    </row>
    <row r="7640" spans="1:4" ht="15" x14ac:dyDescent="0.25">
      <c r="A7640" s="81">
        <v>95401</v>
      </c>
      <c r="B7640" s="81" t="s">
        <v>3327</v>
      </c>
      <c r="C7640" s="81" t="s">
        <v>358</v>
      </c>
      <c r="D7640" s="82">
        <v>1.1000000000000001</v>
      </c>
    </row>
    <row r="7641" spans="1:4" ht="15" x14ac:dyDescent="0.25">
      <c r="A7641" s="81">
        <v>95402</v>
      </c>
      <c r="B7641" s="81" t="s">
        <v>3328</v>
      </c>
      <c r="C7641" s="81" t="s">
        <v>358</v>
      </c>
      <c r="D7641" s="82">
        <v>1.99</v>
      </c>
    </row>
    <row r="7642" spans="1:4" ht="15" x14ac:dyDescent="0.25">
      <c r="A7642" s="81">
        <v>95403</v>
      </c>
      <c r="B7642" s="81" t="s">
        <v>3329</v>
      </c>
      <c r="C7642" s="81" t="s">
        <v>358</v>
      </c>
      <c r="D7642" s="82">
        <v>2.0299999999999998</v>
      </c>
    </row>
    <row r="7643" spans="1:4" ht="15" x14ac:dyDescent="0.25">
      <c r="A7643" s="81">
        <v>95404</v>
      </c>
      <c r="B7643" s="81" t="s">
        <v>3330</v>
      </c>
      <c r="C7643" s="81" t="s">
        <v>358</v>
      </c>
      <c r="D7643" s="82">
        <v>2.84</v>
      </c>
    </row>
    <row r="7644" spans="1:4" ht="15" x14ac:dyDescent="0.25">
      <c r="A7644" s="81">
        <v>95405</v>
      </c>
      <c r="B7644" s="81" t="s">
        <v>3331</v>
      </c>
      <c r="C7644" s="81" t="s">
        <v>358</v>
      </c>
      <c r="D7644" s="82">
        <v>1.8</v>
      </c>
    </row>
    <row r="7645" spans="1:4" ht="15" x14ac:dyDescent="0.25">
      <c r="A7645" s="81">
        <v>95406</v>
      </c>
      <c r="B7645" s="81" t="s">
        <v>3332</v>
      </c>
      <c r="C7645" s="81" t="s">
        <v>358</v>
      </c>
      <c r="D7645" s="82">
        <v>0.71</v>
      </c>
    </row>
    <row r="7646" spans="1:4" ht="15" x14ac:dyDescent="0.25">
      <c r="A7646" s="81">
        <v>95408</v>
      </c>
      <c r="B7646" s="81" t="s">
        <v>3333</v>
      </c>
      <c r="C7646" s="81" t="s">
        <v>3241</v>
      </c>
      <c r="D7646" s="82">
        <v>21.72</v>
      </c>
    </row>
    <row r="7647" spans="1:4" ht="15" x14ac:dyDescent="0.25">
      <c r="A7647" s="81">
        <v>95411</v>
      </c>
      <c r="B7647" s="81" t="s">
        <v>3334</v>
      </c>
      <c r="C7647" s="81" t="s">
        <v>3241</v>
      </c>
      <c r="D7647" s="82">
        <v>45.84</v>
      </c>
    </row>
    <row r="7648" spans="1:4" ht="15" x14ac:dyDescent="0.25">
      <c r="A7648" s="81">
        <v>95413</v>
      </c>
      <c r="B7648" s="81" t="s">
        <v>3335</v>
      </c>
      <c r="C7648" s="81" t="s">
        <v>3241</v>
      </c>
      <c r="D7648" s="82">
        <v>27.72</v>
      </c>
    </row>
    <row r="7649" spans="1:4" ht="15" x14ac:dyDescent="0.25">
      <c r="A7649" s="81">
        <v>95414</v>
      </c>
      <c r="B7649" s="81" t="s">
        <v>3336</v>
      </c>
      <c r="C7649" s="81" t="s">
        <v>3241</v>
      </c>
      <c r="D7649" s="82">
        <v>119.81</v>
      </c>
    </row>
    <row r="7650" spans="1:4" ht="15" x14ac:dyDescent="0.25">
      <c r="A7650" s="81">
        <v>95415</v>
      </c>
      <c r="B7650" s="81" t="s">
        <v>3337</v>
      </c>
      <c r="C7650" s="81" t="s">
        <v>3241</v>
      </c>
      <c r="D7650" s="82">
        <v>261.52999999999997</v>
      </c>
    </row>
    <row r="7651" spans="1:4" ht="15" x14ac:dyDescent="0.25">
      <c r="A7651" s="81">
        <v>95416</v>
      </c>
      <c r="B7651" s="81" t="s">
        <v>3338</v>
      </c>
      <c r="C7651" s="81" t="s">
        <v>3241</v>
      </c>
      <c r="D7651" s="82">
        <v>23.78</v>
      </c>
    </row>
    <row r="7652" spans="1:4" ht="15" x14ac:dyDescent="0.25">
      <c r="A7652" s="81">
        <v>95417</v>
      </c>
      <c r="B7652" s="81" t="s">
        <v>3339</v>
      </c>
      <c r="C7652" s="81" t="s">
        <v>3241</v>
      </c>
      <c r="D7652" s="82">
        <v>266.04000000000002</v>
      </c>
    </row>
    <row r="7653" spans="1:4" ht="15" x14ac:dyDescent="0.25">
      <c r="A7653" s="81">
        <v>95418</v>
      </c>
      <c r="B7653" s="81" t="s">
        <v>3340</v>
      </c>
      <c r="C7653" s="81" t="s">
        <v>3241</v>
      </c>
      <c r="D7653" s="82">
        <v>372.67</v>
      </c>
    </row>
    <row r="7654" spans="1:4" ht="15" x14ac:dyDescent="0.25">
      <c r="A7654" s="81">
        <v>95419</v>
      </c>
      <c r="B7654" s="81" t="s">
        <v>3341</v>
      </c>
      <c r="C7654" s="81" t="s">
        <v>3241</v>
      </c>
      <c r="D7654" s="82">
        <v>142.72999999999999</v>
      </c>
    </row>
    <row r="7655" spans="1:4" ht="15" x14ac:dyDescent="0.25">
      <c r="A7655" s="81">
        <v>95420</v>
      </c>
      <c r="B7655" s="81" t="s">
        <v>3342</v>
      </c>
      <c r="C7655" s="81" t="s">
        <v>3241</v>
      </c>
      <c r="D7655" s="82">
        <v>150.58000000000001</v>
      </c>
    </row>
    <row r="7656" spans="1:4" ht="15" x14ac:dyDescent="0.25">
      <c r="A7656" s="81">
        <v>95421</v>
      </c>
      <c r="B7656" s="81" t="s">
        <v>3343</v>
      </c>
      <c r="C7656" s="81" t="s">
        <v>3241</v>
      </c>
      <c r="D7656" s="82">
        <v>160.97999999999999</v>
      </c>
    </row>
    <row r="7657" spans="1:4" ht="15" x14ac:dyDescent="0.25">
      <c r="A7657" s="81">
        <v>95422</v>
      </c>
      <c r="B7657" s="81" t="s">
        <v>3344</v>
      </c>
      <c r="C7657" s="81" t="s">
        <v>3241</v>
      </c>
      <c r="D7657" s="82">
        <v>144.91999999999999</v>
      </c>
    </row>
    <row r="7658" spans="1:4" ht="15" x14ac:dyDescent="0.25">
      <c r="A7658" s="81">
        <v>95423</v>
      </c>
      <c r="B7658" s="81" t="s">
        <v>3345</v>
      </c>
      <c r="C7658" s="81" t="s">
        <v>3241</v>
      </c>
      <c r="D7658" s="82">
        <v>236.4</v>
      </c>
    </row>
    <row r="7659" spans="1:4" ht="15" x14ac:dyDescent="0.25">
      <c r="A7659" s="81">
        <v>95424</v>
      </c>
      <c r="B7659" s="81" t="s">
        <v>3346</v>
      </c>
      <c r="C7659" s="81" t="s">
        <v>3241</v>
      </c>
      <c r="D7659" s="82">
        <v>93.15</v>
      </c>
    </row>
    <row r="7660" spans="1:4" ht="15" x14ac:dyDescent="0.25">
      <c r="A7660" s="81">
        <v>100288</v>
      </c>
      <c r="B7660" s="81" t="s">
        <v>3347</v>
      </c>
      <c r="C7660" s="81" t="s">
        <v>358</v>
      </c>
      <c r="D7660" s="82">
        <v>0.13</v>
      </c>
    </row>
    <row r="7661" spans="1:4" ht="15" x14ac:dyDescent="0.25">
      <c r="A7661" s="81">
        <v>100289</v>
      </c>
      <c r="B7661" s="81" t="s">
        <v>3348</v>
      </c>
      <c r="C7661" s="81" t="s">
        <v>358</v>
      </c>
      <c r="D7661" s="82">
        <v>31.39</v>
      </c>
    </row>
    <row r="7662" spans="1:4" ht="15" x14ac:dyDescent="0.25">
      <c r="A7662" s="81">
        <v>100291</v>
      </c>
      <c r="B7662" s="81" t="s">
        <v>3349</v>
      </c>
      <c r="C7662" s="81" t="s">
        <v>358</v>
      </c>
      <c r="D7662" s="82">
        <v>0.38</v>
      </c>
    </row>
    <row r="7663" spans="1:4" ht="15" x14ac:dyDescent="0.25">
      <c r="A7663" s="81">
        <v>100293</v>
      </c>
      <c r="B7663" s="81" t="s">
        <v>3350</v>
      </c>
      <c r="C7663" s="81" t="s">
        <v>358</v>
      </c>
      <c r="D7663" s="82">
        <v>0.34</v>
      </c>
    </row>
    <row r="7664" spans="1:4" ht="15" x14ac:dyDescent="0.25">
      <c r="A7664" s="81">
        <v>100295</v>
      </c>
      <c r="B7664" s="81" t="s">
        <v>3351</v>
      </c>
      <c r="C7664" s="81" t="s">
        <v>358</v>
      </c>
      <c r="D7664" s="82">
        <v>1.17</v>
      </c>
    </row>
    <row r="7665" spans="1:4" ht="15" x14ac:dyDescent="0.25">
      <c r="A7665" s="81">
        <v>100298</v>
      </c>
      <c r="B7665" s="81" t="s">
        <v>3352</v>
      </c>
      <c r="C7665" s="81" t="s">
        <v>358</v>
      </c>
      <c r="D7665" s="82">
        <v>1.06</v>
      </c>
    </row>
    <row r="7666" spans="1:4" ht="15" x14ac:dyDescent="0.25">
      <c r="A7666" s="81">
        <v>100299</v>
      </c>
      <c r="B7666" s="81" t="s">
        <v>3353</v>
      </c>
      <c r="C7666" s="81" t="s">
        <v>358</v>
      </c>
      <c r="D7666" s="82">
        <v>1.46</v>
      </c>
    </row>
    <row r="7667" spans="1:4" ht="15" x14ac:dyDescent="0.25">
      <c r="A7667" s="81">
        <v>100301</v>
      </c>
      <c r="B7667" s="81" t="s">
        <v>3354</v>
      </c>
      <c r="C7667" s="81" t="s">
        <v>358</v>
      </c>
      <c r="D7667" s="82">
        <v>33.29</v>
      </c>
    </row>
    <row r="7668" spans="1:4" ht="15" x14ac:dyDescent="0.25">
      <c r="A7668" s="81">
        <v>100303</v>
      </c>
      <c r="B7668" s="81" t="s">
        <v>3355</v>
      </c>
      <c r="C7668" s="81" t="s">
        <v>358</v>
      </c>
      <c r="D7668" s="82">
        <v>29.02</v>
      </c>
    </row>
    <row r="7669" spans="1:4" ht="15" x14ac:dyDescent="0.25">
      <c r="A7669" s="81">
        <v>100307</v>
      </c>
      <c r="B7669" s="81" t="s">
        <v>3356</v>
      </c>
      <c r="C7669" s="81" t="s">
        <v>358</v>
      </c>
      <c r="D7669" s="82">
        <v>42.58</v>
      </c>
    </row>
    <row r="7670" spans="1:4" ht="15" x14ac:dyDescent="0.25">
      <c r="A7670" s="81">
        <v>100308</v>
      </c>
      <c r="B7670" s="81" t="s">
        <v>3357</v>
      </c>
      <c r="C7670" s="81" t="s">
        <v>358</v>
      </c>
      <c r="D7670" s="82">
        <v>42.9</v>
      </c>
    </row>
    <row r="7671" spans="1:4" ht="15" x14ac:dyDescent="0.25">
      <c r="A7671" s="81">
        <v>100309</v>
      </c>
      <c r="B7671" s="81" t="s">
        <v>3358</v>
      </c>
      <c r="C7671" s="81" t="s">
        <v>358</v>
      </c>
      <c r="D7671" s="82">
        <v>74.23</v>
      </c>
    </row>
    <row r="7672" spans="1:4" ht="15" x14ac:dyDescent="0.25">
      <c r="A7672" s="81">
        <v>100315</v>
      </c>
      <c r="B7672" s="81" t="s">
        <v>3359</v>
      </c>
      <c r="C7672" s="81" t="s">
        <v>3241</v>
      </c>
      <c r="D7672" s="82">
        <v>191.29</v>
      </c>
    </row>
    <row r="7673" spans="1:4" ht="15" x14ac:dyDescent="0.25">
      <c r="A7673" s="81">
        <v>100321</v>
      </c>
      <c r="B7673" s="81" t="s">
        <v>3358</v>
      </c>
      <c r="C7673" s="81" t="s">
        <v>3241</v>
      </c>
      <c r="D7673" s="83">
        <v>12959.11</v>
      </c>
    </row>
    <row r="7674" spans="1:4" ht="15" x14ac:dyDescent="0.25">
      <c r="A7674" s="81">
        <v>100533</v>
      </c>
      <c r="B7674" s="81" t="s">
        <v>3360</v>
      </c>
      <c r="C7674" s="81" t="s">
        <v>358</v>
      </c>
      <c r="D7674" s="82">
        <v>62.1</v>
      </c>
    </row>
    <row r="7675" spans="1:4" ht="15" x14ac:dyDescent="0.25">
      <c r="A7675" s="81">
        <v>100534</v>
      </c>
      <c r="B7675" s="81" t="s">
        <v>3360</v>
      </c>
      <c r="C7675" s="81" t="s">
        <v>3241</v>
      </c>
      <c r="D7675" s="83">
        <v>10857.12</v>
      </c>
    </row>
    <row r="7676" spans="1:4" ht="15" x14ac:dyDescent="0.25">
      <c r="A7676" s="81">
        <v>100535</v>
      </c>
      <c r="B7676" s="81" t="s">
        <v>3361</v>
      </c>
      <c r="C7676" s="81" t="s">
        <v>358</v>
      </c>
      <c r="D7676" s="82">
        <v>1.21</v>
      </c>
    </row>
    <row r="7677" spans="1:4" ht="15" x14ac:dyDescent="0.25">
      <c r="A7677" s="81">
        <v>100536</v>
      </c>
      <c r="B7677" s="81" t="s">
        <v>3362</v>
      </c>
      <c r="C7677" s="81" t="s">
        <v>3241</v>
      </c>
      <c r="D7677" s="82">
        <v>159.22999999999999</v>
      </c>
    </row>
    <row r="7678" spans="1:4" ht="15" x14ac:dyDescent="0.25">
      <c r="A7678" s="81">
        <v>101286</v>
      </c>
      <c r="B7678" s="81" t="s">
        <v>3363</v>
      </c>
      <c r="C7678" s="81" t="s">
        <v>3241</v>
      </c>
      <c r="D7678" s="82">
        <v>39.71</v>
      </c>
    </row>
    <row r="7679" spans="1:4" ht="15" x14ac:dyDescent="0.25">
      <c r="A7679" s="81">
        <v>101287</v>
      </c>
      <c r="B7679" s="81" t="s">
        <v>3364</v>
      </c>
      <c r="C7679" s="81" t="s">
        <v>3241</v>
      </c>
      <c r="D7679" s="82">
        <v>128.41</v>
      </c>
    </row>
    <row r="7680" spans="1:4" ht="15" x14ac:dyDescent="0.25">
      <c r="A7680" s="81">
        <v>101288</v>
      </c>
      <c r="B7680" s="81" t="s">
        <v>3365</v>
      </c>
      <c r="C7680" s="81" t="s">
        <v>3241</v>
      </c>
      <c r="D7680" s="82">
        <v>39.71</v>
      </c>
    </row>
    <row r="7681" spans="1:4" ht="15" x14ac:dyDescent="0.25">
      <c r="A7681" s="81">
        <v>101289</v>
      </c>
      <c r="B7681" s="81" t="s">
        <v>3366</v>
      </c>
      <c r="C7681" s="81" t="s">
        <v>3241</v>
      </c>
      <c r="D7681" s="82">
        <v>35.67</v>
      </c>
    </row>
    <row r="7682" spans="1:4" ht="15" x14ac:dyDescent="0.25">
      <c r="A7682" s="81">
        <v>101290</v>
      </c>
      <c r="B7682" s="81" t="s">
        <v>3367</v>
      </c>
      <c r="C7682" s="81" t="s">
        <v>3241</v>
      </c>
      <c r="D7682" s="82">
        <v>50.78</v>
      </c>
    </row>
    <row r="7683" spans="1:4" ht="15" x14ac:dyDescent="0.25">
      <c r="A7683" s="81">
        <v>101291</v>
      </c>
      <c r="B7683" s="81" t="s">
        <v>3368</v>
      </c>
      <c r="C7683" s="81" t="s">
        <v>3241</v>
      </c>
      <c r="D7683" s="82">
        <v>39.71</v>
      </c>
    </row>
    <row r="7684" spans="1:4" ht="15" x14ac:dyDescent="0.25">
      <c r="A7684" s="81">
        <v>101292</v>
      </c>
      <c r="B7684" s="81" t="s">
        <v>3369</v>
      </c>
      <c r="C7684" s="81" t="s">
        <v>3241</v>
      </c>
      <c r="D7684" s="82">
        <v>38.17</v>
      </c>
    </row>
    <row r="7685" spans="1:4" ht="15" x14ac:dyDescent="0.25">
      <c r="A7685" s="81">
        <v>101293</v>
      </c>
      <c r="B7685" s="81" t="s">
        <v>3370</v>
      </c>
      <c r="C7685" s="81" t="s">
        <v>3241</v>
      </c>
      <c r="D7685" s="82">
        <v>42.85</v>
      </c>
    </row>
    <row r="7686" spans="1:4" ht="15" x14ac:dyDescent="0.25">
      <c r="A7686" s="81">
        <v>101294</v>
      </c>
      <c r="B7686" s="81" t="s">
        <v>3371</v>
      </c>
      <c r="C7686" s="81" t="s">
        <v>3241</v>
      </c>
      <c r="D7686" s="82">
        <v>42.35</v>
      </c>
    </row>
    <row r="7687" spans="1:4" ht="15" x14ac:dyDescent="0.25">
      <c r="A7687" s="81">
        <v>101295</v>
      </c>
      <c r="B7687" s="81" t="s">
        <v>3372</v>
      </c>
      <c r="C7687" s="81" t="s">
        <v>3241</v>
      </c>
      <c r="D7687" s="82">
        <v>45.04</v>
      </c>
    </row>
    <row r="7688" spans="1:4" ht="15" x14ac:dyDescent="0.25">
      <c r="A7688" s="81">
        <v>101296</v>
      </c>
      <c r="B7688" s="81" t="s">
        <v>3373</v>
      </c>
      <c r="C7688" s="81" t="s">
        <v>3241</v>
      </c>
      <c r="D7688" s="82">
        <v>61.89</v>
      </c>
    </row>
    <row r="7689" spans="1:4" ht="15" x14ac:dyDescent="0.25">
      <c r="A7689" s="81">
        <v>101297</v>
      </c>
      <c r="B7689" s="81" t="s">
        <v>3374</v>
      </c>
      <c r="C7689" s="81" t="s">
        <v>3241</v>
      </c>
      <c r="D7689" s="82">
        <v>49.4</v>
      </c>
    </row>
    <row r="7690" spans="1:4" ht="15" x14ac:dyDescent="0.25">
      <c r="A7690" s="81">
        <v>101298</v>
      </c>
      <c r="B7690" s="81" t="s">
        <v>3375</v>
      </c>
      <c r="C7690" s="81" t="s">
        <v>3241</v>
      </c>
      <c r="D7690" s="82">
        <v>39.71</v>
      </c>
    </row>
    <row r="7691" spans="1:4" ht="15" x14ac:dyDescent="0.25">
      <c r="A7691" s="81">
        <v>101299</v>
      </c>
      <c r="B7691" s="81" t="s">
        <v>3376</v>
      </c>
      <c r="C7691" s="81" t="s">
        <v>3241</v>
      </c>
      <c r="D7691" s="82">
        <v>50.78</v>
      </c>
    </row>
    <row r="7692" spans="1:4" ht="15" x14ac:dyDescent="0.25">
      <c r="A7692" s="81">
        <v>101300</v>
      </c>
      <c r="B7692" s="81" t="s">
        <v>3377</v>
      </c>
      <c r="C7692" s="81" t="s">
        <v>3241</v>
      </c>
      <c r="D7692" s="82">
        <v>35.65</v>
      </c>
    </row>
    <row r="7693" spans="1:4" ht="15" x14ac:dyDescent="0.25">
      <c r="A7693" s="81">
        <v>101301</v>
      </c>
      <c r="B7693" s="81" t="s">
        <v>3378</v>
      </c>
      <c r="C7693" s="81" t="s">
        <v>3241</v>
      </c>
      <c r="D7693" s="82">
        <v>41.92</v>
      </c>
    </row>
    <row r="7694" spans="1:4" ht="15" x14ac:dyDescent="0.25">
      <c r="A7694" s="81">
        <v>101302</v>
      </c>
      <c r="B7694" s="81" t="s">
        <v>3379</v>
      </c>
      <c r="C7694" s="81" t="s">
        <v>3241</v>
      </c>
      <c r="D7694" s="82">
        <v>42.83</v>
      </c>
    </row>
    <row r="7695" spans="1:4" ht="15" x14ac:dyDescent="0.25">
      <c r="A7695" s="81">
        <v>101303</v>
      </c>
      <c r="B7695" s="81" t="s">
        <v>3380</v>
      </c>
      <c r="C7695" s="81" t="s">
        <v>3241</v>
      </c>
      <c r="D7695" s="82">
        <v>153.49</v>
      </c>
    </row>
    <row r="7696" spans="1:4" ht="15" x14ac:dyDescent="0.25">
      <c r="A7696" s="81">
        <v>101304</v>
      </c>
      <c r="B7696" s="81" t="s">
        <v>3381</v>
      </c>
      <c r="C7696" s="81" t="s">
        <v>3241</v>
      </c>
      <c r="D7696" s="82">
        <v>54.79</v>
      </c>
    </row>
    <row r="7697" spans="1:4" ht="15" x14ac:dyDescent="0.25">
      <c r="A7697" s="81">
        <v>101305</v>
      </c>
      <c r="B7697" s="81" t="s">
        <v>3382</v>
      </c>
      <c r="C7697" s="81" t="s">
        <v>3241</v>
      </c>
      <c r="D7697" s="82">
        <v>69.709999999999994</v>
      </c>
    </row>
    <row r="7698" spans="1:4" ht="15" x14ac:dyDescent="0.25">
      <c r="A7698" s="81">
        <v>101307</v>
      </c>
      <c r="B7698" s="81" t="s">
        <v>3383</v>
      </c>
      <c r="C7698" s="81" t="s">
        <v>3241</v>
      </c>
      <c r="D7698" s="82">
        <v>42.85</v>
      </c>
    </row>
    <row r="7699" spans="1:4" ht="15" x14ac:dyDescent="0.25">
      <c r="A7699" s="81">
        <v>101308</v>
      </c>
      <c r="B7699" s="81" t="s">
        <v>3384</v>
      </c>
      <c r="C7699" s="81" t="s">
        <v>3241</v>
      </c>
      <c r="D7699" s="82">
        <v>36.96</v>
      </c>
    </row>
    <row r="7700" spans="1:4" ht="15" x14ac:dyDescent="0.25">
      <c r="A7700" s="81">
        <v>101309</v>
      </c>
      <c r="B7700" s="81" t="s">
        <v>3385</v>
      </c>
      <c r="C7700" s="81" t="s">
        <v>3241</v>
      </c>
      <c r="D7700" s="82">
        <v>50.78</v>
      </c>
    </row>
    <row r="7701" spans="1:4" ht="15" x14ac:dyDescent="0.25">
      <c r="A7701" s="81">
        <v>101310</v>
      </c>
      <c r="B7701" s="81" t="s">
        <v>3386</v>
      </c>
      <c r="C7701" s="81" t="s">
        <v>3241</v>
      </c>
      <c r="D7701" s="82">
        <v>54.79</v>
      </c>
    </row>
    <row r="7702" spans="1:4" ht="15" x14ac:dyDescent="0.25">
      <c r="A7702" s="81">
        <v>101311</v>
      </c>
      <c r="B7702" s="81" t="s">
        <v>3387</v>
      </c>
      <c r="C7702" s="81" t="s">
        <v>3241</v>
      </c>
      <c r="D7702" s="82">
        <v>42.85</v>
      </c>
    </row>
    <row r="7703" spans="1:4" ht="15" x14ac:dyDescent="0.25">
      <c r="A7703" s="81">
        <v>101312</v>
      </c>
      <c r="B7703" s="81" t="s">
        <v>3388</v>
      </c>
      <c r="C7703" s="81" t="s">
        <v>3241</v>
      </c>
      <c r="D7703" s="82">
        <v>64.400000000000006</v>
      </c>
    </row>
    <row r="7704" spans="1:4" ht="15" x14ac:dyDescent="0.25">
      <c r="A7704" s="81">
        <v>101313</v>
      </c>
      <c r="B7704" s="81" t="s">
        <v>3389</v>
      </c>
      <c r="C7704" s="81" t="s">
        <v>3241</v>
      </c>
      <c r="D7704" s="82">
        <v>187.79</v>
      </c>
    </row>
    <row r="7705" spans="1:4" ht="15" x14ac:dyDescent="0.25">
      <c r="A7705" s="81">
        <v>101315</v>
      </c>
      <c r="B7705" s="81" t="s">
        <v>3390</v>
      </c>
      <c r="C7705" s="81" t="s">
        <v>3241</v>
      </c>
      <c r="D7705" s="82">
        <v>182.82</v>
      </c>
    </row>
    <row r="7706" spans="1:4" ht="15" x14ac:dyDescent="0.25">
      <c r="A7706" s="81">
        <v>101316</v>
      </c>
      <c r="B7706" s="81" t="s">
        <v>3391</v>
      </c>
      <c r="C7706" s="81" t="s">
        <v>3241</v>
      </c>
      <c r="D7706" s="82">
        <v>79.459999999999994</v>
      </c>
    </row>
    <row r="7707" spans="1:4" ht="15" x14ac:dyDescent="0.25">
      <c r="A7707" s="81">
        <v>101320</v>
      </c>
      <c r="B7707" s="81" t="s">
        <v>3392</v>
      </c>
      <c r="C7707" s="81" t="s">
        <v>3241</v>
      </c>
      <c r="D7707" s="82">
        <v>31.9</v>
      </c>
    </row>
    <row r="7708" spans="1:4" ht="15" x14ac:dyDescent="0.25">
      <c r="A7708" s="81">
        <v>101322</v>
      </c>
      <c r="B7708" s="81" t="s">
        <v>3393</v>
      </c>
      <c r="C7708" s="81" t="s">
        <v>3241</v>
      </c>
      <c r="D7708" s="82">
        <v>42.85</v>
      </c>
    </row>
    <row r="7709" spans="1:4" ht="15" x14ac:dyDescent="0.25">
      <c r="A7709" s="81">
        <v>101323</v>
      </c>
      <c r="B7709" s="81" t="s">
        <v>3394</v>
      </c>
      <c r="C7709" s="81" t="s">
        <v>3241</v>
      </c>
      <c r="D7709" s="82">
        <v>78.72</v>
      </c>
    </row>
    <row r="7710" spans="1:4" ht="15" x14ac:dyDescent="0.25">
      <c r="A7710" s="81">
        <v>101324</v>
      </c>
      <c r="B7710" s="81" t="s">
        <v>3395</v>
      </c>
      <c r="C7710" s="81" t="s">
        <v>3241</v>
      </c>
      <c r="D7710" s="82">
        <v>22.57</v>
      </c>
    </row>
    <row r="7711" spans="1:4" ht="15" x14ac:dyDescent="0.25">
      <c r="A7711" s="81">
        <v>101325</v>
      </c>
      <c r="B7711" s="81" t="s">
        <v>3396</v>
      </c>
      <c r="C7711" s="81" t="s">
        <v>3241</v>
      </c>
      <c r="D7711" s="82">
        <v>60.44</v>
      </c>
    </row>
    <row r="7712" spans="1:4" ht="15" x14ac:dyDescent="0.25">
      <c r="A7712" s="81">
        <v>101326</v>
      </c>
      <c r="B7712" s="81" t="s">
        <v>3397</v>
      </c>
      <c r="C7712" s="81" t="s">
        <v>3241</v>
      </c>
      <c r="D7712" s="82">
        <v>16.84</v>
      </c>
    </row>
    <row r="7713" spans="1:4" ht="15" x14ac:dyDescent="0.25">
      <c r="A7713" s="81">
        <v>101328</v>
      </c>
      <c r="B7713" s="81" t="s">
        <v>3398</v>
      </c>
      <c r="C7713" s="81" t="s">
        <v>3241</v>
      </c>
      <c r="D7713" s="82">
        <v>27.02</v>
      </c>
    </row>
    <row r="7714" spans="1:4" ht="15" x14ac:dyDescent="0.25">
      <c r="A7714" s="81">
        <v>101329</v>
      </c>
      <c r="B7714" s="81" t="s">
        <v>3399</v>
      </c>
      <c r="C7714" s="81" t="s">
        <v>3241</v>
      </c>
      <c r="D7714" s="82">
        <v>77.25</v>
      </c>
    </row>
    <row r="7715" spans="1:4" ht="15" x14ac:dyDescent="0.25">
      <c r="A7715" s="81">
        <v>101330</v>
      </c>
      <c r="B7715" s="81" t="s">
        <v>3400</v>
      </c>
      <c r="C7715" s="81" t="s">
        <v>3241</v>
      </c>
      <c r="D7715" s="82">
        <v>54.79</v>
      </c>
    </row>
    <row r="7716" spans="1:4" ht="15" x14ac:dyDescent="0.25">
      <c r="A7716" s="81">
        <v>101331</v>
      </c>
      <c r="B7716" s="81" t="s">
        <v>3401</v>
      </c>
      <c r="C7716" s="81" t="s">
        <v>3241</v>
      </c>
      <c r="D7716" s="82">
        <v>56.78</v>
      </c>
    </row>
    <row r="7717" spans="1:4" ht="15" x14ac:dyDescent="0.25">
      <c r="A7717" s="81">
        <v>101332</v>
      </c>
      <c r="B7717" s="81" t="s">
        <v>3402</v>
      </c>
      <c r="C7717" s="81" t="s">
        <v>3241</v>
      </c>
      <c r="D7717" s="82">
        <v>18.09</v>
      </c>
    </row>
    <row r="7718" spans="1:4" ht="15" x14ac:dyDescent="0.25">
      <c r="A7718" s="81">
        <v>101333</v>
      </c>
      <c r="B7718" s="81" t="s">
        <v>3403</v>
      </c>
      <c r="C7718" s="81" t="s">
        <v>3241</v>
      </c>
      <c r="D7718" s="82">
        <v>41.9</v>
      </c>
    </row>
    <row r="7719" spans="1:4" ht="15" x14ac:dyDescent="0.25">
      <c r="A7719" s="81">
        <v>101334</v>
      </c>
      <c r="B7719" s="81" t="s">
        <v>3404</v>
      </c>
      <c r="C7719" s="81" t="s">
        <v>3241</v>
      </c>
      <c r="D7719" s="82">
        <v>139.34</v>
      </c>
    </row>
    <row r="7720" spans="1:4" ht="15" x14ac:dyDescent="0.25">
      <c r="A7720" s="81">
        <v>101336</v>
      </c>
      <c r="B7720" s="81" t="s">
        <v>3405</v>
      </c>
      <c r="C7720" s="81" t="s">
        <v>3241</v>
      </c>
      <c r="D7720" s="82">
        <v>78.42</v>
      </c>
    </row>
    <row r="7721" spans="1:4" ht="15" x14ac:dyDescent="0.25">
      <c r="A7721" s="81">
        <v>101337</v>
      </c>
      <c r="B7721" s="81" t="s">
        <v>3406</v>
      </c>
      <c r="C7721" s="81" t="s">
        <v>3241</v>
      </c>
      <c r="D7721" s="82">
        <v>28.6</v>
      </c>
    </row>
    <row r="7722" spans="1:4" ht="15" x14ac:dyDescent="0.25">
      <c r="A7722" s="81">
        <v>101338</v>
      </c>
      <c r="B7722" s="81" t="s">
        <v>3407</v>
      </c>
      <c r="C7722" s="81" t="s">
        <v>3241</v>
      </c>
      <c r="D7722" s="82">
        <v>31.22</v>
      </c>
    </row>
    <row r="7723" spans="1:4" ht="15" x14ac:dyDescent="0.25">
      <c r="A7723" s="81">
        <v>101339</v>
      </c>
      <c r="B7723" s="81" t="s">
        <v>3408</v>
      </c>
      <c r="C7723" s="81" t="s">
        <v>3241</v>
      </c>
      <c r="D7723" s="82">
        <v>28.74</v>
      </c>
    </row>
    <row r="7724" spans="1:4" ht="15" x14ac:dyDescent="0.25">
      <c r="A7724" s="81">
        <v>101340</v>
      </c>
      <c r="B7724" s="81" t="s">
        <v>3409</v>
      </c>
      <c r="C7724" s="81" t="s">
        <v>3241</v>
      </c>
      <c r="D7724" s="82">
        <v>26.06</v>
      </c>
    </row>
    <row r="7725" spans="1:4" ht="15" x14ac:dyDescent="0.25">
      <c r="A7725" s="81">
        <v>101341</v>
      </c>
      <c r="B7725" s="81" t="s">
        <v>3410</v>
      </c>
      <c r="C7725" s="81" t="s">
        <v>3241</v>
      </c>
      <c r="D7725" s="82">
        <v>24.4</v>
      </c>
    </row>
    <row r="7726" spans="1:4" ht="15" x14ac:dyDescent="0.25">
      <c r="A7726" s="81">
        <v>101342</v>
      </c>
      <c r="B7726" s="81" t="s">
        <v>3411</v>
      </c>
      <c r="C7726" s="81" t="s">
        <v>3241</v>
      </c>
      <c r="D7726" s="82">
        <v>28.74</v>
      </c>
    </row>
    <row r="7727" spans="1:4" ht="15" x14ac:dyDescent="0.25">
      <c r="A7727" s="81">
        <v>101343</v>
      </c>
      <c r="B7727" s="81" t="s">
        <v>3412</v>
      </c>
      <c r="C7727" s="81" t="s">
        <v>3241</v>
      </c>
      <c r="D7727" s="82">
        <v>53.24</v>
      </c>
    </row>
    <row r="7728" spans="1:4" ht="15" x14ac:dyDescent="0.25">
      <c r="A7728" s="81">
        <v>101344</v>
      </c>
      <c r="B7728" s="81" t="s">
        <v>3413</v>
      </c>
      <c r="C7728" s="81" t="s">
        <v>3241</v>
      </c>
      <c r="D7728" s="82">
        <v>52.43</v>
      </c>
    </row>
    <row r="7729" spans="1:4" ht="15" x14ac:dyDescent="0.25">
      <c r="A7729" s="81">
        <v>101345</v>
      </c>
      <c r="B7729" s="81" t="s">
        <v>3414</v>
      </c>
      <c r="C7729" s="81" t="s">
        <v>3241</v>
      </c>
      <c r="D7729" s="82">
        <v>54.24</v>
      </c>
    </row>
    <row r="7730" spans="1:4" ht="15" x14ac:dyDescent="0.25">
      <c r="A7730" s="81">
        <v>101346</v>
      </c>
      <c r="B7730" s="81" t="s">
        <v>3415</v>
      </c>
      <c r="C7730" s="81" t="s">
        <v>3241</v>
      </c>
      <c r="D7730" s="82">
        <v>29.62</v>
      </c>
    </row>
    <row r="7731" spans="1:4" ht="15" x14ac:dyDescent="0.25">
      <c r="A7731" s="81">
        <v>101347</v>
      </c>
      <c r="B7731" s="81" t="s">
        <v>3416</v>
      </c>
      <c r="C7731" s="81" t="s">
        <v>3241</v>
      </c>
      <c r="D7731" s="82">
        <v>42.82</v>
      </c>
    </row>
    <row r="7732" spans="1:4" ht="15" x14ac:dyDescent="0.25">
      <c r="A7732" s="81">
        <v>101348</v>
      </c>
      <c r="B7732" s="81" t="s">
        <v>3417</v>
      </c>
      <c r="C7732" s="81" t="s">
        <v>3241</v>
      </c>
      <c r="D7732" s="82">
        <v>26.62</v>
      </c>
    </row>
    <row r="7733" spans="1:4" ht="15" x14ac:dyDescent="0.25">
      <c r="A7733" s="81">
        <v>101349</v>
      </c>
      <c r="B7733" s="81" t="s">
        <v>3418</v>
      </c>
      <c r="C7733" s="81" t="s">
        <v>3241</v>
      </c>
      <c r="D7733" s="82">
        <v>39.729999999999997</v>
      </c>
    </row>
    <row r="7734" spans="1:4" ht="15" x14ac:dyDescent="0.25">
      <c r="A7734" s="81">
        <v>101350</v>
      </c>
      <c r="B7734" s="81" t="s">
        <v>3419</v>
      </c>
      <c r="C7734" s="81" t="s">
        <v>3241</v>
      </c>
      <c r="D7734" s="82">
        <v>39.729999999999997</v>
      </c>
    </row>
    <row r="7735" spans="1:4" ht="15" x14ac:dyDescent="0.25">
      <c r="A7735" s="81">
        <v>101351</v>
      </c>
      <c r="B7735" s="81" t="s">
        <v>3420</v>
      </c>
      <c r="C7735" s="81" t="s">
        <v>3241</v>
      </c>
      <c r="D7735" s="82">
        <v>28.74</v>
      </c>
    </row>
    <row r="7736" spans="1:4" ht="15" x14ac:dyDescent="0.25">
      <c r="A7736" s="81">
        <v>101352</v>
      </c>
      <c r="B7736" s="81" t="s">
        <v>3421</v>
      </c>
      <c r="C7736" s="81" t="s">
        <v>3241</v>
      </c>
      <c r="D7736" s="82">
        <v>28.74</v>
      </c>
    </row>
    <row r="7737" spans="1:4" ht="15" x14ac:dyDescent="0.25">
      <c r="A7737" s="81">
        <v>101353</v>
      </c>
      <c r="B7737" s="81" t="s">
        <v>3422</v>
      </c>
      <c r="C7737" s="81" t="s">
        <v>3241</v>
      </c>
      <c r="D7737" s="82">
        <v>29.25</v>
      </c>
    </row>
    <row r="7738" spans="1:4" ht="15" x14ac:dyDescent="0.25">
      <c r="A7738" s="81">
        <v>101355</v>
      </c>
      <c r="B7738" s="81" t="s">
        <v>3423</v>
      </c>
      <c r="C7738" s="81" t="s">
        <v>3241</v>
      </c>
      <c r="D7738" s="82">
        <v>39.729999999999997</v>
      </c>
    </row>
    <row r="7739" spans="1:4" ht="15" x14ac:dyDescent="0.25">
      <c r="A7739" s="81">
        <v>101356</v>
      </c>
      <c r="B7739" s="81" t="s">
        <v>3424</v>
      </c>
      <c r="C7739" s="81" t="s">
        <v>3241</v>
      </c>
      <c r="D7739" s="82">
        <v>54.79</v>
      </c>
    </row>
    <row r="7740" spans="1:4" ht="15" x14ac:dyDescent="0.25">
      <c r="A7740" s="81">
        <v>101357</v>
      </c>
      <c r="B7740" s="81" t="s">
        <v>3425</v>
      </c>
      <c r="C7740" s="81" t="s">
        <v>3241</v>
      </c>
      <c r="D7740" s="82">
        <v>78.72</v>
      </c>
    </row>
    <row r="7741" spans="1:4" ht="15" x14ac:dyDescent="0.25">
      <c r="A7741" s="81">
        <v>101358</v>
      </c>
      <c r="B7741" s="81" t="s">
        <v>3426</v>
      </c>
      <c r="C7741" s="81" t="s">
        <v>3241</v>
      </c>
      <c r="D7741" s="82">
        <v>56.14</v>
      </c>
    </row>
    <row r="7742" spans="1:4" ht="15" x14ac:dyDescent="0.25">
      <c r="A7742" s="81">
        <v>101359</v>
      </c>
      <c r="B7742" s="81" t="s">
        <v>3427</v>
      </c>
      <c r="C7742" s="81" t="s">
        <v>3241</v>
      </c>
      <c r="D7742" s="82">
        <v>51.77</v>
      </c>
    </row>
    <row r="7743" spans="1:4" ht="15" x14ac:dyDescent="0.25">
      <c r="A7743" s="81">
        <v>101360</v>
      </c>
      <c r="B7743" s="81" t="s">
        <v>3428</v>
      </c>
      <c r="C7743" s="81" t="s">
        <v>3241</v>
      </c>
      <c r="D7743" s="82">
        <v>56.14</v>
      </c>
    </row>
    <row r="7744" spans="1:4" ht="15" x14ac:dyDescent="0.25">
      <c r="A7744" s="81">
        <v>101361</v>
      </c>
      <c r="B7744" s="81" t="s">
        <v>3429</v>
      </c>
      <c r="C7744" s="81" t="s">
        <v>3241</v>
      </c>
      <c r="D7744" s="82">
        <v>67.900000000000006</v>
      </c>
    </row>
    <row r="7745" spans="1:4" ht="15" x14ac:dyDescent="0.25">
      <c r="A7745" s="81">
        <v>101363</v>
      </c>
      <c r="B7745" s="81" t="s">
        <v>3430</v>
      </c>
      <c r="C7745" s="81" t="s">
        <v>3241</v>
      </c>
      <c r="D7745" s="82">
        <v>44.01</v>
      </c>
    </row>
    <row r="7746" spans="1:4" ht="15" x14ac:dyDescent="0.25">
      <c r="A7746" s="81">
        <v>101364</v>
      </c>
      <c r="B7746" s="81" t="s">
        <v>3431</v>
      </c>
      <c r="C7746" s="81" t="s">
        <v>3241</v>
      </c>
      <c r="D7746" s="82">
        <v>65.5</v>
      </c>
    </row>
    <row r="7747" spans="1:4" ht="15" x14ac:dyDescent="0.25">
      <c r="A7747" s="81">
        <v>101365</v>
      </c>
      <c r="B7747" s="81" t="s">
        <v>3432</v>
      </c>
      <c r="C7747" s="81" t="s">
        <v>3241</v>
      </c>
      <c r="D7747" s="82">
        <v>50.35</v>
      </c>
    </row>
    <row r="7748" spans="1:4" ht="15" x14ac:dyDescent="0.25">
      <c r="A7748" s="81">
        <v>101366</v>
      </c>
      <c r="B7748" s="81" t="s">
        <v>3433</v>
      </c>
      <c r="C7748" s="81" t="s">
        <v>3241</v>
      </c>
      <c r="D7748" s="82">
        <v>54.26</v>
      </c>
    </row>
    <row r="7749" spans="1:4" ht="15" x14ac:dyDescent="0.25">
      <c r="A7749" s="81">
        <v>101368</v>
      </c>
      <c r="B7749" s="81" t="s">
        <v>3434</v>
      </c>
      <c r="C7749" s="81" t="s">
        <v>3241</v>
      </c>
      <c r="D7749" s="82">
        <v>72.459999999999994</v>
      </c>
    </row>
    <row r="7750" spans="1:4" ht="15" x14ac:dyDescent="0.25">
      <c r="A7750" s="81">
        <v>101369</v>
      </c>
      <c r="B7750" s="81" t="s">
        <v>3435</v>
      </c>
      <c r="C7750" s="81" t="s">
        <v>3241</v>
      </c>
      <c r="D7750" s="82">
        <v>46.79</v>
      </c>
    </row>
    <row r="7751" spans="1:4" ht="15" x14ac:dyDescent="0.25">
      <c r="A7751" s="81">
        <v>101370</v>
      </c>
      <c r="B7751" s="81" t="s">
        <v>3436</v>
      </c>
      <c r="C7751" s="81" t="s">
        <v>3241</v>
      </c>
      <c r="D7751" s="82">
        <v>42.85</v>
      </c>
    </row>
    <row r="7752" spans="1:4" ht="15" x14ac:dyDescent="0.25">
      <c r="A7752" s="81">
        <v>101371</v>
      </c>
      <c r="B7752" s="81" t="s">
        <v>3437</v>
      </c>
      <c r="C7752" s="81" t="s">
        <v>3241</v>
      </c>
      <c r="D7752" s="82">
        <v>45.05</v>
      </c>
    </row>
    <row r="7753" spans="1:4" ht="15" x14ac:dyDescent="0.25">
      <c r="A7753" s="81">
        <v>101372</v>
      </c>
      <c r="B7753" s="81" t="s">
        <v>3438</v>
      </c>
      <c r="C7753" s="81" t="s">
        <v>3241</v>
      </c>
      <c r="D7753" s="82">
        <v>17.579999999999998</v>
      </c>
    </row>
    <row r="7754" spans="1:4" ht="15" x14ac:dyDescent="0.25">
      <c r="A7754" s="81">
        <v>101374</v>
      </c>
      <c r="B7754" s="81" t="s">
        <v>3154</v>
      </c>
      <c r="C7754" s="81" t="s">
        <v>3241</v>
      </c>
      <c r="D7754" s="83">
        <v>5628.76</v>
      </c>
    </row>
    <row r="7755" spans="1:4" ht="15" x14ac:dyDescent="0.25">
      <c r="A7755" s="81">
        <v>101375</v>
      </c>
      <c r="B7755" s="81" t="s">
        <v>3439</v>
      </c>
      <c r="C7755" s="81" t="s">
        <v>3241</v>
      </c>
      <c r="D7755" s="83">
        <v>5715.04</v>
      </c>
    </row>
    <row r="7756" spans="1:4" ht="15" x14ac:dyDescent="0.25">
      <c r="A7756" s="81">
        <v>101376</v>
      </c>
      <c r="B7756" s="81" t="s">
        <v>3440</v>
      </c>
      <c r="C7756" s="81" t="s">
        <v>3241</v>
      </c>
      <c r="D7756" s="83">
        <v>5403.18</v>
      </c>
    </row>
    <row r="7757" spans="1:4" ht="15" x14ac:dyDescent="0.25">
      <c r="A7757" s="81">
        <v>101377</v>
      </c>
      <c r="B7757" s="81" t="s">
        <v>3157</v>
      </c>
      <c r="C7757" s="81" t="s">
        <v>3241</v>
      </c>
      <c r="D7757" s="83">
        <v>5218.45</v>
      </c>
    </row>
    <row r="7758" spans="1:4" ht="15" x14ac:dyDescent="0.25">
      <c r="A7758" s="81">
        <v>101378</v>
      </c>
      <c r="B7758" s="81" t="s">
        <v>3354</v>
      </c>
      <c r="C7758" s="81" t="s">
        <v>3241</v>
      </c>
      <c r="D7758" s="83">
        <v>5947.99</v>
      </c>
    </row>
    <row r="7759" spans="1:4" ht="15" x14ac:dyDescent="0.25">
      <c r="A7759" s="81">
        <v>101379</v>
      </c>
      <c r="B7759" s="81" t="s">
        <v>3441</v>
      </c>
      <c r="C7759" s="81" t="s">
        <v>3241</v>
      </c>
      <c r="D7759" s="83">
        <v>5628.76</v>
      </c>
    </row>
    <row r="7760" spans="1:4" ht="15" x14ac:dyDescent="0.25">
      <c r="A7760" s="81">
        <v>101380</v>
      </c>
      <c r="B7760" s="81" t="s">
        <v>3159</v>
      </c>
      <c r="C7760" s="81" t="s">
        <v>3241</v>
      </c>
      <c r="D7760" s="83">
        <v>5449.01</v>
      </c>
    </row>
    <row r="7761" spans="1:4" ht="15" x14ac:dyDescent="0.25">
      <c r="A7761" s="81">
        <v>101381</v>
      </c>
      <c r="B7761" s="81" t="s">
        <v>3160</v>
      </c>
      <c r="C7761" s="81" t="s">
        <v>3241</v>
      </c>
      <c r="D7761" s="83">
        <v>5947.92</v>
      </c>
    </row>
    <row r="7762" spans="1:4" ht="15" x14ac:dyDescent="0.25">
      <c r="A7762" s="81">
        <v>101382</v>
      </c>
      <c r="B7762" s="81" t="s">
        <v>3442</v>
      </c>
      <c r="C7762" s="81" t="s">
        <v>3241</v>
      </c>
      <c r="D7762" s="83">
        <v>4742.92</v>
      </c>
    </row>
    <row r="7763" spans="1:4" ht="15" x14ac:dyDescent="0.25">
      <c r="A7763" s="81">
        <v>101383</v>
      </c>
      <c r="B7763" s="81" t="s">
        <v>3355</v>
      </c>
      <c r="C7763" s="81" t="s">
        <v>3241</v>
      </c>
      <c r="D7763" s="83">
        <v>5182.8100000000004</v>
      </c>
    </row>
    <row r="7764" spans="1:4" ht="15" x14ac:dyDescent="0.25">
      <c r="A7764" s="81">
        <v>101384</v>
      </c>
      <c r="B7764" s="81" t="s">
        <v>3163</v>
      </c>
      <c r="C7764" s="81" t="s">
        <v>3241</v>
      </c>
      <c r="D7764" s="83">
        <v>5520.86</v>
      </c>
    </row>
    <row r="7765" spans="1:4" ht="15" x14ac:dyDescent="0.25">
      <c r="A7765" s="81">
        <v>101385</v>
      </c>
      <c r="B7765" s="81" t="s">
        <v>3443</v>
      </c>
      <c r="C7765" s="81" t="s">
        <v>3241</v>
      </c>
      <c r="D7765" s="83">
        <v>7368.31</v>
      </c>
    </row>
    <row r="7766" spans="1:4" ht="15" x14ac:dyDescent="0.25">
      <c r="A7766" s="81">
        <v>101386</v>
      </c>
      <c r="B7766" s="81" t="s">
        <v>3165</v>
      </c>
      <c r="C7766" s="81" t="s">
        <v>3241</v>
      </c>
      <c r="D7766" s="83">
        <v>5403.18</v>
      </c>
    </row>
    <row r="7767" spans="1:4" ht="15" x14ac:dyDescent="0.25">
      <c r="A7767" s="81">
        <v>101387</v>
      </c>
      <c r="B7767" s="81" t="s">
        <v>3444</v>
      </c>
      <c r="C7767" s="81" t="s">
        <v>3241</v>
      </c>
      <c r="D7767" s="83">
        <v>5639.83</v>
      </c>
    </row>
    <row r="7768" spans="1:4" ht="15" x14ac:dyDescent="0.25">
      <c r="A7768" s="81">
        <v>101388</v>
      </c>
      <c r="B7768" s="81" t="s">
        <v>3167</v>
      </c>
      <c r="C7768" s="81" t="s">
        <v>3241</v>
      </c>
      <c r="D7768" s="83">
        <v>5192.87</v>
      </c>
    </row>
    <row r="7769" spans="1:4" ht="15" x14ac:dyDescent="0.25">
      <c r="A7769" s="81">
        <v>101389</v>
      </c>
      <c r="B7769" s="81" t="s">
        <v>3168</v>
      </c>
      <c r="C7769" s="81" t="s">
        <v>3241</v>
      </c>
      <c r="D7769" s="83">
        <v>6301.91</v>
      </c>
    </row>
    <row r="7770" spans="1:4" ht="15" x14ac:dyDescent="0.25">
      <c r="A7770" s="81">
        <v>101390</v>
      </c>
      <c r="B7770" s="81" t="s">
        <v>3445</v>
      </c>
      <c r="C7770" s="81" t="s">
        <v>3241</v>
      </c>
      <c r="D7770" s="83">
        <v>6426.6</v>
      </c>
    </row>
    <row r="7771" spans="1:4" ht="15" x14ac:dyDescent="0.25">
      <c r="A7771" s="81">
        <v>101391</v>
      </c>
      <c r="B7771" s="81" t="s">
        <v>3446</v>
      </c>
      <c r="C7771" s="81" t="s">
        <v>3241</v>
      </c>
      <c r="D7771" s="83">
        <v>5959.86</v>
      </c>
    </row>
    <row r="7772" spans="1:4" ht="15" x14ac:dyDescent="0.25">
      <c r="A7772" s="81">
        <v>101392</v>
      </c>
      <c r="B7772" s="81" t="s">
        <v>3447</v>
      </c>
      <c r="C7772" s="81" t="s">
        <v>3241</v>
      </c>
      <c r="D7772" s="83">
        <v>5938.58</v>
      </c>
    </row>
    <row r="7773" spans="1:4" ht="15" x14ac:dyDescent="0.25">
      <c r="A7773" s="81">
        <v>101394</v>
      </c>
      <c r="B7773" s="81" t="s">
        <v>3172</v>
      </c>
      <c r="C7773" s="81" t="s">
        <v>3241</v>
      </c>
      <c r="D7773" s="83">
        <v>5947.88</v>
      </c>
    </row>
    <row r="7774" spans="1:4" ht="15" x14ac:dyDescent="0.25">
      <c r="A7774" s="81">
        <v>101395</v>
      </c>
      <c r="B7774" s="81" t="s">
        <v>3448</v>
      </c>
      <c r="C7774" s="81" t="s">
        <v>3241</v>
      </c>
      <c r="D7774" s="83">
        <v>5613.5</v>
      </c>
    </row>
    <row r="7775" spans="1:4" ht="15" x14ac:dyDescent="0.25">
      <c r="A7775" s="81">
        <v>101396</v>
      </c>
      <c r="B7775" s="81" t="s">
        <v>3449</v>
      </c>
      <c r="C7775" s="81" t="s">
        <v>3241</v>
      </c>
      <c r="D7775" s="83">
        <v>5933.53</v>
      </c>
    </row>
    <row r="7776" spans="1:4" ht="15" x14ac:dyDescent="0.25">
      <c r="A7776" s="81">
        <v>101397</v>
      </c>
      <c r="B7776" s="81" t="s">
        <v>3174</v>
      </c>
      <c r="C7776" s="81" t="s">
        <v>3241</v>
      </c>
      <c r="D7776" s="83">
        <v>5921.59</v>
      </c>
    </row>
    <row r="7777" spans="1:4" ht="15" x14ac:dyDescent="0.25">
      <c r="A7777" s="81">
        <v>101398</v>
      </c>
      <c r="B7777" s="81" t="s">
        <v>3450</v>
      </c>
      <c r="C7777" s="81" t="s">
        <v>3241</v>
      </c>
      <c r="D7777" s="83">
        <v>7911.42</v>
      </c>
    </row>
    <row r="7778" spans="1:4" ht="15" x14ac:dyDescent="0.25">
      <c r="A7778" s="81">
        <v>101399</v>
      </c>
      <c r="B7778" s="81" t="s">
        <v>3176</v>
      </c>
      <c r="C7778" s="81" t="s">
        <v>3241</v>
      </c>
      <c r="D7778" s="83">
        <v>7621.92</v>
      </c>
    </row>
    <row r="7779" spans="1:4" ht="15" x14ac:dyDescent="0.25">
      <c r="A7779" s="81">
        <v>101401</v>
      </c>
      <c r="B7779" s="81" t="s">
        <v>3177</v>
      </c>
      <c r="C7779" s="81" t="s">
        <v>3241</v>
      </c>
      <c r="D7779" s="83">
        <v>8649.5</v>
      </c>
    </row>
    <row r="7780" spans="1:4" ht="15" x14ac:dyDescent="0.25">
      <c r="A7780" s="81">
        <v>101402</v>
      </c>
      <c r="B7780" s="81" t="s">
        <v>3178</v>
      </c>
      <c r="C7780" s="81" t="s">
        <v>3241</v>
      </c>
      <c r="D7780" s="83">
        <v>6673</v>
      </c>
    </row>
    <row r="7781" spans="1:4" ht="15" x14ac:dyDescent="0.25">
      <c r="A7781" s="81">
        <v>101407</v>
      </c>
      <c r="B7781" s="81" t="s">
        <v>3179</v>
      </c>
      <c r="C7781" s="81" t="s">
        <v>3241</v>
      </c>
      <c r="D7781" s="83">
        <v>5947.92</v>
      </c>
    </row>
    <row r="7782" spans="1:4" ht="15" x14ac:dyDescent="0.25">
      <c r="A7782" s="81">
        <v>101408</v>
      </c>
      <c r="B7782" s="81" t="s">
        <v>3180</v>
      </c>
      <c r="C7782" s="81" t="s">
        <v>3241</v>
      </c>
      <c r="D7782" s="83">
        <v>5983.79</v>
      </c>
    </row>
    <row r="7783" spans="1:4" ht="15" x14ac:dyDescent="0.25">
      <c r="A7783" s="81">
        <v>101409</v>
      </c>
      <c r="B7783" s="81" t="s">
        <v>3451</v>
      </c>
      <c r="C7783" s="81" t="s">
        <v>3241</v>
      </c>
      <c r="D7783" s="83">
        <v>6184.46</v>
      </c>
    </row>
    <row r="7784" spans="1:4" ht="15" x14ac:dyDescent="0.25">
      <c r="A7784" s="81">
        <v>101410</v>
      </c>
      <c r="B7784" s="81" t="s">
        <v>3226</v>
      </c>
      <c r="C7784" s="81" t="s">
        <v>3241</v>
      </c>
      <c r="D7784" s="83">
        <v>5456.15</v>
      </c>
    </row>
    <row r="7785" spans="1:4" ht="15" x14ac:dyDescent="0.25">
      <c r="A7785" s="81">
        <v>101412</v>
      </c>
      <c r="B7785" s="81" t="s">
        <v>3452</v>
      </c>
      <c r="C7785" s="81" t="s">
        <v>3241</v>
      </c>
      <c r="D7785" s="83">
        <v>6839.78</v>
      </c>
    </row>
    <row r="7786" spans="1:4" ht="15" x14ac:dyDescent="0.25">
      <c r="A7786" s="81">
        <v>101413</v>
      </c>
      <c r="B7786" s="81" t="s">
        <v>3182</v>
      </c>
      <c r="C7786" s="81" t="s">
        <v>3241</v>
      </c>
      <c r="D7786" s="83">
        <v>5933.53</v>
      </c>
    </row>
    <row r="7787" spans="1:4" ht="15" x14ac:dyDescent="0.25">
      <c r="A7787" s="81">
        <v>101414</v>
      </c>
      <c r="B7787" s="81" t="s">
        <v>3453</v>
      </c>
      <c r="C7787" s="81" t="s">
        <v>3241</v>
      </c>
      <c r="D7787" s="83">
        <v>6118.13</v>
      </c>
    </row>
    <row r="7788" spans="1:4" ht="15" x14ac:dyDescent="0.25">
      <c r="A7788" s="81">
        <v>101415</v>
      </c>
      <c r="B7788" s="81" t="s">
        <v>3454</v>
      </c>
      <c r="C7788" s="81" t="s">
        <v>3241</v>
      </c>
      <c r="D7788" s="83">
        <v>7262.69</v>
      </c>
    </row>
    <row r="7789" spans="1:4" ht="15" x14ac:dyDescent="0.25">
      <c r="A7789" s="81">
        <v>101416</v>
      </c>
      <c r="B7789" s="81" t="s">
        <v>3357</v>
      </c>
      <c r="C7789" s="81" t="s">
        <v>3241</v>
      </c>
      <c r="D7789" s="83">
        <v>7580.48</v>
      </c>
    </row>
    <row r="7790" spans="1:4" ht="15" x14ac:dyDescent="0.25">
      <c r="A7790" s="81">
        <v>101417</v>
      </c>
      <c r="B7790" s="81" t="s">
        <v>3455</v>
      </c>
      <c r="C7790" s="81" t="s">
        <v>3241</v>
      </c>
      <c r="D7790" s="83">
        <v>7517.2</v>
      </c>
    </row>
    <row r="7791" spans="1:4" ht="15" x14ac:dyDescent="0.25">
      <c r="A7791" s="81">
        <v>101418</v>
      </c>
      <c r="B7791" s="81" t="s">
        <v>3456</v>
      </c>
      <c r="C7791" s="81" t="s">
        <v>3241</v>
      </c>
      <c r="D7791" s="83">
        <v>5123.97</v>
      </c>
    </row>
    <row r="7792" spans="1:4" ht="15" x14ac:dyDescent="0.25">
      <c r="A7792" s="81">
        <v>101419</v>
      </c>
      <c r="B7792" s="81" t="s">
        <v>3457</v>
      </c>
      <c r="C7792" s="81" t="s">
        <v>3241</v>
      </c>
      <c r="D7792" s="83">
        <v>6079.59</v>
      </c>
    </row>
    <row r="7793" spans="1:4" ht="15" x14ac:dyDescent="0.25">
      <c r="A7793" s="81">
        <v>101420</v>
      </c>
      <c r="B7793" s="81" t="s">
        <v>3458</v>
      </c>
      <c r="C7793" s="81" t="s">
        <v>3241</v>
      </c>
      <c r="D7793" s="83">
        <v>6545.33</v>
      </c>
    </row>
    <row r="7794" spans="1:4" ht="15" x14ac:dyDescent="0.25">
      <c r="A7794" s="81">
        <v>101421</v>
      </c>
      <c r="B7794" s="81" t="s">
        <v>3459</v>
      </c>
      <c r="C7794" s="81" t="s">
        <v>3241</v>
      </c>
      <c r="D7794" s="83">
        <v>7564.76</v>
      </c>
    </row>
    <row r="7795" spans="1:4" ht="15" x14ac:dyDescent="0.25">
      <c r="A7795" s="81">
        <v>101422</v>
      </c>
      <c r="B7795" s="81" t="s">
        <v>3460</v>
      </c>
      <c r="C7795" s="81" t="s">
        <v>3241</v>
      </c>
      <c r="D7795" s="83">
        <v>5517.87</v>
      </c>
    </row>
    <row r="7796" spans="1:4" ht="15" x14ac:dyDescent="0.25">
      <c r="A7796" s="81">
        <v>101424</v>
      </c>
      <c r="B7796" s="81" t="s">
        <v>3461</v>
      </c>
      <c r="C7796" s="81" t="s">
        <v>3241</v>
      </c>
      <c r="D7796" s="83">
        <v>7008.76</v>
      </c>
    </row>
    <row r="7797" spans="1:4" ht="15" x14ac:dyDescent="0.25">
      <c r="A7797" s="81">
        <v>101425</v>
      </c>
      <c r="B7797" s="81" t="s">
        <v>3462</v>
      </c>
      <c r="C7797" s="81" t="s">
        <v>3241</v>
      </c>
      <c r="D7797" s="83">
        <v>4429.21</v>
      </c>
    </row>
    <row r="7798" spans="1:4" ht="15" x14ac:dyDescent="0.25">
      <c r="A7798" s="81">
        <v>101426</v>
      </c>
      <c r="B7798" s="81" t="s">
        <v>3463</v>
      </c>
      <c r="C7798" s="81" t="s">
        <v>3241</v>
      </c>
      <c r="D7798" s="83">
        <v>5760.55</v>
      </c>
    </row>
    <row r="7799" spans="1:4" ht="15" x14ac:dyDescent="0.25">
      <c r="A7799" s="81">
        <v>101427</v>
      </c>
      <c r="B7799" s="81" t="s">
        <v>3193</v>
      </c>
      <c r="C7799" s="81" t="s">
        <v>3241</v>
      </c>
      <c r="D7799" s="83">
        <v>5411.93</v>
      </c>
    </row>
    <row r="7800" spans="1:4" ht="15" x14ac:dyDescent="0.25">
      <c r="A7800" s="81">
        <v>101428</v>
      </c>
      <c r="B7800" s="81" t="s">
        <v>3464</v>
      </c>
      <c r="C7800" s="81" t="s">
        <v>3241</v>
      </c>
      <c r="D7800" s="83">
        <v>5034.88</v>
      </c>
    </row>
    <row r="7801" spans="1:4" ht="15" x14ac:dyDescent="0.25">
      <c r="A7801" s="81">
        <v>101429</v>
      </c>
      <c r="B7801" s="81" t="s">
        <v>3465</v>
      </c>
      <c r="C7801" s="81" t="s">
        <v>3241</v>
      </c>
      <c r="D7801" s="83">
        <v>4801.5600000000004</v>
      </c>
    </row>
    <row r="7802" spans="1:4" ht="15" x14ac:dyDescent="0.25">
      <c r="A7802" s="81">
        <v>101430</v>
      </c>
      <c r="B7802" s="81" t="s">
        <v>3466</v>
      </c>
      <c r="C7802" s="81" t="s">
        <v>3241</v>
      </c>
      <c r="D7802" s="83">
        <v>5411.93</v>
      </c>
    </row>
    <row r="7803" spans="1:4" ht="15" x14ac:dyDescent="0.25">
      <c r="A7803" s="81">
        <v>101431</v>
      </c>
      <c r="B7803" s="81" t="s">
        <v>3196</v>
      </c>
      <c r="C7803" s="81" t="s">
        <v>3241</v>
      </c>
      <c r="D7803" s="83">
        <v>6777.61</v>
      </c>
    </row>
    <row r="7804" spans="1:4" ht="15" x14ac:dyDescent="0.25">
      <c r="A7804" s="81">
        <v>101432</v>
      </c>
      <c r="B7804" s="81" t="s">
        <v>3467</v>
      </c>
      <c r="C7804" s="81" t="s">
        <v>3241</v>
      </c>
      <c r="D7804" s="83">
        <v>5139.4399999999996</v>
      </c>
    </row>
    <row r="7805" spans="1:4" ht="15" x14ac:dyDescent="0.25">
      <c r="A7805" s="81">
        <v>101433</v>
      </c>
      <c r="B7805" s="81" t="s">
        <v>3198</v>
      </c>
      <c r="C7805" s="81" t="s">
        <v>3241</v>
      </c>
      <c r="D7805" s="83">
        <v>5269.12</v>
      </c>
    </row>
    <row r="7806" spans="1:4" ht="15" x14ac:dyDescent="0.25">
      <c r="A7806" s="81">
        <v>101434</v>
      </c>
      <c r="B7806" s="81" t="s">
        <v>3468</v>
      </c>
      <c r="C7806" s="81" t="s">
        <v>3241</v>
      </c>
      <c r="D7806" s="83">
        <v>4378.03</v>
      </c>
    </row>
    <row r="7807" spans="1:4" ht="15" x14ac:dyDescent="0.25">
      <c r="A7807" s="81">
        <v>101435</v>
      </c>
      <c r="B7807" s="81" t="s">
        <v>3469</v>
      </c>
      <c r="C7807" s="81" t="s">
        <v>3241</v>
      </c>
      <c r="D7807" s="83">
        <v>5718.98</v>
      </c>
    </row>
    <row r="7808" spans="1:4" ht="15" x14ac:dyDescent="0.25">
      <c r="A7808" s="81">
        <v>101436</v>
      </c>
      <c r="B7808" s="81" t="s">
        <v>3200</v>
      </c>
      <c r="C7808" s="81" t="s">
        <v>3241</v>
      </c>
      <c r="D7808" s="83">
        <v>5113.63</v>
      </c>
    </row>
    <row r="7809" spans="1:4" ht="15" x14ac:dyDescent="0.25">
      <c r="A7809" s="81">
        <v>101437</v>
      </c>
      <c r="B7809" s="81" t="s">
        <v>3470</v>
      </c>
      <c r="C7809" s="81" t="s">
        <v>3241</v>
      </c>
      <c r="D7809" s="83">
        <v>6957.16</v>
      </c>
    </row>
    <row r="7810" spans="1:4" ht="15" x14ac:dyDescent="0.25">
      <c r="A7810" s="81">
        <v>101438</v>
      </c>
      <c r="B7810" s="81" t="s">
        <v>3202</v>
      </c>
      <c r="C7810" s="81" t="s">
        <v>3241</v>
      </c>
      <c r="D7810" s="83">
        <v>6957.16</v>
      </c>
    </row>
    <row r="7811" spans="1:4" ht="15" x14ac:dyDescent="0.25">
      <c r="A7811" s="81">
        <v>101439</v>
      </c>
      <c r="B7811" s="81" t="s">
        <v>3203</v>
      </c>
      <c r="C7811" s="81" t="s">
        <v>3241</v>
      </c>
      <c r="D7811" s="83">
        <v>5411.93</v>
      </c>
    </row>
    <row r="7812" spans="1:4" ht="15" x14ac:dyDescent="0.25">
      <c r="A7812" s="81">
        <v>101440</v>
      </c>
      <c r="B7812" s="81" t="s">
        <v>3471</v>
      </c>
      <c r="C7812" s="81" t="s">
        <v>3241</v>
      </c>
      <c r="D7812" s="83">
        <v>5411.93</v>
      </c>
    </row>
    <row r="7813" spans="1:4" ht="15" x14ac:dyDescent="0.25">
      <c r="A7813" s="81">
        <v>101441</v>
      </c>
      <c r="B7813" s="81" t="s">
        <v>3205</v>
      </c>
      <c r="C7813" s="81" t="s">
        <v>3241</v>
      </c>
      <c r="D7813" s="83">
        <v>5483.75</v>
      </c>
    </row>
    <row r="7814" spans="1:4" ht="15" x14ac:dyDescent="0.25">
      <c r="A7814" s="81">
        <v>101443</v>
      </c>
      <c r="B7814" s="81" t="s">
        <v>3206</v>
      </c>
      <c r="C7814" s="81" t="s">
        <v>3241</v>
      </c>
      <c r="D7814" s="83">
        <v>6957.16</v>
      </c>
    </row>
    <row r="7815" spans="1:4" ht="15" x14ac:dyDescent="0.25">
      <c r="A7815" s="81">
        <v>101444</v>
      </c>
      <c r="B7815" s="81" t="s">
        <v>3209</v>
      </c>
      <c r="C7815" s="81" t="s">
        <v>3241</v>
      </c>
      <c r="D7815" s="83">
        <v>5959.86</v>
      </c>
    </row>
    <row r="7816" spans="1:4" ht="15" x14ac:dyDescent="0.25">
      <c r="A7816" s="81">
        <v>101445</v>
      </c>
      <c r="B7816" s="81" t="s">
        <v>3210</v>
      </c>
      <c r="C7816" s="81" t="s">
        <v>3241</v>
      </c>
      <c r="D7816" s="83">
        <v>5983.79</v>
      </c>
    </row>
    <row r="7817" spans="1:4" ht="15" x14ac:dyDescent="0.25">
      <c r="A7817" s="81">
        <v>101446</v>
      </c>
      <c r="B7817" s="81" t="s">
        <v>3211</v>
      </c>
      <c r="C7817" s="81" t="s">
        <v>3241</v>
      </c>
      <c r="D7817" s="83">
        <v>6374.99</v>
      </c>
    </row>
    <row r="7818" spans="1:4" ht="15" x14ac:dyDescent="0.25">
      <c r="A7818" s="81">
        <v>101447</v>
      </c>
      <c r="B7818" s="81" t="s">
        <v>3212</v>
      </c>
      <c r="C7818" s="81" t="s">
        <v>3241</v>
      </c>
      <c r="D7818" s="83">
        <v>6026.98</v>
      </c>
    </row>
    <row r="7819" spans="1:4" ht="15" x14ac:dyDescent="0.25">
      <c r="A7819" s="81">
        <v>101448</v>
      </c>
      <c r="B7819" s="81" t="s">
        <v>3213</v>
      </c>
      <c r="C7819" s="81" t="s">
        <v>3241</v>
      </c>
      <c r="D7819" s="83">
        <v>6374.99</v>
      </c>
    </row>
    <row r="7820" spans="1:4" ht="15" x14ac:dyDescent="0.25">
      <c r="A7820" s="81">
        <v>101449</v>
      </c>
      <c r="B7820" s="81" t="s">
        <v>3472</v>
      </c>
      <c r="C7820" s="81" t="s">
        <v>3241</v>
      </c>
      <c r="D7820" s="83">
        <v>5154.91</v>
      </c>
    </row>
    <row r="7821" spans="1:4" ht="15" x14ac:dyDescent="0.25">
      <c r="A7821" s="81">
        <v>101451</v>
      </c>
      <c r="B7821" s="81" t="s">
        <v>3216</v>
      </c>
      <c r="C7821" s="81" t="s">
        <v>3241</v>
      </c>
      <c r="D7821" s="83">
        <v>6065.16</v>
      </c>
    </row>
    <row r="7822" spans="1:4" ht="15" x14ac:dyDescent="0.25">
      <c r="A7822" s="81">
        <v>101452</v>
      </c>
      <c r="B7822" s="81" t="s">
        <v>3473</v>
      </c>
      <c r="C7822" s="81" t="s">
        <v>3241</v>
      </c>
      <c r="D7822" s="83">
        <v>5222.72</v>
      </c>
    </row>
    <row r="7823" spans="1:4" ht="15" x14ac:dyDescent="0.25">
      <c r="A7823" s="81">
        <v>101453</v>
      </c>
      <c r="B7823" s="81" t="s">
        <v>3218</v>
      </c>
      <c r="C7823" s="81" t="s">
        <v>3241</v>
      </c>
      <c r="D7823" s="83">
        <v>6891.46</v>
      </c>
    </row>
    <row r="7824" spans="1:4" ht="15" x14ac:dyDescent="0.25">
      <c r="A7824" s="81">
        <v>101454</v>
      </c>
      <c r="B7824" s="81" t="s">
        <v>3474</v>
      </c>
      <c r="C7824" s="81" t="s">
        <v>3241</v>
      </c>
      <c r="D7824" s="83">
        <v>7288.84</v>
      </c>
    </row>
    <row r="7825" spans="1:4" ht="15" x14ac:dyDescent="0.25">
      <c r="A7825" s="81">
        <v>101456</v>
      </c>
      <c r="B7825" s="81" t="s">
        <v>3475</v>
      </c>
      <c r="C7825" s="81" t="s">
        <v>3241</v>
      </c>
      <c r="D7825" s="83">
        <v>10611.84</v>
      </c>
    </row>
    <row r="7826" spans="1:4" ht="15" x14ac:dyDescent="0.25">
      <c r="A7826" s="81">
        <v>101457</v>
      </c>
      <c r="B7826" s="81" t="s">
        <v>3476</v>
      </c>
      <c r="C7826" s="81" t="s">
        <v>3241</v>
      </c>
      <c r="D7826" s="83">
        <v>6122.45</v>
      </c>
    </row>
    <row r="7827" spans="1:4" ht="15" x14ac:dyDescent="0.25">
      <c r="A7827" s="81">
        <v>101458</v>
      </c>
      <c r="B7827" s="81" t="s">
        <v>3477</v>
      </c>
      <c r="C7827" s="81" t="s">
        <v>3241</v>
      </c>
      <c r="D7827" s="83">
        <v>5921.59</v>
      </c>
    </row>
    <row r="7828" spans="1:4" ht="15" x14ac:dyDescent="0.25">
      <c r="A7828" s="81">
        <v>101459</v>
      </c>
      <c r="B7828" s="81" t="s">
        <v>3224</v>
      </c>
      <c r="C7828" s="81" t="s">
        <v>3241</v>
      </c>
      <c r="D7828" s="83">
        <v>5183.13</v>
      </c>
    </row>
    <row r="7829" spans="1:4" ht="15" x14ac:dyDescent="0.25">
      <c r="A7829" s="81">
        <v>101460</v>
      </c>
      <c r="B7829" s="81" t="s">
        <v>3348</v>
      </c>
      <c r="C7829" s="81" t="s">
        <v>3241</v>
      </c>
      <c r="D7829" s="83">
        <v>5602.92</v>
      </c>
    </row>
    <row r="7830" spans="1:4" ht="15" x14ac:dyDescent="0.25"/>
    <row r="7831" spans="1:4" ht="15" x14ac:dyDescent="0.25"/>
    <row r="7832" spans="1:4" ht="15" x14ac:dyDescent="0.25"/>
    <row r="7833" spans="1:4" ht="15" x14ac:dyDescent="0.25"/>
    <row r="7834" spans="1:4" ht="15" x14ac:dyDescent="0.25"/>
    <row r="7835" spans="1:4" ht="15" x14ac:dyDescent="0.25"/>
    <row r="7836" spans="1:4" ht="15" x14ac:dyDescent="0.25"/>
    <row r="7837" spans="1:4" ht="15" x14ac:dyDescent="0.25"/>
    <row r="7838" spans="1:4" ht="15" x14ac:dyDescent="0.25"/>
    <row r="7839" spans="1:4" ht="15" x14ac:dyDescent="0.25"/>
    <row r="7840" spans="1:4" ht="15" x14ac:dyDescent="0.25"/>
    <row r="7841" ht="15" x14ac:dyDescent="0.25"/>
    <row r="7842" ht="15" x14ac:dyDescent="0.25"/>
    <row r="7843" ht="15" x14ac:dyDescent="0.25"/>
    <row r="7844" ht="15" x14ac:dyDescent="0.25"/>
    <row r="7845" ht="15" x14ac:dyDescent="0.25"/>
    <row r="7846" ht="15" x14ac:dyDescent="0.25"/>
    <row r="7847" ht="15" x14ac:dyDescent="0.25"/>
    <row r="7848" ht="15" x14ac:dyDescent="0.25"/>
    <row r="7849" ht="15" x14ac:dyDescent="0.25"/>
    <row r="7850" ht="15" x14ac:dyDescent="0.25"/>
    <row r="7851" ht="15" x14ac:dyDescent="0.25"/>
    <row r="7852" ht="15" x14ac:dyDescent="0.25"/>
    <row r="7853" ht="15" x14ac:dyDescent="0.25"/>
    <row r="7854" ht="15" x14ac:dyDescent="0.25"/>
    <row r="7855" ht="15" x14ac:dyDescent="0.25"/>
    <row r="7856" ht="15" x14ac:dyDescent="0.25"/>
    <row r="7857" ht="15" x14ac:dyDescent="0.25"/>
    <row r="7858" ht="15" x14ac:dyDescent="0.25"/>
    <row r="7859" ht="15" x14ac:dyDescent="0.25"/>
    <row r="7860" ht="15" x14ac:dyDescent="0.25"/>
    <row r="7861" ht="15" x14ac:dyDescent="0.25"/>
    <row r="7862" ht="15" x14ac:dyDescent="0.25"/>
    <row r="7863" ht="15" x14ac:dyDescent="0.25"/>
    <row r="7864" ht="15" x14ac:dyDescent="0.25"/>
    <row r="7865" ht="15" x14ac:dyDescent="0.25"/>
    <row r="7866" ht="15" x14ac:dyDescent="0.25"/>
    <row r="7867" ht="15" x14ac:dyDescent="0.25"/>
    <row r="7868" ht="15" x14ac:dyDescent="0.25"/>
    <row r="7869" ht="15" x14ac:dyDescent="0.25"/>
    <row r="7870" ht="15" x14ac:dyDescent="0.25"/>
    <row r="7871" ht="15" x14ac:dyDescent="0.25"/>
    <row r="7872" ht="15" x14ac:dyDescent="0.25"/>
    <row r="7873" ht="15" x14ac:dyDescent="0.25"/>
    <row r="7874" ht="15" x14ac:dyDescent="0.25"/>
    <row r="7875" ht="15" x14ac:dyDescent="0.25"/>
    <row r="7876" ht="15" x14ac:dyDescent="0.25"/>
    <row r="7877" ht="15" x14ac:dyDescent="0.25"/>
    <row r="7878" ht="15" x14ac:dyDescent="0.25"/>
    <row r="7879" ht="15" x14ac:dyDescent="0.25"/>
    <row r="7880" ht="15" x14ac:dyDescent="0.25"/>
    <row r="7881" ht="15" x14ac:dyDescent="0.25"/>
    <row r="7882" ht="15" x14ac:dyDescent="0.25"/>
    <row r="7883" ht="15" x14ac:dyDescent="0.25"/>
    <row r="7884" ht="15" x14ac:dyDescent="0.25"/>
    <row r="7885" ht="15" x14ac:dyDescent="0.25"/>
    <row r="7886" ht="15" x14ac:dyDescent="0.25"/>
    <row r="7887" ht="15" x14ac:dyDescent="0.25"/>
    <row r="7888" ht="15" x14ac:dyDescent="0.25"/>
    <row r="7889" ht="15" x14ac:dyDescent="0.25"/>
    <row r="7890" ht="15" x14ac:dyDescent="0.25"/>
    <row r="7891" ht="15" x14ac:dyDescent="0.25"/>
    <row r="7892" ht="15" x14ac:dyDescent="0.25"/>
    <row r="7893" ht="15" x14ac:dyDescent="0.25"/>
    <row r="7894" ht="15" x14ac:dyDescent="0.25"/>
    <row r="7895" ht="15" x14ac:dyDescent="0.25"/>
    <row r="7896" ht="15" x14ac:dyDescent="0.25"/>
    <row r="7897" ht="15" x14ac:dyDescent="0.25"/>
    <row r="7898" ht="15" x14ac:dyDescent="0.25"/>
    <row r="7899" ht="15" x14ac:dyDescent="0.25"/>
    <row r="7900" ht="15" x14ac:dyDescent="0.25"/>
    <row r="7901" ht="15" x14ac:dyDescent="0.25"/>
    <row r="7902" ht="15" x14ac:dyDescent="0.25"/>
    <row r="7903" ht="15" x14ac:dyDescent="0.25"/>
    <row r="7904" ht="15" x14ac:dyDescent="0.25"/>
    <row r="7905" ht="15" x14ac:dyDescent="0.25"/>
    <row r="7906" ht="15" x14ac:dyDescent="0.25"/>
    <row r="7907" ht="15" x14ac:dyDescent="0.25"/>
    <row r="7908" ht="15" x14ac:dyDescent="0.25"/>
    <row r="7909" ht="15" x14ac:dyDescent="0.25"/>
    <row r="7910" ht="15" x14ac:dyDescent="0.25"/>
    <row r="7911" ht="15" x14ac:dyDescent="0.25"/>
    <row r="7912" ht="15" x14ac:dyDescent="0.25"/>
    <row r="7913" ht="15" x14ac:dyDescent="0.25"/>
    <row r="7914" ht="15" x14ac:dyDescent="0.25"/>
    <row r="7915" ht="15" x14ac:dyDescent="0.25"/>
    <row r="7916" ht="15" x14ac:dyDescent="0.25"/>
    <row r="7917" ht="15" x14ac:dyDescent="0.25"/>
    <row r="7918" ht="15" x14ac:dyDescent="0.25"/>
    <row r="7919" ht="15" x14ac:dyDescent="0.25"/>
    <row r="7920" ht="15" x14ac:dyDescent="0.25"/>
    <row r="7921" ht="15" x14ac:dyDescent="0.25"/>
    <row r="7922" ht="15" x14ac:dyDescent="0.25"/>
    <row r="7923" ht="15" x14ac:dyDescent="0.25"/>
    <row r="7924" ht="15" x14ac:dyDescent="0.25"/>
    <row r="7925" ht="15" x14ac:dyDescent="0.25"/>
    <row r="7926" ht="15" x14ac:dyDescent="0.25"/>
    <row r="7927" ht="15" x14ac:dyDescent="0.25"/>
    <row r="7928" ht="15" x14ac:dyDescent="0.25"/>
    <row r="7929" ht="15" x14ac:dyDescent="0.25"/>
    <row r="7930" ht="15" x14ac:dyDescent="0.25"/>
    <row r="7931" ht="15" x14ac:dyDescent="0.25"/>
    <row r="7932" ht="15" x14ac:dyDescent="0.25"/>
    <row r="7933" ht="15" x14ac:dyDescent="0.25"/>
    <row r="7934" ht="15" x14ac:dyDescent="0.25"/>
    <row r="7935" ht="15" x14ac:dyDescent="0.25"/>
    <row r="7936" ht="15" x14ac:dyDescent="0.25"/>
    <row r="7937" ht="15" x14ac:dyDescent="0.25"/>
    <row r="7938" ht="15" x14ac:dyDescent="0.25"/>
    <row r="7939" ht="15" x14ac:dyDescent="0.25"/>
    <row r="7940" ht="15" x14ac:dyDescent="0.25"/>
    <row r="7941" ht="15" x14ac:dyDescent="0.25"/>
    <row r="7942" ht="15" x14ac:dyDescent="0.25"/>
    <row r="7943" ht="15" x14ac:dyDescent="0.25"/>
    <row r="7944" ht="15" x14ac:dyDescent="0.25"/>
    <row r="7945" ht="15" x14ac:dyDescent="0.25"/>
    <row r="7946" ht="15" x14ac:dyDescent="0.25"/>
    <row r="7947" ht="15" x14ac:dyDescent="0.25"/>
    <row r="7948" ht="15" x14ac:dyDescent="0.25"/>
    <row r="7949" ht="15" x14ac:dyDescent="0.25"/>
    <row r="7950" ht="15" x14ac:dyDescent="0.25"/>
    <row r="7951" ht="15" x14ac:dyDescent="0.25"/>
    <row r="7952" ht="15" x14ac:dyDescent="0.25"/>
    <row r="7953" ht="15" x14ac:dyDescent="0.25"/>
    <row r="7954" ht="15" x14ac:dyDescent="0.25"/>
    <row r="7955" ht="15" x14ac:dyDescent="0.25"/>
    <row r="7956" ht="15" x14ac:dyDescent="0.25"/>
    <row r="7957" ht="15" x14ac:dyDescent="0.25"/>
    <row r="7958" ht="15" x14ac:dyDescent="0.25"/>
    <row r="7959" ht="15" x14ac:dyDescent="0.25"/>
    <row r="7960" ht="15" x14ac:dyDescent="0.25"/>
    <row r="7961" ht="15" x14ac:dyDescent="0.25"/>
    <row r="7962" ht="15" x14ac:dyDescent="0.25"/>
    <row r="7963" ht="15" x14ac:dyDescent="0.25"/>
    <row r="7964" ht="15" x14ac:dyDescent="0.25"/>
    <row r="7965" ht="15" x14ac:dyDescent="0.25"/>
    <row r="7966" ht="15" x14ac:dyDescent="0.25"/>
    <row r="7967" ht="15" x14ac:dyDescent="0.25"/>
    <row r="7968" ht="15" x14ac:dyDescent="0.25"/>
    <row r="7969" ht="15" x14ac:dyDescent="0.25"/>
    <row r="7970" ht="15" x14ac:dyDescent="0.25"/>
    <row r="7971" ht="15" x14ac:dyDescent="0.25"/>
    <row r="7972" ht="15" x14ac:dyDescent="0.25"/>
    <row r="7973" ht="15" x14ac:dyDescent="0.25"/>
    <row r="7974" ht="15" x14ac:dyDescent="0.25"/>
    <row r="7975" ht="15" x14ac:dyDescent="0.25"/>
    <row r="7976" ht="15" x14ac:dyDescent="0.25"/>
    <row r="7977" ht="15" x14ac:dyDescent="0.25"/>
    <row r="7978" ht="15" x14ac:dyDescent="0.25"/>
    <row r="7979" ht="15" x14ac:dyDescent="0.25"/>
    <row r="7980" ht="15" x14ac:dyDescent="0.25"/>
    <row r="7981" ht="15" x14ac:dyDescent="0.25"/>
    <row r="7982" ht="15" x14ac:dyDescent="0.25"/>
    <row r="7983" ht="15" x14ac:dyDescent="0.25"/>
    <row r="7984" ht="15" x14ac:dyDescent="0.25"/>
    <row r="7985" ht="15" x14ac:dyDescent="0.25"/>
    <row r="7986" ht="15" x14ac:dyDescent="0.25"/>
    <row r="7987" ht="15" x14ac:dyDescent="0.25"/>
    <row r="7988" ht="15" x14ac:dyDescent="0.25"/>
    <row r="7989" ht="15" x14ac:dyDescent="0.25"/>
    <row r="7990" ht="15" x14ac:dyDescent="0.25"/>
    <row r="7991" ht="15" x14ac:dyDescent="0.25"/>
    <row r="7992" ht="15" x14ac:dyDescent="0.25"/>
    <row r="7993" ht="15" x14ac:dyDescent="0.25"/>
    <row r="7994" ht="15" x14ac:dyDescent="0.25"/>
    <row r="7995" ht="15" x14ac:dyDescent="0.25"/>
    <row r="7996" ht="15" x14ac:dyDescent="0.25"/>
    <row r="7997" ht="15" x14ac:dyDescent="0.25"/>
    <row r="7998" ht="15" x14ac:dyDescent="0.25"/>
    <row r="7999" ht="15" x14ac:dyDescent="0.25"/>
    <row r="8000" ht="15" x14ac:dyDescent="0.25"/>
    <row r="8001" ht="15" x14ac:dyDescent="0.25"/>
    <row r="8002" ht="15" x14ac:dyDescent="0.25"/>
    <row r="8003" ht="15" x14ac:dyDescent="0.25"/>
    <row r="8004" ht="15" x14ac:dyDescent="0.25"/>
    <row r="8005" ht="15" x14ac:dyDescent="0.25"/>
    <row r="8006" ht="15" x14ac:dyDescent="0.25"/>
    <row r="8007" ht="15" x14ac:dyDescent="0.25"/>
    <row r="8008" ht="15" x14ac:dyDescent="0.25"/>
    <row r="8009" ht="15" x14ac:dyDescent="0.25"/>
    <row r="8010" ht="15" x14ac:dyDescent="0.25"/>
    <row r="8011" ht="15" x14ac:dyDescent="0.25"/>
    <row r="8012" ht="15" x14ac:dyDescent="0.25"/>
    <row r="8013" ht="15" x14ac:dyDescent="0.25"/>
    <row r="8014" ht="15" x14ac:dyDescent="0.25"/>
    <row r="8015" ht="15" x14ac:dyDescent="0.25"/>
    <row r="8016" ht="15" x14ac:dyDescent="0.25"/>
    <row r="8017" ht="15" x14ac:dyDescent="0.25"/>
    <row r="8018" ht="15" x14ac:dyDescent="0.25"/>
    <row r="8019" ht="15" x14ac:dyDescent="0.25"/>
    <row r="8020" ht="15" x14ac:dyDescent="0.25"/>
    <row r="8021" ht="15" x14ac:dyDescent="0.25"/>
    <row r="8022" ht="15" x14ac:dyDescent="0.25"/>
    <row r="8023" ht="15" x14ac:dyDescent="0.25"/>
    <row r="8024" ht="15" x14ac:dyDescent="0.25"/>
    <row r="8025" ht="15" x14ac:dyDescent="0.25"/>
    <row r="8026" ht="15" x14ac:dyDescent="0.25"/>
    <row r="8027" ht="15" x14ac:dyDescent="0.25"/>
    <row r="8028" ht="15" x14ac:dyDescent="0.25"/>
    <row r="8029" ht="15" x14ac:dyDescent="0.25"/>
    <row r="8030" ht="15" x14ac:dyDescent="0.25"/>
    <row r="8031" ht="15" x14ac:dyDescent="0.25"/>
    <row r="8032" ht="15" x14ac:dyDescent="0.25"/>
    <row r="8033" ht="15" x14ac:dyDescent="0.25"/>
    <row r="8034" ht="15" x14ac:dyDescent="0.25"/>
    <row r="8035" ht="15" x14ac:dyDescent="0.25"/>
    <row r="8036" ht="15" x14ac:dyDescent="0.25"/>
    <row r="8037" ht="15" x14ac:dyDescent="0.25"/>
    <row r="8038" ht="15" x14ac:dyDescent="0.25"/>
    <row r="8039" ht="15" x14ac:dyDescent="0.25"/>
    <row r="8040" ht="15" x14ac:dyDescent="0.25"/>
    <row r="8041" ht="15" x14ac:dyDescent="0.25"/>
    <row r="8042" ht="15" x14ac:dyDescent="0.25"/>
    <row r="8043" ht="15" x14ac:dyDescent="0.25"/>
    <row r="8044" ht="15" x14ac:dyDescent="0.25"/>
    <row r="8045" ht="15" x14ac:dyDescent="0.25"/>
    <row r="8046" ht="15" x14ac:dyDescent="0.25"/>
    <row r="8047" ht="15" x14ac:dyDescent="0.25"/>
    <row r="8048" ht="15" x14ac:dyDescent="0.25"/>
    <row r="8049" ht="15" x14ac:dyDescent="0.25"/>
    <row r="8050" ht="15" x14ac:dyDescent="0.25"/>
    <row r="8051" ht="15" x14ac:dyDescent="0.25"/>
    <row r="8052" ht="15" x14ac:dyDescent="0.25"/>
    <row r="8053" ht="15" x14ac:dyDescent="0.25"/>
    <row r="8054" ht="15" x14ac:dyDescent="0.25"/>
    <row r="8055" ht="15" x14ac:dyDescent="0.25"/>
    <row r="8056" ht="15" x14ac:dyDescent="0.25"/>
    <row r="8057" ht="15" x14ac:dyDescent="0.25"/>
    <row r="8058" ht="15" x14ac:dyDescent="0.25"/>
    <row r="8059" ht="15" x14ac:dyDescent="0.25"/>
    <row r="8060" ht="15" x14ac:dyDescent="0.25"/>
    <row r="8061" ht="15" x14ac:dyDescent="0.25"/>
    <row r="8062" ht="15" x14ac:dyDescent="0.25"/>
    <row r="8063" ht="15" x14ac:dyDescent="0.25"/>
    <row r="8064" ht="15" x14ac:dyDescent="0.25"/>
    <row r="8065" ht="15" x14ac:dyDescent="0.25"/>
    <row r="8066" ht="15" x14ac:dyDescent="0.25"/>
    <row r="8067" ht="15" x14ac:dyDescent="0.25"/>
    <row r="8068" ht="15" x14ac:dyDescent="0.25"/>
    <row r="8069" ht="15" x14ac:dyDescent="0.25"/>
    <row r="8070" ht="15" x14ac:dyDescent="0.25"/>
    <row r="8071" ht="15" x14ac:dyDescent="0.25"/>
    <row r="8072" ht="15" x14ac:dyDescent="0.25"/>
    <row r="8073" ht="15" x14ac:dyDescent="0.25"/>
    <row r="8074" ht="15" x14ac:dyDescent="0.25"/>
    <row r="8075" ht="15" x14ac:dyDescent="0.25"/>
    <row r="8076" ht="15" x14ac:dyDescent="0.25"/>
    <row r="8077" ht="15" x14ac:dyDescent="0.25"/>
    <row r="8078" ht="15" x14ac:dyDescent="0.25"/>
    <row r="8079" ht="15" x14ac:dyDescent="0.25"/>
    <row r="8080" ht="15" x14ac:dyDescent="0.25"/>
    <row r="8081" ht="15" x14ac:dyDescent="0.25"/>
    <row r="8082" ht="15" x14ac:dyDescent="0.25"/>
    <row r="8083" ht="15" x14ac:dyDescent="0.25"/>
    <row r="8084" ht="15" x14ac:dyDescent="0.25"/>
    <row r="8085" ht="15" x14ac:dyDescent="0.25"/>
    <row r="8086" ht="15" x14ac:dyDescent="0.25"/>
    <row r="8087" ht="15" x14ac:dyDescent="0.25"/>
    <row r="8088" ht="15" x14ac:dyDescent="0.25"/>
    <row r="8089" ht="15" x14ac:dyDescent="0.25"/>
    <row r="8090" ht="15" x14ac:dyDescent="0.25"/>
    <row r="8091" ht="15" x14ac:dyDescent="0.25"/>
    <row r="8092" ht="15" x14ac:dyDescent="0.25"/>
    <row r="8093" ht="15" x14ac:dyDescent="0.25"/>
    <row r="8094" ht="15" x14ac:dyDescent="0.25"/>
    <row r="8095" ht="15" x14ac:dyDescent="0.25"/>
    <row r="8096" ht="15" x14ac:dyDescent="0.25"/>
    <row r="8097" ht="15" x14ac:dyDescent="0.25"/>
    <row r="8098" ht="15" x14ac:dyDescent="0.25"/>
    <row r="8099" ht="15" x14ac:dyDescent="0.25"/>
    <row r="8100" ht="15" x14ac:dyDescent="0.25"/>
    <row r="8101" ht="15" x14ac:dyDescent="0.25"/>
    <row r="8102" ht="15" x14ac:dyDescent="0.25"/>
    <row r="8103" ht="15" x14ac:dyDescent="0.25"/>
    <row r="8104" ht="15" x14ac:dyDescent="0.25"/>
    <row r="8105" ht="15" x14ac:dyDescent="0.25"/>
    <row r="8106" ht="15" x14ac:dyDescent="0.25"/>
    <row r="8107" ht="15" x14ac:dyDescent="0.25"/>
    <row r="8108" ht="15" x14ac:dyDescent="0.25"/>
    <row r="8109" ht="15" x14ac:dyDescent="0.25"/>
    <row r="8110" ht="15" x14ac:dyDescent="0.25"/>
    <row r="8111" ht="15" x14ac:dyDescent="0.25"/>
    <row r="8112" ht="15" x14ac:dyDescent="0.25"/>
    <row r="8113" ht="15" x14ac:dyDescent="0.25"/>
    <row r="8114" ht="15" x14ac:dyDescent="0.25"/>
    <row r="8115" ht="15" x14ac:dyDescent="0.25"/>
    <row r="8116" ht="15" x14ac:dyDescent="0.25"/>
    <row r="8117" ht="15" x14ac:dyDescent="0.25"/>
    <row r="8118" ht="15" x14ac:dyDescent="0.25"/>
    <row r="8119" ht="15" x14ac:dyDescent="0.25"/>
    <row r="8120" ht="15" x14ac:dyDescent="0.25"/>
    <row r="8121" ht="15" x14ac:dyDescent="0.25"/>
    <row r="8122" ht="15" x14ac:dyDescent="0.25"/>
    <row r="8123" ht="15" x14ac:dyDescent="0.25"/>
    <row r="8124" ht="15" x14ac:dyDescent="0.25"/>
    <row r="8125" ht="15" x14ac:dyDescent="0.25"/>
    <row r="8126" ht="15" x14ac:dyDescent="0.25"/>
    <row r="8127" ht="15" x14ac:dyDescent="0.25"/>
    <row r="8128" ht="15" x14ac:dyDescent="0.25"/>
    <row r="8129" ht="15" x14ac:dyDescent="0.25"/>
    <row r="8130" ht="15" x14ac:dyDescent="0.25"/>
    <row r="8131" ht="15" x14ac:dyDescent="0.25"/>
    <row r="8132" ht="15" x14ac:dyDescent="0.25"/>
    <row r="8133" ht="15" x14ac:dyDescent="0.25"/>
    <row r="8134" ht="15" x14ac:dyDescent="0.25"/>
    <row r="8135" ht="15" x14ac:dyDescent="0.25"/>
    <row r="8136" ht="15" x14ac:dyDescent="0.25"/>
    <row r="8137" ht="15" x14ac:dyDescent="0.25"/>
    <row r="8138" ht="15" x14ac:dyDescent="0.25"/>
    <row r="8139" ht="15" x14ac:dyDescent="0.25"/>
    <row r="8140" ht="15" x14ac:dyDescent="0.25"/>
    <row r="8141" ht="15" x14ac:dyDescent="0.25"/>
    <row r="8142" ht="15" x14ac:dyDescent="0.25"/>
    <row r="8143" ht="15" x14ac:dyDescent="0.25"/>
    <row r="8144" ht="15" x14ac:dyDescent="0.25"/>
    <row r="8145" ht="15" x14ac:dyDescent="0.25"/>
    <row r="8146" ht="15" x14ac:dyDescent="0.25"/>
    <row r="8147" ht="15" x14ac:dyDescent="0.25"/>
    <row r="8148" ht="15" x14ac:dyDescent="0.25"/>
    <row r="8149" ht="15" x14ac:dyDescent="0.25"/>
    <row r="8150" ht="15" x14ac:dyDescent="0.25"/>
    <row r="8151" ht="15" x14ac:dyDescent="0.25"/>
    <row r="8152" ht="15" x14ac:dyDescent="0.25"/>
    <row r="8153" ht="15" x14ac:dyDescent="0.25"/>
    <row r="8154" ht="15" x14ac:dyDescent="0.25"/>
    <row r="8155" ht="15" x14ac:dyDescent="0.25"/>
    <row r="8156" ht="15" x14ac:dyDescent="0.25"/>
    <row r="8157" ht="15" x14ac:dyDescent="0.25"/>
    <row r="8158" ht="15" x14ac:dyDescent="0.25"/>
    <row r="8159" ht="15" x14ac:dyDescent="0.25"/>
    <row r="8160" ht="15" x14ac:dyDescent="0.25"/>
    <row r="8161" ht="15" x14ac:dyDescent="0.25"/>
    <row r="8162" ht="15" x14ac:dyDescent="0.25"/>
    <row r="8163" ht="15" x14ac:dyDescent="0.25"/>
    <row r="8164" ht="15" x14ac:dyDescent="0.25"/>
    <row r="8165" ht="15" x14ac:dyDescent="0.25"/>
    <row r="8166" ht="15" x14ac:dyDescent="0.25"/>
    <row r="8167" ht="15" x14ac:dyDescent="0.25"/>
    <row r="8168" ht="15" x14ac:dyDescent="0.25"/>
    <row r="8169" ht="15" x14ac:dyDescent="0.25"/>
    <row r="8170" ht="15" x14ac:dyDescent="0.25"/>
    <row r="8171" ht="15" x14ac:dyDescent="0.25"/>
    <row r="8172" ht="15" x14ac:dyDescent="0.25"/>
    <row r="8173" ht="15" x14ac:dyDescent="0.25"/>
    <row r="8174" ht="15" x14ac:dyDescent="0.25"/>
    <row r="8175" ht="15" x14ac:dyDescent="0.25"/>
    <row r="8176" ht="15" x14ac:dyDescent="0.25"/>
    <row r="8177" ht="15" x14ac:dyDescent="0.25"/>
    <row r="8178" ht="15" x14ac:dyDescent="0.25"/>
    <row r="8179" ht="15" x14ac:dyDescent="0.25"/>
    <row r="8180" ht="15" x14ac:dyDescent="0.25"/>
    <row r="8181" ht="15" x14ac:dyDescent="0.25"/>
    <row r="8182" ht="15" x14ac:dyDescent="0.25"/>
    <row r="8183" ht="15" x14ac:dyDescent="0.25"/>
    <row r="8184" ht="15" x14ac:dyDescent="0.25"/>
    <row r="8185" ht="15" x14ac:dyDescent="0.25"/>
    <row r="8186" ht="15" x14ac:dyDescent="0.25"/>
    <row r="8187" ht="15" x14ac:dyDescent="0.25"/>
    <row r="8188" ht="15" x14ac:dyDescent="0.25"/>
    <row r="8189" ht="15" x14ac:dyDescent="0.25"/>
    <row r="8190" ht="15" x14ac:dyDescent="0.25"/>
    <row r="8191" ht="15" x14ac:dyDescent="0.25"/>
    <row r="8192" ht="15" x14ac:dyDescent="0.25"/>
    <row r="8193" ht="15" x14ac:dyDescent="0.25"/>
    <row r="8194" ht="15" x14ac:dyDescent="0.25"/>
    <row r="8195" ht="15" x14ac:dyDescent="0.25"/>
    <row r="8196" ht="15" x14ac:dyDescent="0.25"/>
    <row r="8197" ht="15" x14ac:dyDescent="0.25"/>
    <row r="8198" ht="15" x14ac:dyDescent="0.25"/>
    <row r="8199" ht="15" x14ac:dyDescent="0.25"/>
    <row r="8200" ht="15" x14ac:dyDescent="0.25"/>
    <row r="8201" ht="15" x14ac:dyDescent="0.25"/>
    <row r="8202" ht="15" x14ac:dyDescent="0.25"/>
    <row r="8203" ht="15" x14ac:dyDescent="0.25"/>
    <row r="8204" ht="15" x14ac:dyDescent="0.25"/>
    <row r="8205" ht="15" x14ac:dyDescent="0.25"/>
    <row r="8206" ht="15" x14ac:dyDescent="0.25"/>
    <row r="8207" ht="15" x14ac:dyDescent="0.25"/>
    <row r="8208" ht="15" x14ac:dyDescent="0.25"/>
    <row r="8209" ht="15" x14ac:dyDescent="0.25"/>
    <row r="8210" ht="15" x14ac:dyDescent="0.25"/>
    <row r="8211" ht="15" x14ac:dyDescent="0.25"/>
    <row r="8212" ht="15" x14ac:dyDescent="0.25"/>
    <row r="8213" ht="15" x14ac:dyDescent="0.25"/>
    <row r="8214" ht="15" x14ac:dyDescent="0.25"/>
    <row r="8215" ht="15" x14ac:dyDescent="0.25"/>
    <row r="8216" ht="15" x14ac:dyDescent="0.25"/>
    <row r="8217" ht="15" x14ac:dyDescent="0.25"/>
    <row r="8218" ht="15" x14ac:dyDescent="0.25"/>
    <row r="8219" ht="15" x14ac:dyDescent="0.25"/>
    <row r="8220" ht="15" x14ac:dyDescent="0.25"/>
    <row r="8221" ht="15" x14ac:dyDescent="0.25"/>
    <row r="8222" ht="15" x14ac:dyDescent="0.25"/>
    <row r="8223" ht="15" x14ac:dyDescent="0.25"/>
    <row r="8224" ht="15" x14ac:dyDescent="0.25"/>
    <row r="8225" ht="15" x14ac:dyDescent="0.25"/>
    <row r="8226" ht="15" x14ac:dyDescent="0.25"/>
    <row r="8227" ht="15" x14ac:dyDescent="0.25"/>
    <row r="8228" ht="15" x14ac:dyDescent="0.25"/>
    <row r="8229" ht="15" x14ac:dyDescent="0.25"/>
    <row r="8230" ht="15" x14ac:dyDescent="0.25"/>
    <row r="8231" ht="15" x14ac:dyDescent="0.25"/>
    <row r="8232" ht="15" x14ac:dyDescent="0.25"/>
    <row r="8233" ht="15" x14ac:dyDescent="0.25"/>
    <row r="8234" ht="15" x14ac:dyDescent="0.25"/>
    <row r="8235" ht="15" x14ac:dyDescent="0.25"/>
    <row r="8236" ht="15" x14ac:dyDescent="0.25"/>
    <row r="8237" ht="15" x14ac:dyDescent="0.25"/>
    <row r="8238" ht="15" x14ac:dyDescent="0.25"/>
    <row r="8239" ht="15" x14ac:dyDescent="0.25"/>
    <row r="8240" ht="15" x14ac:dyDescent="0.25"/>
    <row r="8241" ht="15" x14ac:dyDescent="0.25"/>
    <row r="8242" ht="15" x14ac:dyDescent="0.25"/>
    <row r="8243" ht="15" x14ac:dyDescent="0.25"/>
    <row r="8244" ht="15" x14ac:dyDescent="0.25"/>
    <row r="8245" ht="15" x14ac:dyDescent="0.25"/>
    <row r="8246" ht="15" x14ac:dyDescent="0.25"/>
    <row r="8247" ht="15" x14ac:dyDescent="0.25"/>
    <row r="8248" ht="15" x14ac:dyDescent="0.25"/>
    <row r="8249" ht="15" x14ac:dyDescent="0.25"/>
    <row r="8250" ht="15" x14ac:dyDescent="0.25"/>
    <row r="8251" ht="15" x14ac:dyDescent="0.25"/>
    <row r="8252" ht="15" x14ac:dyDescent="0.25"/>
    <row r="8253" ht="15" x14ac:dyDescent="0.25"/>
    <row r="8254" ht="15" x14ac:dyDescent="0.25"/>
    <row r="8255" ht="15" x14ac:dyDescent="0.25"/>
    <row r="8256" ht="15" x14ac:dyDescent="0.25"/>
    <row r="8257" ht="15" x14ac:dyDescent="0.25"/>
    <row r="8258" ht="15" x14ac:dyDescent="0.25"/>
    <row r="8259" ht="15" x14ac:dyDescent="0.25"/>
    <row r="8260" ht="15" x14ac:dyDescent="0.25"/>
    <row r="8261" ht="15" x14ac:dyDescent="0.25"/>
    <row r="8262" ht="15" x14ac:dyDescent="0.25"/>
    <row r="8263" ht="15" x14ac:dyDescent="0.25"/>
    <row r="8264" ht="15" x14ac:dyDescent="0.25"/>
    <row r="8265" ht="15" x14ac:dyDescent="0.25"/>
    <row r="8266" ht="15" x14ac:dyDescent="0.25"/>
    <row r="8267" ht="15" x14ac:dyDescent="0.25"/>
    <row r="8268" ht="15" x14ac:dyDescent="0.25"/>
    <row r="8269" ht="15" x14ac:dyDescent="0.25"/>
    <row r="8270" ht="15" x14ac:dyDescent="0.25"/>
    <row r="8271" ht="15" x14ac:dyDescent="0.25"/>
    <row r="8272" ht="15" x14ac:dyDescent="0.25"/>
    <row r="8273" ht="15" x14ac:dyDescent="0.25"/>
    <row r="8274" ht="15" x14ac:dyDescent="0.25"/>
    <row r="8275" ht="15" x14ac:dyDescent="0.25"/>
    <row r="8276" ht="15" x14ac:dyDescent="0.25"/>
    <row r="8277" ht="15" x14ac:dyDescent="0.25"/>
    <row r="8278" ht="15" x14ac:dyDescent="0.25"/>
    <row r="8279" ht="15" x14ac:dyDescent="0.25"/>
    <row r="8280" ht="15" x14ac:dyDescent="0.25"/>
    <row r="8281" ht="15" x14ac:dyDescent="0.25"/>
    <row r="8282" ht="15" x14ac:dyDescent="0.25"/>
    <row r="8283" ht="15" x14ac:dyDescent="0.25"/>
    <row r="8284" ht="15" x14ac:dyDescent="0.25"/>
    <row r="8285" ht="15" x14ac:dyDescent="0.25"/>
    <row r="8286" ht="15" x14ac:dyDescent="0.25"/>
    <row r="8287" ht="15" x14ac:dyDescent="0.25"/>
    <row r="8288" ht="15" x14ac:dyDescent="0.25"/>
    <row r="8289" ht="15" x14ac:dyDescent="0.25"/>
    <row r="8290" ht="15" x14ac:dyDescent="0.25"/>
    <row r="8291" ht="15" x14ac:dyDescent="0.25"/>
    <row r="8292" ht="15" x14ac:dyDescent="0.25"/>
    <row r="8293" ht="15" x14ac:dyDescent="0.25"/>
    <row r="8294" ht="15" x14ac:dyDescent="0.25"/>
    <row r="8295" ht="15" x14ac:dyDescent="0.25"/>
    <row r="8296" ht="15" x14ac:dyDescent="0.25"/>
    <row r="8297" ht="15" x14ac:dyDescent="0.25"/>
    <row r="8298" ht="15" x14ac:dyDescent="0.25"/>
    <row r="8299" ht="15" x14ac:dyDescent="0.25"/>
    <row r="8300" ht="15" x14ac:dyDescent="0.25"/>
    <row r="8301" ht="15" x14ac:dyDescent="0.25"/>
    <row r="8302" ht="15" x14ac:dyDescent="0.25"/>
    <row r="8303" ht="15" x14ac:dyDescent="0.25"/>
    <row r="8304" ht="15" x14ac:dyDescent="0.25"/>
    <row r="8305" ht="15" x14ac:dyDescent="0.25"/>
    <row r="8306" ht="15" x14ac:dyDescent="0.25"/>
    <row r="8307" ht="15" x14ac:dyDescent="0.25"/>
    <row r="8308" ht="15" x14ac:dyDescent="0.25"/>
    <row r="8309" ht="15" x14ac:dyDescent="0.25"/>
    <row r="8310" ht="15" x14ac:dyDescent="0.25"/>
    <row r="8311" ht="15" x14ac:dyDescent="0.25"/>
    <row r="8312" ht="15" x14ac:dyDescent="0.25"/>
    <row r="8313" ht="15" x14ac:dyDescent="0.25"/>
    <row r="8314" ht="15" x14ac:dyDescent="0.25"/>
    <row r="8315" ht="15" x14ac:dyDescent="0.25"/>
    <row r="8316" ht="15" x14ac:dyDescent="0.25"/>
    <row r="8317" ht="15" x14ac:dyDescent="0.25"/>
    <row r="8318" ht="15" x14ac:dyDescent="0.25"/>
    <row r="8319" ht="15" x14ac:dyDescent="0.25"/>
    <row r="8320" ht="15" x14ac:dyDescent="0.25"/>
    <row r="8321" ht="15" x14ac:dyDescent="0.25"/>
    <row r="8322" ht="15" x14ac:dyDescent="0.25"/>
    <row r="8323" ht="15" x14ac:dyDescent="0.25"/>
    <row r="8324" ht="15" x14ac:dyDescent="0.25"/>
    <row r="8325" ht="15" x14ac:dyDescent="0.25"/>
    <row r="8326" ht="15" x14ac:dyDescent="0.25"/>
    <row r="8327" ht="15" x14ac:dyDescent="0.25"/>
    <row r="8328" ht="15" x14ac:dyDescent="0.25"/>
    <row r="8329" ht="15" x14ac:dyDescent="0.25"/>
    <row r="8330" ht="15" x14ac:dyDescent="0.25"/>
    <row r="8331" ht="15" x14ac:dyDescent="0.25"/>
    <row r="8332" ht="15" x14ac:dyDescent="0.25"/>
    <row r="8333" ht="15" x14ac:dyDescent="0.25"/>
    <row r="8334" ht="15" x14ac:dyDescent="0.25"/>
    <row r="8335" ht="15" x14ac:dyDescent="0.25"/>
    <row r="8336" ht="15" x14ac:dyDescent="0.25"/>
    <row r="8337" ht="15" x14ac:dyDescent="0.25"/>
    <row r="8338" ht="15" x14ac:dyDescent="0.25"/>
    <row r="8339" ht="15" x14ac:dyDescent="0.25"/>
    <row r="8340" ht="15" x14ac:dyDescent="0.25"/>
    <row r="8341" ht="15" x14ac:dyDescent="0.25"/>
    <row r="8342" ht="15" x14ac:dyDescent="0.25"/>
    <row r="8343" ht="15" x14ac:dyDescent="0.25"/>
    <row r="8344" ht="15" x14ac:dyDescent="0.25"/>
    <row r="8345" ht="15" x14ac:dyDescent="0.25"/>
    <row r="8346" ht="15" x14ac:dyDescent="0.25"/>
    <row r="8347" ht="15" x14ac:dyDescent="0.25"/>
    <row r="8348" ht="15" x14ac:dyDescent="0.25"/>
    <row r="8349" ht="15" x14ac:dyDescent="0.25"/>
    <row r="8350" ht="15" x14ac:dyDescent="0.25"/>
    <row r="8351" ht="15" x14ac:dyDescent="0.25"/>
    <row r="8352" ht="15" x14ac:dyDescent="0.25"/>
    <row r="8353" ht="15" x14ac:dyDescent="0.25"/>
    <row r="8354" ht="15" x14ac:dyDescent="0.25"/>
    <row r="8355" ht="15" x14ac:dyDescent="0.25"/>
    <row r="8356" ht="15" x14ac:dyDescent="0.25"/>
    <row r="8357" ht="15" x14ac:dyDescent="0.25"/>
    <row r="8358" ht="15" x14ac:dyDescent="0.25"/>
    <row r="8359" ht="15" x14ac:dyDescent="0.25"/>
    <row r="8360" ht="15" x14ac:dyDescent="0.25"/>
    <row r="8361" ht="15" x14ac:dyDescent="0.25"/>
    <row r="8362" ht="15" x14ac:dyDescent="0.25"/>
    <row r="8363" ht="15" x14ac:dyDescent="0.25"/>
    <row r="8364" ht="15" x14ac:dyDescent="0.25"/>
    <row r="8365" ht="15" x14ac:dyDescent="0.25"/>
    <row r="8366" ht="15" x14ac:dyDescent="0.25"/>
    <row r="8367" ht="15" x14ac:dyDescent="0.25"/>
    <row r="8368" ht="15" x14ac:dyDescent="0.25"/>
    <row r="8369" ht="15" x14ac:dyDescent="0.25"/>
    <row r="8370" ht="15" x14ac:dyDescent="0.25"/>
    <row r="8371" ht="15" x14ac:dyDescent="0.25"/>
    <row r="8372" ht="15" x14ac:dyDescent="0.25"/>
    <row r="8373" ht="15" x14ac:dyDescent="0.25"/>
    <row r="8374" ht="15" x14ac:dyDescent="0.25"/>
    <row r="8375" ht="15" x14ac:dyDescent="0.25"/>
    <row r="8376" ht="15" x14ac:dyDescent="0.25"/>
    <row r="8377" ht="15" x14ac:dyDescent="0.25"/>
    <row r="8378" ht="15" x14ac:dyDescent="0.25"/>
    <row r="8379" ht="15" x14ac:dyDescent="0.25"/>
    <row r="8380" ht="15" x14ac:dyDescent="0.25"/>
    <row r="8381" ht="15" x14ac:dyDescent="0.25"/>
    <row r="8382" ht="15" x14ac:dyDescent="0.25"/>
    <row r="8383" ht="15" x14ac:dyDescent="0.25"/>
    <row r="8384" ht="15" x14ac:dyDescent="0.25"/>
    <row r="8385" ht="15" x14ac:dyDescent="0.25"/>
    <row r="8386" ht="15" x14ac:dyDescent="0.25"/>
    <row r="8387" ht="15" x14ac:dyDescent="0.25"/>
    <row r="8388" ht="15" x14ac:dyDescent="0.25"/>
    <row r="8389" ht="15" x14ac:dyDescent="0.25"/>
    <row r="8390" ht="15" x14ac:dyDescent="0.25"/>
    <row r="8391" ht="15" x14ac:dyDescent="0.25"/>
    <row r="8392" ht="15" x14ac:dyDescent="0.25"/>
    <row r="8393" ht="15" x14ac:dyDescent="0.25"/>
    <row r="8394" ht="15" x14ac:dyDescent="0.25"/>
    <row r="8395" ht="15" x14ac:dyDescent="0.25"/>
    <row r="8396" ht="15" x14ac:dyDescent="0.25"/>
    <row r="8397" ht="15" x14ac:dyDescent="0.25"/>
    <row r="8398" ht="15" x14ac:dyDescent="0.25"/>
    <row r="8399" ht="15" x14ac:dyDescent="0.25"/>
    <row r="8400" ht="15" x14ac:dyDescent="0.25"/>
    <row r="8401" ht="15" x14ac:dyDescent="0.25"/>
    <row r="8402" ht="15" x14ac:dyDescent="0.25"/>
    <row r="8403" ht="15" x14ac:dyDescent="0.25"/>
    <row r="8404" ht="15" x14ac:dyDescent="0.25"/>
    <row r="8405" ht="15" x14ac:dyDescent="0.25"/>
    <row r="8406" ht="15" x14ac:dyDescent="0.25"/>
    <row r="8407" ht="15" x14ac:dyDescent="0.25"/>
    <row r="8408" ht="15" x14ac:dyDescent="0.25"/>
    <row r="8409" ht="15" x14ac:dyDescent="0.25"/>
    <row r="8410" ht="15" x14ac:dyDescent="0.25"/>
    <row r="8411" ht="15" x14ac:dyDescent="0.25"/>
    <row r="8412" ht="15" x14ac:dyDescent="0.25"/>
    <row r="8413" ht="15" x14ac:dyDescent="0.25"/>
    <row r="8414" ht="15" x14ac:dyDescent="0.25"/>
    <row r="8415" ht="15" x14ac:dyDescent="0.25"/>
    <row r="8416" ht="15" x14ac:dyDescent="0.25"/>
    <row r="8417" ht="15" x14ac:dyDescent="0.25"/>
    <row r="8418" ht="15" x14ac:dyDescent="0.25"/>
    <row r="8419" ht="15" x14ac:dyDescent="0.25"/>
    <row r="8420" ht="15" x14ac:dyDescent="0.25"/>
    <row r="8421" ht="15" x14ac:dyDescent="0.25"/>
    <row r="8422" ht="15" x14ac:dyDescent="0.25"/>
    <row r="8423" ht="15" x14ac:dyDescent="0.25"/>
    <row r="8424" ht="15" x14ac:dyDescent="0.25"/>
    <row r="8425" ht="15" x14ac:dyDescent="0.25"/>
    <row r="8426" ht="15" x14ac:dyDescent="0.25"/>
    <row r="8427" ht="15" x14ac:dyDescent="0.25"/>
    <row r="8428" ht="15" x14ac:dyDescent="0.25"/>
    <row r="8429" ht="15" x14ac:dyDescent="0.25"/>
    <row r="8430" ht="15" x14ac:dyDescent="0.25"/>
    <row r="8431" ht="15" x14ac:dyDescent="0.25"/>
    <row r="8432" ht="15" x14ac:dyDescent="0.25"/>
    <row r="8433" ht="15" x14ac:dyDescent="0.25"/>
    <row r="8434" ht="15" x14ac:dyDescent="0.25"/>
    <row r="8435" ht="15" x14ac:dyDescent="0.25"/>
    <row r="8436" ht="15" x14ac:dyDescent="0.25"/>
    <row r="8437" ht="15" x14ac:dyDescent="0.25"/>
    <row r="8438" ht="15" x14ac:dyDescent="0.25"/>
    <row r="8439" ht="15" x14ac:dyDescent="0.25"/>
    <row r="8440" ht="15" x14ac:dyDescent="0.25"/>
    <row r="8441" ht="15" x14ac:dyDescent="0.25"/>
    <row r="8442" ht="15" x14ac:dyDescent="0.25"/>
    <row r="8443" ht="15" x14ac:dyDescent="0.25"/>
    <row r="8444" ht="15" x14ac:dyDescent="0.25"/>
    <row r="8445" ht="15" x14ac:dyDescent="0.25"/>
    <row r="8446" ht="15" x14ac:dyDescent="0.25"/>
    <row r="8447" ht="15" x14ac:dyDescent="0.25"/>
    <row r="8448" ht="15" x14ac:dyDescent="0.25"/>
    <row r="8449" ht="15" x14ac:dyDescent="0.25"/>
    <row r="8450" ht="15" x14ac:dyDescent="0.25"/>
    <row r="8451" ht="15" x14ac:dyDescent="0.25"/>
    <row r="8452" ht="15" x14ac:dyDescent="0.25"/>
    <row r="8453" ht="15" x14ac:dyDescent="0.25"/>
    <row r="8454" ht="15" x14ac:dyDescent="0.25"/>
    <row r="8455" ht="15" x14ac:dyDescent="0.25"/>
    <row r="8456" ht="15" x14ac:dyDescent="0.25"/>
    <row r="8457" ht="15" x14ac:dyDescent="0.25"/>
    <row r="8458" ht="15" x14ac:dyDescent="0.25"/>
    <row r="8459" ht="15" x14ac:dyDescent="0.25"/>
    <row r="8460" ht="15" x14ac:dyDescent="0.25"/>
    <row r="8461" ht="15" x14ac:dyDescent="0.25"/>
    <row r="8462" ht="15" x14ac:dyDescent="0.25"/>
    <row r="8463" ht="15" x14ac:dyDescent="0.25"/>
    <row r="8464" ht="15" x14ac:dyDescent="0.25"/>
    <row r="8465" ht="15" x14ac:dyDescent="0.25"/>
    <row r="8466" ht="15" x14ac:dyDescent="0.25"/>
    <row r="8467" ht="15" x14ac:dyDescent="0.25"/>
    <row r="8468" ht="15" x14ac:dyDescent="0.25"/>
    <row r="8469" ht="15" x14ac:dyDescent="0.25"/>
    <row r="8470" ht="15" x14ac:dyDescent="0.25"/>
    <row r="8471" ht="15" x14ac:dyDescent="0.25"/>
    <row r="8472" ht="15" x14ac:dyDescent="0.25"/>
    <row r="8473" ht="15" x14ac:dyDescent="0.25"/>
    <row r="8474" ht="15" x14ac:dyDescent="0.25"/>
    <row r="8475" ht="15" x14ac:dyDescent="0.25"/>
    <row r="8476" ht="15" x14ac:dyDescent="0.25"/>
    <row r="8477" ht="15" x14ac:dyDescent="0.25"/>
    <row r="8478" ht="15" x14ac:dyDescent="0.25"/>
    <row r="8479" ht="15" x14ac:dyDescent="0.25"/>
    <row r="8480" ht="15" x14ac:dyDescent="0.25"/>
    <row r="8481" ht="15" x14ac:dyDescent="0.25"/>
    <row r="8482" ht="15" x14ac:dyDescent="0.25"/>
    <row r="8483" ht="15" x14ac:dyDescent="0.25"/>
    <row r="8484" ht="15" x14ac:dyDescent="0.25"/>
    <row r="8485" ht="15" x14ac:dyDescent="0.25"/>
    <row r="8486" ht="15" x14ac:dyDescent="0.25"/>
    <row r="8487" ht="15" x14ac:dyDescent="0.25"/>
    <row r="8488" ht="15" x14ac:dyDescent="0.25"/>
    <row r="8489" ht="15" x14ac:dyDescent="0.25"/>
    <row r="8490" ht="15" x14ac:dyDescent="0.25"/>
    <row r="8491" ht="15" x14ac:dyDescent="0.25"/>
    <row r="8492" ht="15" x14ac:dyDescent="0.25"/>
    <row r="8493" ht="15" x14ac:dyDescent="0.25"/>
    <row r="8494" ht="15" x14ac:dyDescent="0.25"/>
    <row r="8495" ht="15" x14ac:dyDescent="0.25"/>
    <row r="8496" ht="15" x14ac:dyDescent="0.25"/>
    <row r="8497" ht="15" x14ac:dyDescent="0.25"/>
    <row r="8498" ht="15" x14ac:dyDescent="0.25"/>
    <row r="8499" ht="15" x14ac:dyDescent="0.25"/>
    <row r="8500" ht="15" x14ac:dyDescent="0.25"/>
    <row r="8501" ht="15" x14ac:dyDescent="0.25"/>
    <row r="8502" ht="15" x14ac:dyDescent="0.25"/>
    <row r="8503" ht="15" x14ac:dyDescent="0.25"/>
    <row r="8504" ht="15" x14ac:dyDescent="0.25"/>
    <row r="8505" ht="15" x14ac:dyDescent="0.25"/>
    <row r="8506" ht="15" x14ac:dyDescent="0.25"/>
    <row r="8507" ht="15" x14ac:dyDescent="0.25"/>
    <row r="8508" ht="15" x14ac:dyDescent="0.25"/>
    <row r="8509" ht="15" x14ac:dyDescent="0.25"/>
    <row r="8510" ht="15" x14ac:dyDescent="0.25"/>
    <row r="8511" ht="15" x14ac:dyDescent="0.25"/>
    <row r="8512" ht="15" x14ac:dyDescent="0.25"/>
    <row r="8513" ht="15" x14ac:dyDescent="0.25"/>
    <row r="8514" ht="15" x14ac:dyDescent="0.25"/>
    <row r="8515" ht="15" x14ac:dyDescent="0.25"/>
    <row r="8516" ht="15" x14ac:dyDescent="0.25"/>
    <row r="8517" ht="15" x14ac:dyDescent="0.25"/>
    <row r="8518" ht="15" x14ac:dyDescent="0.25"/>
    <row r="8519" ht="15" x14ac:dyDescent="0.25"/>
    <row r="8520" ht="15" x14ac:dyDescent="0.25"/>
    <row r="8521" ht="15" x14ac:dyDescent="0.25"/>
    <row r="8522" ht="15" x14ac:dyDescent="0.25"/>
    <row r="8523" ht="15" x14ac:dyDescent="0.25"/>
    <row r="8524" ht="15" x14ac:dyDescent="0.25"/>
    <row r="8525" ht="15" x14ac:dyDescent="0.25"/>
    <row r="8526" ht="15" x14ac:dyDescent="0.25"/>
    <row r="8527" ht="15" x14ac:dyDescent="0.25"/>
    <row r="8528" ht="15" x14ac:dyDescent="0.25"/>
    <row r="8529" ht="15" x14ac:dyDescent="0.25"/>
    <row r="8530" ht="15" x14ac:dyDescent="0.25"/>
    <row r="8531" ht="15" x14ac:dyDescent="0.25"/>
    <row r="8532" ht="15" x14ac:dyDescent="0.25"/>
    <row r="8533" ht="15" x14ac:dyDescent="0.25"/>
    <row r="8534" ht="15" x14ac:dyDescent="0.25"/>
    <row r="8535" ht="15" x14ac:dyDescent="0.25"/>
    <row r="8536" ht="15" x14ac:dyDescent="0.25"/>
    <row r="8537" ht="15" x14ac:dyDescent="0.25"/>
    <row r="8538" ht="15" x14ac:dyDescent="0.25"/>
    <row r="8539" ht="15" x14ac:dyDescent="0.25"/>
    <row r="8540" ht="15" x14ac:dyDescent="0.25"/>
    <row r="8541" ht="15" x14ac:dyDescent="0.25"/>
    <row r="8542" ht="15" x14ac:dyDescent="0.25"/>
    <row r="8543" ht="15" x14ac:dyDescent="0.25"/>
    <row r="8544" ht="15" x14ac:dyDescent="0.25"/>
    <row r="8545" ht="15" x14ac:dyDescent="0.25"/>
    <row r="8546" ht="15" x14ac:dyDescent="0.25"/>
    <row r="8547" ht="15" x14ac:dyDescent="0.25"/>
    <row r="8548" ht="15" x14ac:dyDescent="0.25"/>
    <row r="8549" ht="15" x14ac:dyDescent="0.25"/>
    <row r="8550" ht="15" x14ac:dyDescent="0.25"/>
    <row r="8551" ht="15" x14ac:dyDescent="0.25"/>
    <row r="8552" ht="15" x14ac:dyDescent="0.25"/>
    <row r="8553" ht="15" x14ac:dyDescent="0.25"/>
    <row r="8554" ht="15" x14ac:dyDescent="0.25"/>
    <row r="8555" ht="15" x14ac:dyDescent="0.25"/>
    <row r="8556" ht="15" x14ac:dyDescent="0.25"/>
    <row r="8557" ht="15" x14ac:dyDescent="0.25"/>
    <row r="8558" ht="15" x14ac:dyDescent="0.25"/>
    <row r="8559" ht="15" x14ac:dyDescent="0.25"/>
    <row r="8560" ht="15" x14ac:dyDescent="0.25"/>
    <row r="8561" ht="15" x14ac:dyDescent="0.25"/>
    <row r="8562" ht="15" x14ac:dyDescent="0.25"/>
    <row r="8563" ht="15" x14ac:dyDescent="0.25"/>
    <row r="8564" ht="15" x14ac:dyDescent="0.25"/>
    <row r="8565" ht="15" x14ac:dyDescent="0.25"/>
    <row r="8566" ht="15" x14ac:dyDescent="0.25"/>
    <row r="8567" ht="15" x14ac:dyDescent="0.25"/>
    <row r="8568" ht="15" x14ac:dyDescent="0.25"/>
    <row r="8569" ht="15" x14ac:dyDescent="0.25"/>
    <row r="8570" ht="15" x14ac:dyDescent="0.25"/>
    <row r="8571" ht="15" x14ac:dyDescent="0.25"/>
    <row r="8572" ht="15" x14ac:dyDescent="0.25"/>
    <row r="8573" ht="15" x14ac:dyDescent="0.25"/>
    <row r="8574" ht="15" x14ac:dyDescent="0.25"/>
    <row r="8575" ht="15" x14ac:dyDescent="0.25"/>
    <row r="8576" ht="15" x14ac:dyDescent="0.25"/>
    <row r="8577" ht="15" x14ac:dyDescent="0.25"/>
    <row r="8578" ht="15" x14ac:dyDescent="0.25"/>
    <row r="8579" ht="15" x14ac:dyDescent="0.25"/>
    <row r="8580" ht="15" x14ac:dyDescent="0.25"/>
    <row r="8581" ht="15" x14ac:dyDescent="0.25"/>
    <row r="8582" ht="15" x14ac:dyDescent="0.25"/>
    <row r="8583" ht="15" x14ac:dyDescent="0.25"/>
    <row r="8584" ht="15" x14ac:dyDescent="0.25"/>
    <row r="8585" ht="15" x14ac:dyDescent="0.25"/>
    <row r="8586" ht="15" x14ac:dyDescent="0.25"/>
    <row r="8587" ht="15" x14ac:dyDescent="0.25"/>
    <row r="8588" ht="15" x14ac:dyDescent="0.25"/>
    <row r="8589" ht="15" x14ac:dyDescent="0.25"/>
    <row r="8590" ht="15" x14ac:dyDescent="0.25"/>
    <row r="8591" ht="15" x14ac:dyDescent="0.25"/>
    <row r="8592" ht="15" x14ac:dyDescent="0.25"/>
    <row r="8593" ht="15" x14ac:dyDescent="0.25"/>
    <row r="8594" ht="15" x14ac:dyDescent="0.25"/>
    <row r="8595" ht="15" x14ac:dyDescent="0.25"/>
    <row r="8596" ht="15" x14ac:dyDescent="0.25"/>
    <row r="8597" ht="15" x14ac:dyDescent="0.25"/>
    <row r="8598" ht="15" x14ac:dyDescent="0.25"/>
    <row r="8599" ht="15" x14ac:dyDescent="0.25"/>
    <row r="8600" ht="15" x14ac:dyDescent="0.25"/>
    <row r="8601" ht="15" x14ac:dyDescent="0.25"/>
    <row r="8602" ht="15" x14ac:dyDescent="0.25"/>
    <row r="8603" ht="15" x14ac:dyDescent="0.25"/>
    <row r="8604" ht="15" x14ac:dyDescent="0.25"/>
    <row r="8605" ht="15" x14ac:dyDescent="0.25"/>
    <row r="8606" ht="15" x14ac:dyDescent="0.25"/>
    <row r="8607" ht="15" x14ac:dyDescent="0.25"/>
    <row r="8608" ht="15" x14ac:dyDescent="0.25"/>
    <row r="8609" ht="15" x14ac:dyDescent="0.25"/>
    <row r="8610" ht="15" x14ac:dyDescent="0.25"/>
    <row r="8611" ht="15" x14ac:dyDescent="0.25"/>
    <row r="8612" ht="15" x14ac:dyDescent="0.25"/>
    <row r="8613" ht="15" x14ac:dyDescent="0.25"/>
    <row r="8614" ht="15" x14ac:dyDescent="0.25"/>
    <row r="8615" ht="15" x14ac:dyDescent="0.25"/>
    <row r="8616" ht="15" x14ac:dyDescent="0.25"/>
    <row r="8617" ht="15" x14ac:dyDescent="0.25"/>
    <row r="8618" ht="15" x14ac:dyDescent="0.25"/>
    <row r="8619" ht="15" x14ac:dyDescent="0.25"/>
    <row r="8620" ht="15" x14ac:dyDescent="0.25"/>
    <row r="8621" ht="15" x14ac:dyDescent="0.25"/>
    <row r="8622" ht="15" x14ac:dyDescent="0.25"/>
    <row r="8623" ht="15" x14ac:dyDescent="0.25"/>
    <row r="8624" ht="15" x14ac:dyDescent="0.25"/>
    <row r="8625" ht="15" x14ac:dyDescent="0.25"/>
    <row r="8626" ht="15" x14ac:dyDescent="0.25"/>
    <row r="8627" ht="15" x14ac:dyDescent="0.25"/>
    <row r="8628" ht="15" x14ac:dyDescent="0.25"/>
    <row r="8629" ht="15" x14ac:dyDescent="0.25"/>
    <row r="8630" ht="15" x14ac:dyDescent="0.25"/>
    <row r="8631" ht="15" x14ac:dyDescent="0.25"/>
    <row r="8632" ht="15" x14ac:dyDescent="0.25"/>
    <row r="8633" ht="15" x14ac:dyDescent="0.25"/>
    <row r="8634" ht="15" x14ac:dyDescent="0.25"/>
    <row r="8635" ht="15" x14ac:dyDescent="0.25"/>
    <row r="8636" ht="15" x14ac:dyDescent="0.25"/>
    <row r="8637" ht="15" x14ac:dyDescent="0.25"/>
    <row r="8638" ht="15" x14ac:dyDescent="0.25"/>
    <row r="8639" ht="15" x14ac:dyDescent="0.25"/>
    <row r="8640" ht="15" x14ac:dyDescent="0.25"/>
    <row r="8641" ht="15" x14ac:dyDescent="0.25"/>
    <row r="8642" ht="15" x14ac:dyDescent="0.25"/>
    <row r="8643" ht="15" x14ac:dyDescent="0.25"/>
    <row r="8644" ht="15" x14ac:dyDescent="0.25"/>
    <row r="8645" ht="15" x14ac:dyDescent="0.25"/>
    <row r="8646" ht="15" x14ac:dyDescent="0.25"/>
    <row r="8647" ht="15" x14ac:dyDescent="0.25"/>
    <row r="8648" ht="15" x14ac:dyDescent="0.25"/>
    <row r="8649" ht="15" x14ac:dyDescent="0.25"/>
    <row r="8650" ht="15" x14ac:dyDescent="0.25"/>
    <row r="8651" ht="15" x14ac:dyDescent="0.25"/>
    <row r="8652" ht="15" x14ac:dyDescent="0.25"/>
    <row r="8653" ht="15" x14ac:dyDescent="0.25"/>
    <row r="8654" ht="15" x14ac:dyDescent="0.25"/>
    <row r="8655" ht="15" x14ac:dyDescent="0.25"/>
    <row r="8656" ht="15" x14ac:dyDescent="0.25"/>
    <row r="8657" ht="15" x14ac:dyDescent="0.25"/>
    <row r="8658" ht="15" x14ac:dyDescent="0.25"/>
    <row r="8659" ht="15" x14ac:dyDescent="0.25"/>
    <row r="8660" ht="15" x14ac:dyDescent="0.25"/>
    <row r="8661" ht="15" x14ac:dyDescent="0.25"/>
    <row r="8662" ht="15" x14ac:dyDescent="0.25"/>
    <row r="8663" ht="15" x14ac:dyDescent="0.25"/>
    <row r="8664" ht="15" x14ac:dyDescent="0.25"/>
    <row r="8665" ht="15" x14ac:dyDescent="0.25"/>
    <row r="8666" ht="15" x14ac:dyDescent="0.25"/>
    <row r="8667" ht="15" x14ac:dyDescent="0.25"/>
    <row r="8668" ht="15" x14ac:dyDescent="0.25"/>
    <row r="8669" ht="15" x14ac:dyDescent="0.25"/>
    <row r="8670" ht="15" x14ac:dyDescent="0.25"/>
    <row r="8671" ht="15" x14ac:dyDescent="0.25"/>
    <row r="8672" ht="15" x14ac:dyDescent="0.25"/>
    <row r="8673" ht="15" x14ac:dyDescent="0.25"/>
    <row r="8674" ht="15" x14ac:dyDescent="0.25"/>
    <row r="8675" ht="15" x14ac:dyDescent="0.25"/>
    <row r="8676" ht="15" x14ac:dyDescent="0.25"/>
    <row r="8677" ht="15" x14ac:dyDescent="0.25"/>
    <row r="8678" ht="15" x14ac:dyDescent="0.25"/>
    <row r="8679" ht="15" x14ac:dyDescent="0.25"/>
    <row r="8680" ht="15" x14ac:dyDescent="0.25"/>
    <row r="8681" ht="15" x14ac:dyDescent="0.25"/>
    <row r="8682" ht="15" x14ac:dyDescent="0.25"/>
    <row r="8683" ht="15" x14ac:dyDescent="0.25"/>
    <row r="8684" ht="15" x14ac:dyDescent="0.25"/>
    <row r="8685" ht="15" x14ac:dyDescent="0.25"/>
    <row r="8686" ht="15" x14ac:dyDescent="0.25"/>
    <row r="8687" ht="15" x14ac:dyDescent="0.25"/>
    <row r="8688" ht="15" x14ac:dyDescent="0.25"/>
    <row r="8689" ht="15" x14ac:dyDescent="0.25"/>
    <row r="8690" ht="15" x14ac:dyDescent="0.25"/>
    <row r="8691" ht="15" x14ac:dyDescent="0.25"/>
    <row r="8692" ht="15" x14ac:dyDescent="0.25"/>
    <row r="8693" ht="15" x14ac:dyDescent="0.25"/>
    <row r="8694" ht="15" x14ac:dyDescent="0.25"/>
    <row r="8695" ht="15" x14ac:dyDescent="0.25"/>
    <row r="8696" ht="15" x14ac:dyDescent="0.25"/>
    <row r="8697" ht="15" x14ac:dyDescent="0.25"/>
    <row r="8698" ht="15" x14ac:dyDescent="0.25"/>
    <row r="8699" ht="15" x14ac:dyDescent="0.25"/>
    <row r="8700" ht="15" x14ac:dyDescent="0.25"/>
    <row r="8701" ht="15" x14ac:dyDescent="0.25"/>
    <row r="8702" ht="15" x14ac:dyDescent="0.25"/>
    <row r="8703" ht="15" x14ac:dyDescent="0.25"/>
    <row r="8704" ht="15" x14ac:dyDescent="0.25"/>
    <row r="8705" ht="15" x14ac:dyDescent="0.25"/>
    <row r="8706" ht="15" x14ac:dyDescent="0.25"/>
    <row r="8707" ht="15" x14ac:dyDescent="0.25"/>
    <row r="8708" ht="15" x14ac:dyDescent="0.25"/>
    <row r="8709" ht="15" x14ac:dyDescent="0.25"/>
    <row r="8710" ht="15" x14ac:dyDescent="0.25"/>
    <row r="8711" ht="15" x14ac:dyDescent="0.25"/>
    <row r="8712" ht="15" x14ac:dyDescent="0.25"/>
    <row r="8713" ht="15" x14ac:dyDescent="0.25"/>
    <row r="8714" ht="15" x14ac:dyDescent="0.25"/>
    <row r="8715" ht="15" x14ac:dyDescent="0.25"/>
    <row r="8716" ht="15" x14ac:dyDescent="0.25"/>
    <row r="8717" ht="15" x14ac:dyDescent="0.25"/>
    <row r="8718" ht="15" x14ac:dyDescent="0.25"/>
    <row r="8719" ht="15" x14ac:dyDescent="0.25"/>
    <row r="8720" ht="15" x14ac:dyDescent="0.25"/>
    <row r="8721" ht="15" x14ac:dyDescent="0.25"/>
    <row r="8722" ht="15" x14ac:dyDescent="0.25"/>
    <row r="8723" ht="15" x14ac:dyDescent="0.25"/>
    <row r="8724" ht="15" x14ac:dyDescent="0.25"/>
    <row r="8725" ht="15" x14ac:dyDescent="0.25"/>
    <row r="8726" ht="15" x14ac:dyDescent="0.25"/>
    <row r="8727" ht="15" x14ac:dyDescent="0.25"/>
    <row r="8728" ht="15" x14ac:dyDescent="0.25"/>
    <row r="8729" ht="15" x14ac:dyDescent="0.25"/>
    <row r="8730" ht="15" x14ac:dyDescent="0.25"/>
    <row r="8731" ht="15" x14ac:dyDescent="0.25"/>
    <row r="8732" ht="15" x14ac:dyDescent="0.25"/>
    <row r="8733" ht="15" x14ac:dyDescent="0.25"/>
    <row r="8734" ht="15" x14ac:dyDescent="0.25"/>
    <row r="8735" ht="15" x14ac:dyDescent="0.25"/>
    <row r="8736" ht="15" x14ac:dyDescent="0.25"/>
    <row r="8737" ht="15" x14ac:dyDescent="0.25"/>
    <row r="8738" ht="15" x14ac:dyDescent="0.25"/>
    <row r="8739" ht="15" x14ac:dyDescent="0.25"/>
    <row r="8740" ht="15" x14ac:dyDescent="0.25"/>
    <row r="8741" ht="15" x14ac:dyDescent="0.25"/>
    <row r="8742" ht="15" x14ac:dyDescent="0.25"/>
    <row r="8743" ht="15" x14ac:dyDescent="0.25"/>
    <row r="8744" ht="15" x14ac:dyDescent="0.25"/>
    <row r="8745" ht="15" x14ac:dyDescent="0.25"/>
    <row r="8746" ht="15" x14ac:dyDescent="0.25"/>
    <row r="8747" ht="15" x14ac:dyDescent="0.25"/>
    <row r="8748" ht="15" x14ac:dyDescent="0.25"/>
    <row r="8749" ht="15" x14ac:dyDescent="0.25"/>
    <row r="8750" ht="15" x14ac:dyDescent="0.25"/>
    <row r="8751" ht="15" x14ac:dyDescent="0.25"/>
    <row r="8752" ht="15" x14ac:dyDescent="0.25"/>
    <row r="8753" ht="15" x14ac:dyDescent="0.25"/>
    <row r="8754" ht="15" x14ac:dyDescent="0.25"/>
    <row r="8755" ht="15" x14ac:dyDescent="0.25"/>
    <row r="8756" ht="15" x14ac:dyDescent="0.25"/>
    <row r="8757" ht="15" x14ac:dyDescent="0.25"/>
    <row r="8758" ht="15" x14ac:dyDescent="0.25"/>
    <row r="8759" ht="15" x14ac:dyDescent="0.25"/>
    <row r="8760" ht="15" x14ac:dyDescent="0.25"/>
    <row r="8761" ht="15" x14ac:dyDescent="0.25"/>
    <row r="8762" ht="15" x14ac:dyDescent="0.25"/>
    <row r="8763" ht="15" x14ac:dyDescent="0.25"/>
    <row r="8764" ht="15" x14ac:dyDescent="0.25"/>
    <row r="8765" ht="15" x14ac:dyDescent="0.25"/>
    <row r="8766" ht="15" x14ac:dyDescent="0.25"/>
    <row r="8767" ht="15" x14ac:dyDescent="0.25"/>
    <row r="8768" ht="15" x14ac:dyDescent="0.25"/>
    <row r="8769" ht="15" x14ac:dyDescent="0.25"/>
    <row r="8770" ht="15" x14ac:dyDescent="0.25"/>
    <row r="8771" ht="15" x14ac:dyDescent="0.25"/>
    <row r="8772" ht="15" x14ac:dyDescent="0.25"/>
    <row r="8773" ht="15" x14ac:dyDescent="0.25"/>
    <row r="8774" ht="15" x14ac:dyDescent="0.25"/>
    <row r="8775" ht="15" x14ac:dyDescent="0.25"/>
    <row r="8776" ht="15" x14ac:dyDescent="0.25"/>
    <row r="8777" ht="15" x14ac:dyDescent="0.25"/>
    <row r="8778" ht="15" x14ac:dyDescent="0.25"/>
    <row r="8779" ht="15" x14ac:dyDescent="0.25"/>
    <row r="8780" ht="15" x14ac:dyDescent="0.25"/>
    <row r="8781" ht="15" x14ac:dyDescent="0.25"/>
    <row r="8782" ht="15" x14ac:dyDescent="0.25"/>
    <row r="8783" ht="15" x14ac:dyDescent="0.25"/>
    <row r="8784" ht="15" x14ac:dyDescent="0.25"/>
    <row r="8785" ht="15" x14ac:dyDescent="0.25"/>
    <row r="8786" ht="15" x14ac:dyDescent="0.25"/>
    <row r="8787" ht="15" x14ac:dyDescent="0.25"/>
    <row r="8788" ht="15" x14ac:dyDescent="0.25"/>
    <row r="8789" ht="15" x14ac:dyDescent="0.25"/>
    <row r="8790" ht="15" x14ac:dyDescent="0.25"/>
    <row r="8791" ht="15" x14ac:dyDescent="0.25"/>
    <row r="8792" ht="15" x14ac:dyDescent="0.25"/>
    <row r="8793" ht="15" x14ac:dyDescent="0.25"/>
    <row r="8794" ht="15" x14ac:dyDescent="0.25"/>
    <row r="8795" ht="15" x14ac:dyDescent="0.25"/>
    <row r="8796" ht="15" x14ac:dyDescent="0.25"/>
    <row r="8797" ht="15" x14ac:dyDescent="0.25"/>
    <row r="8798" ht="15" x14ac:dyDescent="0.25"/>
    <row r="8799" ht="15" x14ac:dyDescent="0.25"/>
    <row r="8800" ht="15" x14ac:dyDescent="0.25"/>
    <row r="8801" ht="15" x14ac:dyDescent="0.25"/>
    <row r="8802" ht="15" x14ac:dyDescent="0.25"/>
    <row r="8803" ht="15" x14ac:dyDescent="0.25"/>
    <row r="8804" ht="15" x14ac:dyDescent="0.25"/>
    <row r="8805" ht="15" x14ac:dyDescent="0.25"/>
    <row r="8806" ht="15" x14ac:dyDescent="0.25"/>
    <row r="8807" ht="15" x14ac:dyDescent="0.25"/>
    <row r="8808" ht="15" x14ac:dyDescent="0.25"/>
    <row r="8809" ht="15" x14ac:dyDescent="0.25"/>
    <row r="8810" ht="15" x14ac:dyDescent="0.25"/>
    <row r="8811" ht="15" x14ac:dyDescent="0.25"/>
    <row r="8812" ht="15" x14ac:dyDescent="0.25"/>
    <row r="8813" ht="15" x14ac:dyDescent="0.25"/>
    <row r="8814" ht="15" x14ac:dyDescent="0.25"/>
    <row r="8815" ht="15" x14ac:dyDescent="0.25"/>
    <row r="8816" ht="15" x14ac:dyDescent="0.25"/>
    <row r="8817" ht="15" x14ac:dyDescent="0.25"/>
    <row r="8818" ht="15" x14ac:dyDescent="0.25"/>
    <row r="8819" ht="15" x14ac:dyDescent="0.25"/>
    <row r="8820" ht="15" x14ac:dyDescent="0.25"/>
    <row r="8821" ht="15" x14ac:dyDescent="0.25"/>
    <row r="8822" ht="15" x14ac:dyDescent="0.25"/>
    <row r="8823" ht="15" x14ac:dyDescent="0.25"/>
    <row r="8824" ht="15" x14ac:dyDescent="0.25"/>
    <row r="8825" ht="15" x14ac:dyDescent="0.25"/>
    <row r="8826" ht="15" x14ac:dyDescent="0.25"/>
    <row r="8827" ht="15" x14ac:dyDescent="0.25"/>
    <row r="8828" ht="15" x14ac:dyDescent="0.25"/>
    <row r="8829" ht="15" x14ac:dyDescent="0.25"/>
    <row r="8830" ht="15" x14ac:dyDescent="0.25"/>
    <row r="8831" ht="15" x14ac:dyDescent="0.25"/>
    <row r="8832" ht="15" x14ac:dyDescent="0.25"/>
    <row r="8833" ht="15" x14ac:dyDescent="0.25"/>
    <row r="8834" ht="15" x14ac:dyDescent="0.25"/>
    <row r="8835" ht="15" x14ac:dyDescent="0.25"/>
    <row r="8836" ht="15" x14ac:dyDescent="0.25"/>
    <row r="8837" ht="15" x14ac:dyDescent="0.25"/>
    <row r="8838" ht="15" x14ac:dyDescent="0.25"/>
    <row r="8839" ht="15" x14ac:dyDescent="0.25"/>
    <row r="8840" ht="15" x14ac:dyDescent="0.25"/>
    <row r="8841" ht="15" x14ac:dyDescent="0.25"/>
    <row r="8842" ht="15" x14ac:dyDescent="0.25"/>
    <row r="8843" ht="15" x14ac:dyDescent="0.25"/>
    <row r="8844" ht="15" x14ac:dyDescent="0.25"/>
    <row r="8845" ht="15" x14ac:dyDescent="0.25"/>
    <row r="8846" ht="15" x14ac:dyDescent="0.25"/>
    <row r="8847" ht="15" x14ac:dyDescent="0.25"/>
    <row r="8848" ht="15" x14ac:dyDescent="0.25"/>
    <row r="8849" ht="15" x14ac:dyDescent="0.25"/>
    <row r="8850" ht="15" x14ac:dyDescent="0.25"/>
    <row r="8851" ht="15" x14ac:dyDescent="0.25"/>
    <row r="8852" ht="15" x14ac:dyDescent="0.25"/>
    <row r="8853" ht="15" x14ac:dyDescent="0.25"/>
    <row r="8854" ht="15" x14ac:dyDescent="0.25"/>
    <row r="8855" ht="15" x14ac:dyDescent="0.25"/>
    <row r="8856" ht="15" x14ac:dyDescent="0.25"/>
    <row r="8857" ht="15" x14ac:dyDescent="0.25"/>
    <row r="8858" ht="15" x14ac:dyDescent="0.25"/>
    <row r="8859" ht="15" x14ac:dyDescent="0.25"/>
    <row r="8860" ht="15" x14ac:dyDescent="0.25"/>
    <row r="8861" ht="15" x14ac:dyDescent="0.25"/>
    <row r="8862" ht="15" x14ac:dyDescent="0.25"/>
    <row r="8863" ht="15" x14ac:dyDescent="0.25"/>
    <row r="8864" ht="15" x14ac:dyDescent="0.25"/>
    <row r="8865" ht="15" x14ac:dyDescent="0.25"/>
    <row r="8866" ht="15" x14ac:dyDescent="0.25"/>
    <row r="8867" ht="15" x14ac:dyDescent="0.25"/>
    <row r="8868" ht="15" x14ac:dyDescent="0.25"/>
    <row r="8869" ht="15" x14ac:dyDescent="0.25"/>
    <row r="8870" ht="15" x14ac:dyDescent="0.25"/>
    <row r="8871" ht="15" x14ac:dyDescent="0.25"/>
    <row r="8872" ht="15" x14ac:dyDescent="0.25"/>
    <row r="8873" ht="15" x14ac:dyDescent="0.25"/>
    <row r="8874" ht="15" x14ac:dyDescent="0.25"/>
    <row r="8875" ht="15" x14ac:dyDescent="0.25"/>
    <row r="8876" ht="15" x14ac:dyDescent="0.25"/>
    <row r="8877" ht="15" x14ac:dyDescent="0.25"/>
    <row r="8878" ht="15" x14ac:dyDescent="0.25"/>
    <row r="8879" ht="15" x14ac:dyDescent="0.25"/>
    <row r="8880" ht="15" x14ac:dyDescent="0.25"/>
    <row r="8881" ht="15" x14ac:dyDescent="0.25"/>
    <row r="8882" ht="15" x14ac:dyDescent="0.25"/>
    <row r="8883" ht="15" x14ac:dyDescent="0.25"/>
    <row r="8884" ht="15" x14ac:dyDescent="0.25"/>
    <row r="8885" ht="15" x14ac:dyDescent="0.25"/>
    <row r="8886" ht="15" x14ac:dyDescent="0.25"/>
    <row r="8887" ht="15" x14ac:dyDescent="0.25"/>
    <row r="8888" ht="15" x14ac:dyDescent="0.25"/>
    <row r="8889" ht="15" x14ac:dyDescent="0.25"/>
    <row r="8890" ht="15" x14ac:dyDescent="0.25"/>
    <row r="8891" ht="15" x14ac:dyDescent="0.25"/>
    <row r="8892" ht="15" x14ac:dyDescent="0.25"/>
    <row r="8893" ht="15" x14ac:dyDescent="0.25"/>
    <row r="8894" ht="15" x14ac:dyDescent="0.25"/>
    <row r="8895" ht="15" x14ac:dyDescent="0.25"/>
    <row r="8896" ht="15" x14ac:dyDescent="0.25"/>
    <row r="8897" ht="15" x14ac:dyDescent="0.25"/>
    <row r="8898" ht="15" x14ac:dyDescent="0.25"/>
    <row r="8899" ht="15" x14ac:dyDescent="0.25"/>
    <row r="8900" ht="15" x14ac:dyDescent="0.25"/>
    <row r="8901" ht="15" x14ac:dyDescent="0.25"/>
    <row r="8902" ht="15" x14ac:dyDescent="0.25"/>
    <row r="8903" ht="15" x14ac:dyDescent="0.25"/>
    <row r="8904" ht="15" x14ac:dyDescent="0.25"/>
    <row r="8905" ht="15" x14ac:dyDescent="0.25"/>
    <row r="8906" ht="15" x14ac:dyDescent="0.25"/>
    <row r="8907" ht="15" x14ac:dyDescent="0.25"/>
    <row r="8908" ht="15" x14ac:dyDescent="0.25"/>
    <row r="8909" ht="15" x14ac:dyDescent="0.25"/>
    <row r="8910" ht="15" x14ac:dyDescent="0.25"/>
    <row r="8911" ht="15" x14ac:dyDescent="0.25"/>
    <row r="8912" ht="15" x14ac:dyDescent="0.25"/>
    <row r="8913" ht="15" x14ac:dyDescent="0.25"/>
    <row r="8914" ht="15" x14ac:dyDescent="0.25"/>
    <row r="8915" ht="15" x14ac:dyDescent="0.25"/>
    <row r="8916" ht="15" x14ac:dyDescent="0.25"/>
    <row r="8917" ht="15" x14ac:dyDescent="0.25"/>
    <row r="8918" ht="15" x14ac:dyDescent="0.25"/>
    <row r="8919" ht="15" x14ac:dyDescent="0.25"/>
    <row r="8920" ht="15" x14ac:dyDescent="0.25"/>
    <row r="8921" ht="15" x14ac:dyDescent="0.25"/>
    <row r="8922" ht="15" x14ac:dyDescent="0.25"/>
    <row r="8923" ht="15" x14ac:dyDescent="0.25"/>
    <row r="8924" ht="15" x14ac:dyDescent="0.25"/>
    <row r="8925" ht="15" x14ac:dyDescent="0.25"/>
    <row r="8926" ht="15" x14ac:dyDescent="0.25"/>
    <row r="8927" ht="15" x14ac:dyDescent="0.25"/>
    <row r="8928" ht="15" x14ac:dyDescent="0.25"/>
    <row r="8929" ht="15" x14ac:dyDescent="0.25"/>
    <row r="8930" ht="15" x14ac:dyDescent="0.25"/>
    <row r="8931" ht="15" x14ac:dyDescent="0.25"/>
    <row r="8932" ht="15" x14ac:dyDescent="0.25"/>
    <row r="8933" ht="15" x14ac:dyDescent="0.25"/>
    <row r="8934" ht="15" x14ac:dyDescent="0.25"/>
    <row r="8935" ht="15" x14ac:dyDescent="0.25"/>
    <row r="8936" ht="15" x14ac:dyDescent="0.25"/>
    <row r="8937" ht="15" x14ac:dyDescent="0.25"/>
    <row r="8938" ht="15" x14ac:dyDescent="0.25"/>
    <row r="8939" ht="15" x14ac:dyDescent="0.25"/>
    <row r="8940" ht="15" x14ac:dyDescent="0.25"/>
    <row r="8941" ht="15" x14ac:dyDescent="0.25"/>
    <row r="8942" ht="15" x14ac:dyDescent="0.25"/>
    <row r="8943" ht="15" x14ac:dyDescent="0.25"/>
    <row r="8944" ht="15" x14ac:dyDescent="0.25"/>
    <row r="8945" ht="15" x14ac:dyDescent="0.25"/>
    <row r="8946" ht="15" x14ac:dyDescent="0.25"/>
    <row r="8947" ht="15" x14ac:dyDescent="0.25"/>
    <row r="8948" ht="15" x14ac:dyDescent="0.25"/>
    <row r="8949" ht="15" x14ac:dyDescent="0.25"/>
    <row r="8950" ht="15" x14ac:dyDescent="0.25"/>
    <row r="8951" ht="15" x14ac:dyDescent="0.25"/>
    <row r="8952" ht="15" x14ac:dyDescent="0.25"/>
    <row r="8953" ht="15" x14ac:dyDescent="0.25"/>
    <row r="8954" ht="15" x14ac:dyDescent="0.25"/>
    <row r="8955" ht="15" x14ac:dyDescent="0.25"/>
    <row r="8956" ht="15" x14ac:dyDescent="0.25"/>
    <row r="8957" ht="15" x14ac:dyDescent="0.25"/>
    <row r="8958" ht="15" x14ac:dyDescent="0.25"/>
    <row r="8959" ht="15" x14ac:dyDescent="0.25"/>
    <row r="8960" ht="15" x14ac:dyDescent="0.25"/>
    <row r="8961" ht="15" x14ac:dyDescent="0.25"/>
    <row r="8962" ht="15" x14ac:dyDescent="0.25"/>
    <row r="8963" ht="15" x14ac:dyDescent="0.25"/>
    <row r="8964" ht="15" x14ac:dyDescent="0.25"/>
    <row r="8965" ht="15" x14ac:dyDescent="0.25"/>
    <row r="8966" ht="15" x14ac:dyDescent="0.25"/>
    <row r="8967" ht="15" x14ac:dyDescent="0.25"/>
    <row r="8968" ht="15" x14ac:dyDescent="0.25"/>
    <row r="8969" ht="15" x14ac:dyDescent="0.25"/>
    <row r="8970" ht="15" x14ac:dyDescent="0.25"/>
    <row r="8971" ht="15" x14ac:dyDescent="0.25"/>
    <row r="8972" ht="15" x14ac:dyDescent="0.25"/>
    <row r="8973" ht="15" x14ac:dyDescent="0.25"/>
    <row r="8974" ht="15" x14ac:dyDescent="0.25"/>
    <row r="8975" ht="15" x14ac:dyDescent="0.25"/>
    <row r="8976" ht="15" x14ac:dyDescent="0.25"/>
    <row r="8977" ht="15" x14ac:dyDescent="0.25"/>
    <row r="8978" ht="15" x14ac:dyDescent="0.25"/>
    <row r="8979" ht="15" x14ac:dyDescent="0.25"/>
    <row r="8980" ht="15" x14ac:dyDescent="0.25"/>
    <row r="8981" ht="15" x14ac:dyDescent="0.25"/>
    <row r="8982" ht="15" x14ac:dyDescent="0.25"/>
    <row r="8983" ht="15" x14ac:dyDescent="0.25"/>
    <row r="8984" ht="15" x14ac:dyDescent="0.25"/>
    <row r="8985" ht="15" x14ac:dyDescent="0.25"/>
    <row r="8986" ht="15" x14ac:dyDescent="0.25"/>
    <row r="8987" ht="15" x14ac:dyDescent="0.25"/>
    <row r="8988" ht="15" x14ac:dyDescent="0.25"/>
    <row r="8989" ht="15" x14ac:dyDescent="0.25"/>
    <row r="8990" ht="15" x14ac:dyDescent="0.25"/>
    <row r="8991" ht="15" x14ac:dyDescent="0.25"/>
    <row r="8992" ht="15" x14ac:dyDescent="0.25"/>
    <row r="8993" ht="15" x14ac:dyDescent="0.25"/>
    <row r="8994" ht="15" x14ac:dyDescent="0.25"/>
    <row r="8995" ht="15" x14ac:dyDescent="0.25"/>
    <row r="8996" ht="15" x14ac:dyDescent="0.25"/>
    <row r="8997" ht="15" x14ac:dyDescent="0.25"/>
    <row r="8998" ht="15" x14ac:dyDescent="0.25"/>
    <row r="8999" ht="15" x14ac:dyDescent="0.25"/>
    <row r="9000" ht="15" x14ac:dyDescent="0.25"/>
    <row r="9001" ht="15" x14ac:dyDescent="0.25"/>
    <row r="9002" ht="15" x14ac:dyDescent="0.25"/>
    <row r="9003" ht="15" x14ac:dyDescent="0.25"/>
    <row r="9004" ht="15" x14ac:dyDescent="0.25"/>
    <row r="9005" ht="15" x14ac:dyDescent="0.25"/>
    <row r="9006" ht="15" x14ac:dyDescent="0.25"/>
    <row r="9007" ht="15" x14ac:dyDescent="0.25"/>
    <row r="9008" ht="15" x14ac:dyDescent="0.25"/>
    <row r="9009" ht="15" x14ac:dyDescent="0.25"/>
    <row r="9010" ht="15" x14ac:dyDescent="0.25"/>
    <row r="9011" ht="15" x14ac:dyDescent="0.25"/>
    <row r="9012" ht="15" x14ac:dyDescent="0.25"/>
    <row r="9013" ht="15" x14ac:dyDescent="0.25"/>
    <row r="9014" ht="15" x14ac:dyDescent="0.25"/>
    <row r="9015" ht="15" x14ac:dyDescent="0.25"/>
    <row r="9016" ht="15" x14ac:dyDescent="0.25"/>
    <row r="9017" ht="15" x14ac:dyDescent="0.25"/>
    <row r="9018" ht="15" x14ac:dyDescent="0.25"/>
    <row r="9019" ht="15" x14ac:dyDescent="0.25"/>
    <row r="9020" ht="15" x14ac:dyDescent="0.25"/>
    <row r="9021" ht="15" x14ac:dyDescent="0.25"/>
    <row r="9022" ht="15" x14ac:dyDescent="0.25"/>
    <row r="9023" ht="15" x14ac:dyDescent="0.25"/>
    <row r="9024" ht="15" x14ac:dyDescent="0.25"/>
    <row r="9025" ht="15" x14ac:dyDescent="0.25"/>
    <row r="9026" ht="15" x14ac:dyDescent="0.25"/>
    <row r="9027" ht="15" x14ac:dyDescent="0.25"/>
    <row r="9028" ht="15" x14ac:dyDescent="0.25"/>
    <row r="9029" ht="15" x14ac:dyDescent="0.25"/>
    <row r="9030" ht="15" x14ac:dyDescent="0.25"/>
    <row r="9031" ht="15" x14ac:dyDescent="0.25"/>
    <row r="9032" ht="15" x14ac:dyDescent="0.25"/>
    <row r="9033" ht="15" x14ac:dyDescent="0.25"/>
    <row r="9034" ht="15" x14ac:dyDescent="0.25"/>
    <row r="9035" ht="15" x14ac:dyDescent="0.25"/>
    <row r="9036" ht="15" x14ac:dyDescent="0.25"/>
    <row r="9037" ht="15" x14ac:dyDescent="0.25"/>
    <row r="9038" ht="15" x14ac:dyDescent="0.25"/>
    <row r="9039" ht="15" x14ac:dyDescent="0.25"/>
    <row r="9040" ht="15" x14ac:dyDescent="0.25"/>
    <row r="9041" ht="15" x14ac:dyDescent="0.25"/>
    <row r="9042" ht="15" x14ac:dyDescent="0.25"/>
    <row r="9043" ht="15" x14ac:dyDescent="0.25"/>
    <row r="9044" ht="15" x14ac:dyDescent="0.25"/>
    <row r="9045" ht="15" x14ac:dyDescent="0.25"/>
    <row r="9046" ht="15" x14ac:dyDescent="0.25"/>
    <row r="9047" ht="15" x14ac:dyDescent="0.25"/>
    <row r="9048" ht="15" x14ac:dyDescent="0.25"/>
    <row r="9049" ht="15" x14ac:dyDescent="0.25"/>
    <row r="9050" ht="15" x14ac:dyDescent="0.25"/>
    <row r="9051" ht="15" x14ac:dyDescent="0.25"/>
    <row r="9052" ht="15" x14ac:dyDescent="0.25"/>
    <row r="9053" ht="15" x14ac:dyDescent="0.25"/>
    <row r="9054" ht="15" x14ac:dyDescent="0.25"/>
    <row r="9055" ht="15" x14ac:dyDescent="0.25"/>
    <row r="9056" ht="15" x14ac:dyDescent="0.25"/>
    <row r="9057" ht="15" x14ac:dyDescent="0.25"/>
    <row r="9058" ht="15" x14ac:dyDescent="0.25"/>
    <row r="9059" ht="15" x14ac:dyDescent="0.25"/>
    <row r="9060" ht="15" x14ac:dyDescent="0.25"/>
    <row r="9061" ht="15" x14ac:dyDescent="0.25"/>
    <row r="9062" ht="15" x14ac:dyDescent="0.25"/>
    <row r="9063" ht="15" x14ac:dyDescent="0.25"/>
    <row r="9064" ht="15" x14ac:dyDescent="0.25"/>
    <row r="9065" ht="15" x14ac:dyDescent="0.25"/>
    <row r="9066" ht="15" x14ac:dyDescent="0.25"/>
    <row r="9067" ht="15" x14ac:dyDescent="0.25"/>
    <row r="9068" ht="15" x14ac:dyDescent="0.25"/>
    <row r="9069" ht="15" x14ac:dyDescent="0.25"/>
    <row r="9070" ht="15" x14ac:dyDescent="0.25"/>
    <row r="9071" ht="15" x14ac:dyDescent="0.25"/>
    <row r="9072" ht="15" x14ac:dyDescent="0.25"/>
    <row r="9073" ht="15" x14ac:dyDescent="0.25"/>
    <row r="9074" ht="15" x14ac:dyDescent="0.25"/>
    <row r="9075" ht="15" x14ac:dyDescent="0.25"/>
    <row r="9076" ht="15" x14ac:dyDescent="0.25"/>
    <row r="9077" ht="15" x14ac:dyDescent="0.25"/>
    <row r="9078" ht="15" x14ac:dyDescent="0.25"/>
    <row r="9079" ht="15" x14ac:dyDescent="0.25"/>
    <row r="9080" ht="15" x14ac:dyDescent="0.25"/>
    <row r="9081" ht="15" x14ac:dyDescent="0.25"/>
    <row r="9082" ht="15" x14ac:dyDescent="0.25"/>
    <row r="9083" ht="15" x14ac:dyDescent="0.25"/>
    <row r="9084" ht="15" x14ac:dyDescent="0.25"/>
    <row r="9085" ht="15" x14ac:dyDescent="0.25"/>
    <row r="9086" ht="15" x14ac:dyDescent="0.25"/>
    <row r="9087" ht="15" x14ac:dyDescent="0.25"/>
    <row r="9088" ht="15" x14ac:dyDescent="0.25"/>
    <row r="9089" ht="15" x14ac:dyDescent="0.25"/>
    <row r="9090" ht="15" x14ac:dyDescent="0.25"/>
    <row r="9091" ht="15" x14ac:dyDescent="0.25"/>
    <row r="9092" ht="15" x14ac:dyDescent="0.25"/>
    <row r="9093" ht="15" x14ac:dyDescent="0.25"/>
    <row r="9094" ht="15" x14ac:dyDescent="0.25"/>
    <row r="9095" ht="15" x14ac:dyDescent="0.25"/>
    <row r="9096" ht="15" x14ac:dyDescent="0.25"/>
    <row r="9097" ht="15" x14ac:dyDescent="0.25"/>
    <row r="9098" ht="15" x14ac:dyDescent="0.25"/>
    <row r="9099" ht="15" x14ac:dyDescent="0.25"/>
    <row r="9100" ht="15" x14ac:dyDescent="0.25"/>
    <row r="9101" ht="15" x14ac:dyDescent="0.25"/>
    <row r="9102" ht="15" x14ac:dyDescent="0.25"/>
    <row r="9103" ht="15" x14ac:dyDescent="0.25"/>
    <row r="9104" ht="15" x14ac:dyDescent="0.25"/>
    <row r="9105" ht="15" x14ac:dyDescent="0.25"/>
    <row r="9106" ht="15" x14ac:dyDescent="0.25"/>
    <row r="9107" ht="15" x14ac:dyDescent="0.25"/>
    <row r="9108" ht="15" x14ac:dyDescent="0.25"/>
    <row r="9109" ht="15" x14ac:dyDescent="0.25"/>
    <row r="9110" ht="15" x14ac:dyDescent="0.25"/>
    <row r="9111" ht="15" x14ac:dyDescent="0.25"/>
    <row r="9112" ht="15" x14ac:dyDescent="0.25"/>
    <row r="9113" ht="15" x14ac:dyDescent="0.25"/>
    <row r="9114" ht="15" x14ac:dyDescent="0.25"/>
    <row r="9115" ht="15" x14ac:dyDescent="0.25"/>
    <row r="9116" ht="15" x14ac:dyDescent="0.25"/>
    <row r="9117" ht="15" x14ac:dyDescent="0.25"/>
    <row r="9118" ht="15" x14ac:dyDescent="0.25"/>
    <row r="9119" ht="15" x14ac:dyDescent="0.25"/>
    <row r="9120" ht="15" x14ac:dyDescent="0.25"/>
    <row r="9121" ht="15" x14ac:dyDescent="0.25"/>
    <row r="9122" ht="15" x14ac:dyDescent="0.25"/>
    <row r="9123" ht="15" x14ac:dyDescent="0.25"/>
    <row r="9124" ht="15" x14ac:dyDescent="0.25"/>
    <row r="9125" ht="15" x14ac:dyDescent="0.25"/>
    <row r="9126" ht="15" x14ac:dyDescent="0.25"/>
    <row r="9127" ht="15" x14ac:dyDescent="0.25"/>
    <row r="9128" ht="15" x14ac:dyDescent="0.25"/>
    <row r="9129" ht="15" x14ac:dyDescent="0.25"/>
    <row r="9130" ht="15" x14ac:dyDescent="0.25"/>
    <row r="9131" ht="15" x14ac:dyDescent="0.25"/>
    <row r="9132" ht="15" x14ac:dyDescent="0.25"/>
    <row r="9133" ht="15" x14ac:dyDescent="0.25"/>
    <row r="9134" ht="15" x14ac:dyDescent="0.25"/>
    <row r="9135" ht="15" x14ac:dyDescent="0.25"/>
    <row r="9136" ht="15" x14ac:dyDescent="0.25"/>
    <row r="9137" ht="15" x14ac:dyDescent="0.25"/>
    <row r="9138" ht="15" x14ac:dyDescent="0.25"/>
    <row r="9139" ht="15" x14ac:dyDescent="0.25"/>
    <row r="9140" ht="15" x14ac:dyDescent="0.25"/>
    <row r="9141" ht="15" x14ac:dyDescent="0.25"/>
    <row r="9142" ht="15" x14ac:dyDescent="0.25"/>
    <row r="9143" ht="15" x14ac:dyDescent="0.25"/>
    <row r="9144" ht="15" x14ac:dyDescent="0.25"/>
    <row r="9145" ht="15" x14ac:dyDescent="0.25"/>
    <row r="9146" ht="15" x14ac:dyDescent="0.25"/>
    <row r="9147" ht="15" x14ac:dyDescent="0.25"/>
    <row r="9148" ht="15" x14ac:dyDescent="0.25"/>
    <row r="9149" ht="15" x14ac:dyDescent="0.25"/>
    <row r="9150" ht="15" x14ac:dyDescent="0.25"/>
    <row r="9151" ht="15" x14ac:dyDescent="0.25"/>
    <row r="9152" ht="15" x14ac:dyDescent="0.25"/>
    <row r="9153" ht="15" x14ac:dyDescent="0.25"/>
    <row r="9154" ht="15" x14ac:dyDescent="0.25"/>
    <row r="9155" ht="15" x14ac:dyDescent="0.25"/>
    <row r="9156" ht="15" x14ac:dyDescent="0.25"/>
    <row r="9157" ht="15" x14ac:dyDescent="0.25"/>
    <row r="9158" ht="15" x14ac:dyDescent="0.25"/>
    <row r="9159" ht="15" x14ac:dyDescent="0.25"/>
    <row r="9160" ht="15" x14ac:dyDescent="0.25"/>
    <row r="9161" ht="15" x14ac:dyDescent="0.25"/>
    <row r="9162" ht="15" x14ac:dyDescent="0.25"/>
    <row r="9163" ht="15" x14ac:dyDescent="0.25"/>
    <row r="9164" ht="15" x14ac:dyDescent="0.25"/>
    <row r="9165" ht="15" x14ac:dyDescent="0.25"/>
    <row r="9166" ht="15" x14ac:dyDescent="0.25"/>
    <row r="9167" ht="15" x14ac:dyDescent="0.25"/>
    <row r="9168" ht="15" x14ac:dyDescent="0.25"/>
    <row r="9169" ht="15" x14ac:dyDescent="0.25"/>
    <row r="9170" ht="15" x14ac:dyDescent="0.25"/>
    <row r="9171" ht="15" x14ac:dyDescent="0.25"/>
    <row r="9172" ht="15" x14ac:dyDescent="0.25"/>
    <row r="9173" ht="15" x14ac:dyDescent="0.25"/>
    <row r="9174" ht="15" x14ac:dyDescent="0.25"/>
    <row r="9175" ht="15" x14ac:dyDescent="0.25"/>
    <row r="9176" ht="15" x14ac:dyDescent="0.25"/>
    <row r="9177" ht="15" x14ac:dyDescent="0.25"/>
    <row r="9178" ht="15" x14ac:dyDescent="0.25"/>
    <row r="9179" ht="15" x14ac:dyDescent="0.25"/>
    <row r="9180" ht="15" x14ac:dyDescent="0.25"/>
    <row r="9181" ht="15" x14ac:dyDescent="0.25"/>
    <row r="9182" ht="15" x14ac:dyDescent="0.25"/>
    <row r="9183" ht="15" x14ac:dyDescent="0.25"/>
    <row r="9184" ht="15" x14ac:dyDescent="0.25"/>
    <row r="9185" ht="15" x14ac:dyDescent="0.25"/>
    <row r="9186" ht="15" x14ac:dyDescent="0.25"/>
    <row r="9187" ht="15" x14ac:dyDescent="0.25"/>
    <row r="9188" ht="15" x14ac:dyDescent="0.25"/>
    <row r="9189" ht="15" x14ac:dyDescent="0.25"/>
    <row r="9190" ht="15" x14ac:dyDescent="0.25"/>
    <row r="9191" ht="15" x14ac:dyDescent="0.25"/>
    <row r="9192" ht="15" x14ac:dyDescent="0.25"/>
    <row r="9193" ht="15" x14ac:dyDescent="0.25"/>
    <row r="9194" ht="15" x14ac:dyDescent="0.25"/>
    <row r="9195" ht="15" x14ac:dyDescent="0.25"/>
    <row r="9196" ht="15" x14ac:dyDescent="0.25"/>
    <row r="9197" ht="15" x14ac:dyDescent="0.25"/>
    <row r="9198" ht="15" x14ac:dyDescent="0.25"/>
    <row r="9199" ht="15" x14ac:dyDescent="0.25"/>
    <row r="9200" ht="15" x14ac:dyDescent="0.25"/>
    <row r="9201" ht="15" x14ac:dyDescent="0.25"/>
    <row r="9202" ht="15" x14ac:dyDescent="0.25"/>
    <row r="9203" ht="15" x14ac:dyDescent="0.25"/>
    <row r="9204" ht="15" x14ac:dyDescent="0.25"/>
    <row r="9205" ht="15" x14ac:dyDescent="0.25"/>
    <row r="9206" ht="15" x14ac:dyDescent="0.25"/>
    <row r="9207" ht="15" x14ac:dyDescent="0.25"/>
    <row r="9208" ht="15" x14ac:dyDescent="0.25"/>
    <row r="9209" ht="15" x14ac:dyDescent="0.25"/>
    <row r="9210" ht="15" x14ac:dyDescent="0.25"/>
    <row r="9211" ht="15" x14ac:dyDescent="0.25"/>
    <row r="9212" ht="15" x14ac:dyDescent="0.25"/>
    <row r="9213" ht="15" x14ac:dyDescent="0.25"/>
    <row r="9214" ht="15" x14ac:dyDescent="0.25"/>
    <row r="9215" ht="15" x14ac:dyDescent="0.25"/>
    <row r="9216" ht="15" x14ac:dyDescent="0.25"/>
    <row r="9217" ht="15" x14ac:dyDescent="0.25"/>
    <row r="9218" ht="15" x14ac:dyDescent="0.25"/>
    <row r="9219" ht="15" x14ac:dyDescent="0.25"/>
    <row r="9220" ht="15" x14ac:dyDescent="0.25"/>
    <row r="9221" ht="15" x14ac:dyDescent="0.25"/>
    <row r="9222" ht="15" x14ac:dyDescent="0.25"/>
    <row r="9223" ht="15" x14ac:dyDescent="0.25"/>
    <row r="9224" ht="15" x14ac:dyDescent="0.25"/>
    <row r="9225" ht="15" x14ac:dyDescent="0.25"/>
    <row r="9226" ht="15" x14ac:dyDescent="0.25"/>
    <row r="9227" ht="15" x14ac:dyDescent="0.25"/>
    <row r="9228" ht="15" x14ac:dyDescent="0.25"/>
    <row r="9229" ht="15" x14ac:dyDescent="0.25"/>
    <row r="9230" ht="15" x14ac:dyDescent="0.25"/>
    <row r="9231" ht="15" x14ac:dyDescent="0.25"/>
    <row r="9232" ht="15" x14ac:dyDescent="0.25"/>
    <row r="9233" ht="15" x14ac:dyDescent="0.25"/>
    <row r="9234" ht="15" x14ac:dyDescent="0.25"/>
    <row r="9235" ht="15" x14ac:dyDescent="0.25"/>
    <row r="9236" ht="15" x14ac:dyDescent="0.25"/>
    <row r="9237" ht="15" x14ac:dyDescent="0.25"/>
    <row r="9238" ht="15" x14ac:dyDescent="0.25"/>
    <row r="9239" ht="15" x14ac:dyDescent="0.25"/>
    <row r="9240" ht="15" x14ac:dyDescent="0.25"/>
    <row r="9241" ht="15" x14ac:dyDescent="0.25"/>
    <row r="9242" ht="15" x14ac:dyDescent="0.25"/>
    <row r="9243" ht="15" x14ac:dyDescent="0.25"/>
    <row r="9244" ht="15" x14ac:dyDescent="0.25"/>
    <row r="9245" ht="15" x14ac:dyDescent="0.25"/>
    <row r="9246" ht="15" x14ac:dyDescent="0.25"/>
    <row r="9247" ht="15" x14ac:dyDescent="0.25"/>
    <row r="9248" ht="15" x14ac:dyDescent="0.25"/>
    <row r="9249" ht="15" x14ac:dyDescent="0.25"/>
    <row r="9250" ht="15" x14ac:dyDescent="0.25"/>
    <row r="9251" ht="15" x14ac:dyDescent="0.25"/>
    <row r="9252" ht="15" x14ac:dyDescent="0.25"/>
    <row r="9253" ht="15" x14ac:dyDescent="0.25"/>
    <row r="9254" ht="15" x14ac:dyDescent="0.25"/>
    <row r="9255" ht="15" x14ac:dyDescent="0.25"/>
    <row r="9256" ht="15" x14ac:dyDescent="0.25"/>
    <row r="9257" ht="15" x14ac:dyDescent="0.25"/>
    <row r="9258" ht="15" x14ac:dyDescent="0.25"/>
    <row r="9259" ht="15" x14ac:dyDescent="0.25"/>
    <row r="9260" ht="15" x14ac:dyDescent="0.25"/>
    <row r="9261" ht="15" x14ac:dyDescent="0.25"/>
    <row r="9262" ht="15" x14ac:dyDescent="0.25"/>
    <row r="9263" ht="15" x14ac:dyDescent="0.25"/>
    <row r="9264" ht="15" x14ac:dyDescent="0.25"/>
    <row r="9265" ht="15" x14ac:dyDescent="0.25"/>
    <row r="9266" ht="15" x14ac:dyDescent="0.25"/>
    <row r="9267" ht="15" x14ac:dyDescent="0.25"/>
    <row r="9268" ht="15" x14ac:dyDescent="0.25"/>
    <row r="9269" ht="15" x14ac:dyDescent="0.25"/>
    <row r="9270" ht="15" x14ac:dyDescent="0.25"/>
    <row r="9271" ht="15" x14ac:dyDescent="0.25"/>
    <row r="9272" ht="15" x14ac:dyDescent="0.25"/>
    <row r="9273" ht="15" x14ac:dyDescent="0.25"/>
    <row r="9274" ht="15" x14ac:dyDescent="0.25"/>
    <row r="9275" ht="15" x14ac:dyDescent="0.25"/>
    <row r="9276" ht="15" x14ac:dyDescent="0.25"/>
    <row r="9277" ht="15" x14ac:dyDescent="0.25"/>
    <row r="9278" ht="15" x14ac:dyDescent="0.25"/>
    <row r="9279" ht="15" x14ac:dyDescent="0.25"/>
    <row r="9280" ht="15" x14ac:dyDescent="0.25"/>
    <row r="9281" ht="15" x14ac:dyDescent="0.25"/>
    <row r="9282" ht="15" x14ac:dyDescent="0.25"/>
    <row r="9283" ht="15" x14ac:dyDescent="0.25"/>
    <row r="9284" ht="15" x14ac:dyDescent="0.25"/>
    <row r="9285" ht="15" x14ac:dyDescent="0.25"/>
    <row r="9286" ht="15" x14ac:dyDescent="0.25"/>
    <row r="9287" ht="15" x14ac:dyDescent="0.25"/>
    <row r="9288" ht="15" x14ac:dyDescent="0.25"/>
    <row r="9289" ht="15" x14ac:dyDescent="0.25"/>
    <row r="9290" ht="15" x14ac:dyDescent="0.25"/>
    <row r="9291" ht="15" x14ac:dyDescent="0.25"/>
    <row r="9292" ht="15" x14ac:dyDescent="0.25"/>
    <row r="9293" ht="15" x14ac:dyDescent="0.25"/>
    <row r="9294" ht="15" x14ac:dyDescent="0.25"/>
    <row r="9295" ht="15" x14ac:dyDescent="0.25"/>
    <row r="9296" ht="15" x14ac:dyDescent="0.25"/>
    <row r="9297" ht="15" x14ac:dyDescent="0.25"/>
    <row r="9298" ht="15" x14ac:dyDescent="0.25"/>
    <row r="9299" ht="15" x14ac:dyDescent="0.25"/>
    <row r="9300" ht="15" x14ac:dyDescent="0.25"/>
    <row r="9301" ht="15" x14ac:dyDescent="0.25"/>
    <row r="9302" ht="15" x14ac:dyDescent="0.25"/>
    <row r="9303" ht="15" x14ac:dyDescent="0.25"/>
    <row r="9304" ht="15" x14ac:dyDescent="0.25"/>
    <row r="9305" ht="15" x14ac:dyDescent="0.25"/>
    <row r="9306" ht="15" x14ac:dyDescent="0.25"/>
    <row r="9307" ht="15" x14ac:dyDescent="0.25"/>
    <row r="9308" ht="15" x14ac:dyDescent="0.25"/>
    <row r="9309" ht="15" x14ac:dyDescent="0.25"/>
    <row r="9310" ht="15" x14ac:dyDescent="0.25"/>
    <row r="9311" ht="15" x14ac:dyDescent="0.25"/>
    <row r="9312" ht="15" x14ac:dyDescent="0.25"/>
    <row r="9313" ht="15" x14ac:dyDescent="0.25"/>
    <row r="9314" ht="15" x14ac:dyDescent="0.25"/>
    <row r="9315" ht="15" x14ac:dyDescent="0.25"/>
    <row r="9316" ht="15" x14ac:dyDescent="0.25"/>
    <row r="9317" ht="15" x14ac:dyDescent="0.25"/>
    <row r="9318" ht="15" x14ac:dyDescent="0.25"/>
    <row r="9319" ht="15" x14ac:dyDescent="0.25"/>
    <row r="9320" ht="15" x14ac:dyDescent="0.25"/>
    <row r="9321" ht="15" x14ac:dyDescent="0.25"/>
    <row r="9322" ht="15" x14ac:dyDescent="0.25"/>
    <row r="9323" ht="15" x14ac:dyDescent="0.25"/>
    <row r="9324" ht="15" x14ac:dyDescent="0.25"/>
    <row r="9325" ht="15" x14ac:dyDescent="0.25"/>
    <row r="9326" ht="15" x14ac:dyDescent="0.25"/>
    <row r="9327" ht="15" x14ac:dyDescent="0.25"/>
    <row r="9328" ht="15" x14ac:dyDescent="0.25"/>
    <row r="9329" ht="15" x14ac:dyDescent="0.25"/>
    <row r="9330" ht="15" x14ac:dyDescent="0.25"/>
    <row r="9331" ht="15" x14ac:dyDescent="0.25"/>
    <row r="9332" ht="15" x14ac:dyDescent="0.25"/>
    <row r="9333" ht="15" x14ac:dyDescent="0.25"/>
    <row r="9334" ht="15" x14ac:dyDescent="0.25"/>
    <row r="9335" ht="15" x14ac:dyDescent="0.25"/>
    <row r="9336" ht="15" x14ac:dyDescent="0.25"/>
    <row r="9337" ht="15" x14ac:dyDescent="0.25"/>
    <row r="9338" ht="15" x14ac:dyDescent="0.25"/>
    <row r="9339" ht="15" x14ac:dyDescent="0.25"/>
    <row r="9340" ht="15" x14ac:dyDescent="0.25"/>
    <row r="9341" ht="15" x14ac:dyDescent="0.25"/>
    <row r="9342" ht="15" x14ac:dyDescent="0.25"/>
    <row r="9343" ht="15" x14ac:dyDescent="0.25"/>
    <row r="9344" ht="15" x14ac:dyDescent="0.25"/>
    <row r="9345" ht="15" x14ac:dyDescent="0.25"/>
    <row r="9346" ht="15" x14ac:dyDescent="0.25"/>
    <row r="9347" ht="15" x14ac:dyDescent="0.25"/>
    <row r="9348" ht="15" x14ac:dyDescent="0.25"/>
    <row r="9349" ht="15" x14ac:dyDescent="0.25"/>
    <row r="9350" ht="15" x14ac:dyDescent="0.25"/>
    <row r="9351" ht="15" x14ac:dyDescent="0.25"/>
    <row r="9352" ht="15" x14ac:dyDescent="0.25"/>
    <row r="9353" ht="15" x14ac:dyDescent="0.25"/>
    <row r="9354" ht="15" x14ac:dyDescent="0.25"/>
    <row r="9355" ht="15" x14ac:dyDescent="0.25"/>
    <row r="9356" ht="15" x14ac:dyDescent="0.25"/>
    <row r="9357" ht="15" x14ac:dyDescent="0.25"/>
    <row r="9358" ht="15" x14ac:dyDescent="0.25"/>
    <row r="9359" ht="15" x14ac:dyDescent="0.25"/>
    <row r="9360" ht="15" x14ac:dyDescent="0.25"/>
    <row r="9361" ht="15" x14ac:dyDescent="0.25"/>
    <row r="9362" ht="15" x14ac:dyDescent="0.25"/>
    <row r="9363" ht="15" x14ac:dyDescent="0.25"/>
    <row r="9364" ht="15" x14ac:dyDescent="0.25"/>
    <row r="9365" ht="15" x14ac:dyDescent="0.25"/>
    <row r="9366" ht="15" x14ac:dyDescent="0.25"/>
    <row r="9367" ht="15" x14ac:dyDescent="0.25"/>
    <row r="9368" ht="15" x14ac:dyDescent="0.25"/>
    <row r="9369" ht="15" x14ac:dyDescent="0.25"/>
    <row r="9370" ht="15" x14ac:dyDescent="0.25"/>
    <row r="9371" ht="15" x14ac:dyDescent="0.25"/>
    <row r="9372" ht="15" x14ac:dyDescent="0.25"/>
    <row r="9373" ht="15" x14ac:dyDescent="0.25"/>
    <row r="9374" ht="15" x14ac:dyDescent="0.25"/>
    <row r="9375" ht="15" x14ac:dyDescent="0.25"/>
    <row r="9376" ht="15" x14ac:dyDescent="0.25"/>
    <row r="9377" ht="15" x14ac:dyDescent="0.25"/>
    <row r="9378" ht="15" x14ac:dyDescent="0.25"/>
    <row r="9379" ht="15" x14ac:dyDescent="0.25"/>
    <row r="9380" ht="15" x14ac:dyDescent="0.25"/>
    <row r="9381" ht="15" x14ac:dyDescent="0.25"/>
    <row r="9382" ht="15" x14ac:dyDescent="0.25"/>
    <row r="9383" ht="15" x14ac:dyDescent="0.25"/>
    <row r="9384" ht="15" x14ac:dyDescent="0.25"/>
    <row r="9385" ht="15" x14ac:dyDescent="0.25"/>
    <row r="9386" ht="15" x14ac:dyDescent="0.25"/>
    <row r="9387" ht="15" x14ac:dyDescent="0.25"/>
    <row r="9388" ht="15" x14ac:dyDescent="0.25"/>
    <row r="9389" ht="15" x14ac:dyDescent="0.25"/>
    <row r="9390" ht="15" x14ac:dyDescent="0.25"/>
    <row r="9391" ht="15" x14ac:dyDescent="0.25"/>
    <row r="9392" ht="15" x14ac:dyDescent="0.25"/>
    <row r="9393" ht="15" x14ac:dyDescent="0.25"/>
    <row r="9394" ht="15" x14ac:dyDescent="0.25"/>
    <row r="9395" ht="15" x14ac:dyDescent="0.25"/>
    <row r="9396" ht="15" x14ac:dyDescent="0.25"/>
    <row r="9397" ht="15" x14ac:dyDescent="0.25"/>
    <row r="9398" ht="15" x14ac:dyDescent="0.25"/>
    <row r="9399" ht="15" x14ac:dyDescent="0.25"/>
    <row r="9400" ht="15" x14ac:dyDescent="0.25"/>
    <row r="9401" ht="15" x14ac:dyDescent="0.25"/>
    <row r="9402" ht="15" x14ac:dyDescent="0.25"/>
    <row r="9403" ht="15" x14ac:dyDescent="0.25"/>
    <row r="9404" ht="15" x14ac:dyDescent="0.25"/>
    <row r="9405" ht="15" x14ac:dyDescent="0.25"/>
    <row r="9406" ht="15" x14ac:dyDescent="0.25"/>
    <row r="9407" ht="15" x14ac:dyDescent="0.25"/>
    <row r="9408" ht="15" x14ac:dyDescent="0.25"/>
    <row r="9409" ht="15" x14ac:dyDescent="0.25"/>
    <row r="9410" ht="15" x14ac:dyDescent="0.25"/>
    <row r="9411" ht="15" x14ac:dyDescent="0.25"/>
    <row r="9412" ht="15" x14ac:dyDescent="0.25"/>
    <row r="9413" ht="15" x14ac:dyDescent="0.25"/>
    <row r="9414" ht="15" x14ac:dyDescent="0.25"/>
    <row r="9415" ht="15" x14ac:dyDescent="0.25"/>
    <row r="9416" ht="15" x14ac:dyDescent="0.25"/>
    <row r="9417" ht="15" x14ac:dyDescent="0.25"/>
    <row r="9418" ht="15" x14ac:dyDescent="0.25"/>
    <row r="9419" ht="15" x14ac:dyDescent="0.25"/>
    <row r="9420" ht="15" x14ac:dyDescent="0.25"/>
    <row r="9421" ht="15" x14ac:dyDescent="0.25"/>
    <row r="9422" ht="15" x14ac:dyDescent="0.25"/>
    <row r="9423" ht="15" x14ac:dyDescent="0.25"/>
    <row r="9424" ht="15" x14ac:dyDescent="0.25"/>
    <row r="9425" ht="15" x14ac:dyDescent="0.25"/>
    <row r="9426" ht="15" x14ac:dyDescent="0.25"/>
    <row r="9427" ht="15" x14ac:dyDescent="0.25"/>
    <row r="9428" ht="15" x14ac:dyDescent="0.25"/>
    <row r="9429" ht="15" x14ac:dyDescent="0.25"/>
    <row r="9430" ht="15" x14ac:dyDescent="0.25"/>
    <row r="9431" ht="15" x14ac:dyDescent="0.25"/>
    <row r="9432" ht="15" x14ac:dyDescent="0.25"/>
    <row r="9433" ht="15" x14ac:dyDescent="0.25"/>
    <row r="9434" ht="15" x14ac:dyDescent="0.25"/>
    <row r="9435" ht="15" x14ac:dyDescent="0.25"/>
    <row r="9436" ht="15" x14ac:dyDescent="0.25"/>
    <row r="9437" ht="15" x14ac:dyDescent="0.25"/>
    <row r="9438" ht="15" x14ac:dyDescent="0.25"/>
    <row r="9439" ht="15" x14ac:dyDescent="0.25"/>
    <row r="9440" ht="15" x14ac:dyDescent="0.25"/>
    <row r="9441" ht="15" x14ac:dyDescent="0.25"/>
    <row r="9442" ht="15" x14ac:dyDescent="0.25"/>
    <row r="9443" ht="15" x14ac:dyDescent="0.25"/>
    <row r="9444" ht="15" x14ac:dyDescent="0.25"/>
    <row r="9445" ht="15" x14ac:dyDescent="0.25"/>
    <row r="9446" ht="15" x14ac:dyDescent="0.25"/>
    <row r="9447" ht="15" x14ac:dyDescent="0.25"/>
    <row r="9448" ht="15" x14ac:dyDescent="0.25"/>
    <row r="9449" ht="15" x14ac:dyDescent="0.25"/>
    <row r="9450" ht="15" x14ac:dyDescent="0.25"/>
    <row r="9451" ht="15" x14ac:dyDescent="0.25"/>
    <row r="9452" ht="15" x14ac:dyDescent="0.25"/>
    <row r="9453" ht="15" x14ac:dyDescent="0.25"/>
    <row r="9454" ht="15" x14ac:dyDescent="0.25"/>
    <row r="9455" ht="15" x14ac:dyDescent="0.25"/>
    <row r="9456" ht="15" x14ac:dyDescent="0.25"/>
    <row r="9457" ht="15" x14ac:dyDescent="0.25"/>
    <row r="9458" ht="15" x14ac:dyDescent="0.25"/>
    <row r="9459" ht="15" x14ac:dyDescent="0.25"/>
    <row r="9460" ht="15" x14ac:dyDescent="0.25"/>
    <row r="9461" ht="15" x14ac:dyDescent="0.25"/>
    <row r="9462" ht="15" x14ac:dyDescent="0.25"/>
    <row r="9463" ht="15" x14ac:dyDescent="0.25"/>
    <row r="9464" ht="15" x14ac:dyDescent="0.25"/>
    <row r="9465" ht="15" x14ac:dyDescent="0.25"/>
    <row r="9466" ht="15" x14ac:dyDescent="0.25"/>
    <row r="9467" ht="15" x14ac:dyDescent="0.25"/>
    <row r="9468" ht="15" x14ac:dyDescent="0.25"/>
    <row r="9469" ht="15" x14ac:dyDescent="0.25"/>
    <row r="9470" ht="15" x14ac:dyDescent="0.25"/>
    <row r="9471" ht="15" x14ac:dyDescent="0.25"/>
    <row r="9472" ht="15" x14ac:dyDescent="0.25"/>
    <row r="9473" ht="15" x14ac:dyDescent="0.25"/>
    <row r="9474" ht="15" x14ac:dyDescent="0.25"/>
    <row r="9475" ht="15" x14ac:dyDescent="0.25"/>
    <row r="9476" ht="15" x14ac:dyDescent="0.25"/>
    <row r="9477" ht="15" x14ac:dyDescent="0.25"/>
    <row r="9478" ht="15" x14ac:dyDescent="0.25"/>
    <row r="9479" ht="15" x14ac:dyDescent="0.25"/>
    <row r="9480" ht="15" x14ac:dyDescent="0.25"/>
    <row r="9481" ht="15" x14ac:dyDescent="0.25"/>
    <row r="9482" ht="15" x14ac:dyDescent="0.25"/>
    <row r="9483" ht="15" x14ac:dyDescent="0.25"/>
    <row r="9484" ht="15" x14ac:dyDescent="0.25"/>
    <row r="9485" ht="15" x14ac:dyDescent="0.25"/>
    <row r="9486" ht="15" x14ac:dyDescent="0.25"/>
    <row r="9487" ht="15" x14ac:dyDescent="0.25"/>
    <row r="9488" ht="15" x14ac:dyDescent="0.25"/>
    <row r="9489" ht="15" x14ac:dyDescent="0.25"/>
    <row r="9490" ht="15" x14ac:dyDescent="0.25"/>
    <row r="9491" ht="15" x14ac:dyDescent="0.25"/>
    <row r="9492" ht="15" x14ac:dyDescent="0.25"/>
    <row r="9493" ht="15" x14ac:dyDescent="0.25"/>
    <row r="9494" ht="15" x14ac:dyDescent="0.25"/>
    <row r="9495" ht="15" x14ac:dyDescent="0.25"/>
    <row r="9496" ht="15" x14ac:dyDescent="0.25"/>
    <row r="9497" ht="15" x14ac:dyDescent="0.25"/>
    <row r="9498" ht="15" x14ac:dyDescent="0.25"/>
    <row r="9499" ht="15" x14ac:dyDescent="0.25"/>
    <row r="9500" ht="15" x14ac:dyDescent="0.25"/>
    <row r="9501" ht="15" x14ac:dyDescent="0.25"/>
    <row r="9502" ht="15" x14ac:dyDescent="0.25"/>
    <row r="9503" ht="15" x14ac:dyDescent="0.25"/>
    <row r="9504" ht="15" x14ac:dyDescent="0.25"/>
    <row r="9505" ht="15" x14ac:dyDescent="0.25"/>
    <row r="9506" ht="15" x14ac:dyDescent="0.25"/>
    <row r="9507" ht="15" x14ac:dyDescent="0.25"/>
    <row r="9508" ht="15" x14ac:dyDescent="0.25"/>
    <row r="9509" ht="15" x14ac:dyDescent="0.25"/>
    <row r="9510" ht="15" x14ac:dyDescent="0.25"/>
    <row r="9511" ht="15" x14ac:dyDescent="0.25"/>
    <row r="9512" ht="15" x14ac:dyDescent="0.25"/>
    <row r="9513" ht="15" x14ac:dyDescent="0.25"/>
    <row r="9514" ht="15" x14ac:dyDescent="0.25"/>
    <row r="9515" ht="15" x14ac:dyDescent="0.25"/>
    <row r="9516" ht="15" x14ac:dyDescent="0.25"/>
    <row r="9517" ht="15" x14ac:dyDescent="0.25"/>
    <row r="9518" ht="15" x14ac:dyDescent="0.25"/>
    <row r="9519" ht="15" x14ac:dyDescent="0.25"/>
    <row r="9520" ht="15" x14ac:dyDescent="0.25"/>
    <row r="9521" ht="15" x14ac:dyDescent="0.25"/>
    <row r="9522" ht="15" x14ac:dyDescent="0.25"/>
    <row r="9523" ht="15" x14ac:dyDescent="0.25"/>
    <row r="9524" ht="15" x14ac:dyDescent="0.25"/>
    <row r="9525" ht="15" x14ac:dyDescent="0.25"/>
    <row r="9526" ht="15" x14ac:dyDescent="0.25"/>
    <row r="9527" ht="15" x14ac:dyDescent="0.25"/>
    <row r="9528" ht="15" x14ac:dyDescent="0.25"/>
    <row r="9529" ht="15" x14ac:dyDescent="0.25"/>
    <row r="9530" ht="15" x14ac:dyDescent="0.25"/>
    <row r="9531" ht="15" x14ac:dyDescent="0.25"/>
    <row r="9532" ht="15" x14ac:dyDescent="0.25"/>
    <row r="9533" ht="15" x14ac:dyDescent="0.25"/>
    <row r="9534" ht="15" x14ac:dyDescent="0.25"/>
    <row r="9535" ht="15" x14ac:dyDescent="0.25"/>
    <row r="9536" ht="15" x14ac:dyDescent="0.25"/>
    <row r="9537" ht="15" x14ac:dyDescent="0.25"/>
    <row r="9538" ht="15" x14ac:dyDescent="0.25"/>
    <row r="9539" ht="15" x14ac:dyDescent="0.25"/>
    <row r="9540" ht="15" x14ac:dyDescent="0.25"/>
    <row r="9541" ht="15" x14ac:dyDescent="0.25"/>
    <row r="9542" ht="15" x14ac:dyDescent="0.25"/>
    <row r="9543" ht="15" x14ac:dyDescent="0.25"/>
    <row r="9544" ht="15" x14ac:dyDescent="0.25"/>
    <row r="9545" ht="15" x14ac:dyDescent="0.25"/>
    <row r="9546" ht="15" x14ac:dyDescent="0.25"/>
    <row r="9547" ht="15" x14ac:dyDescent="0.25"/>
    <row r="9548" ht="15" x14ac:dyDescent="0.25"/>
    <row r="9549" ht="15" x14ac:dyDescent="0.25"/>
    <row r="9550" ht="15" x14ac:dyDescent="0.25"/>
    <row r="9551" ht="15" x14ac:dyDescent="0.25"/>
    <row r="9552" ht="15" x14ac:dyDescent="0.25"/>
    <row r="9553" ht="15" x14ac:dyDescent="0.25"/>
    <row r="9554" ht="15" x14ac:dyDescent="0.25"/>
    <row r="9555" ht="15" x14ac:dyDescent="0.25"/>
    <row r="9556" ht="15" x14ac:dyDescent="0.25"/>
    <row r="9557" ht="15" x14ac:dyDescent="0.25"/>
    <row r="9558" ht="15" x14ac:dyDescent="0.25"/>
    <row r="9559" ht="15" x14ac:dyDescent="0.25"/>
    <row r="9560" ht="15" x14ac:dyDescent="0.25"/>
    <row r="9561" ht="15" x14ac:dyDescent="0.25"/>
    <row r="9562" ht="15" x14ac:dyDescent="0.25"/>
    <row r="9563" ht="15" x14ac:dyDescent="0.25"/>
    <row r="9564" ht="15" x14ac:dyDescent="0.25"/>
    <row r="9565" ht="15" x14ac:dyDescent="0.25"/>
    <row r="9566" ht="15" x14ac:dyDescent="0.25"/>
    <row r="9567" ht="15" x14ac:dyDescent="0.25"/>
    <row r="9568" ht="15" x14ac:dyDescent="0.25"/>
    <row r="9569" ht="15" x14ac:dyDescent="0.25"/>
    <row r="9570" ht="15" x14ac:dyDescent="0.25"/>
    <row r="9571" ht="15" x14ac:dyDescent="0.25"/>
    <row r="9572" ht="15" x14ac:dyDescent="0.25"/>
    <row r="9573" ht="15" x14ac:dyDescent="0.25"/>
    <row r="9574" ht="15" x14ac:dyDescent="0.25"/>
    <row r="9575" ht="15" x14ac:dyDescent="0.25"/>
    <row r="9576" ht="15" x14ac:dyDescent="0.25"/>
    <row r="9577" ht="15" x14ac:dyDescent="0.25"/>
    <row r="9578" ht="15" x14ac:dyDescent="0.25"/>
    <row r="9579" ht="15" x14ac:dyDescent="0.25"/>
    <row r="9580" ht="15" x14ac:dyDescent="0.25"/>
    <row r="9581" ht="15" x14ac:dyDescent="0.25"/>
    <row r="9582" ht="15" x14ac:dyDescent="0.25"/>
    <row r="9583" ht="15" x14ac:dyDescent="0.25"/>
    <row r="9584" ht="15" x14ac:dyDescent="0.25"/>
    <row r="9585" ht="15" x14ac:dyDescent="0.25"/>
    <row r="9586" ht="15" x14ac:dyDescent="0.25"/>
    <row r="9587" ht="15" x14ac:dyDescent="0.25"/>
    <row r="9588" ht="15" x14ac:dyDescent="0.25"/>
    <row r="9589" ht="15" x14ac:dyDescent="0.25"/>
    <row r="9590" ht="15" x14ac:dyDescent="0.25"/>
    <row r="9591" ht="15" x14ac:dyDescent="0.25"/>
    <row r="9592" ht="15" x14ac:dyDescent="0.25"/>
    <row r="9593" ht="15" x14ac:dyDescent="0.25"/>
    <row r="9594" ht="15" x14ac:dyDescent="0.25"/>
    <row r="9595" ht="15" x14ac:dyDescent="0.25"/>
    <row r="9596" ht="15" x14ac:dyDescent="0.25"/>
    <row r="9597" ht="15" x14ac:dyDescent="0.25"/>
    <row r="9598" ht="15" x14ac:dyDescent="0.25"/>
    <row r="9599" ht="15" x14ac:dyDescent="0.25"/>
    <row r="9600" ht="15" x14ac:dyDescent="0.25"/>
    <row r="9601" ht="15" x14ac:dyDescent="0.25"/>
    <row r="9602" ht="15" x14ac:dyDescent="0.25"/>
    <row r="9603" ht="15" x14ac:dyDescent="0.25"/>
    <row r="9604" ht="15" x14ac:dyDescent="0.25"/>
    <row r="9605" ht="15" x14ac:dyDescent="0.25"/>
    <row r="9606" ht="15" x14ac:dyDescent="0.25"/>
    <row r="9607" ht="15" x14ac:dyDescent="0.25"/>
    <row r="9608" ht="15" x14ac:dyDescent="0.25"/>
    <row r="9609" ht="15" x14ac:dyDescent="0.25"/>
    <row r="9610" ht="15" x14ac:dyDescent="0.25"/>
    <row r="9611" ht="15" x14ac:dyDescent="0.25"/>
    <row r="9612" ht="15" x14ac:dyDescent="0.25"/>
    <row r="9613" ht="15" x14ac:dyDescent="0.25"/>
    <row r="9614" ht="15" x14ac:dyDescent="0.25"/>
    <row r="9615" ht="15" x14ac:dyDescent="0.25"/>
    <row r="9616" ht="15" x14ac:dyDescent="0.25"/>
    <row r="9617" ht="15" x14ac:dyDescent="0.25"/>
    <row r="9618" ht="15" x14ac:dyDescent="0.25"/>
    <row r="9619" ht="15" x14ac:dyDescent="0.25"/>
    <row r="9620" ht="15" x14ac:dyDescent="0.25"/>
    <row r="9621" ht="15" x14ac:dyDescent="0.25"/>
    <row r="9622" ht="15" x14ac:dyDescent="0.25"/>
    <row r="9623" ht="15" x14ac:dyDescent="0.25"/>
    <row r="9624" ht="15" x14ac:dyDescent="0.25"/>
    <row r="9625" ht="15" x14ac:dyDescent="0.25"/>
    <row r="9626" ht="15" x14ac:dyDescent="0.25"/>
    <row r="9627" ht="15" x14ac:dyDescent="0.25"/>
    <row r="9628" ht="15" x14ac:dyDescent="0.25"/>
    <row r="9629" ht="15" x14ac:dyDescent="0.25"/>
    <row r="9630" ht="15" x14ac:dyDescent="0.25"/>
    <row r="9631" ht="15" x14ac:dyDescent="0.25"/>
    <row r="9632" ht="15" x14ac:dyDescent="0.25"/>
    <row r="9633" ht="15" x14ac:dyDescent="0.25"/>
    <row r="9634" ht="15" x14ac:dyDescent="0.25"/>
    <row r="9635" ht="15" x14ac:dyDescent="0.25"/>
    <row r="9636" ht="15" x14ac:dyDescent="0.25"/>
    <row r="9637" ht="15" x14ac:dyDescent="0.25"/>
    <row r="9638" ht="15" x14ac:dyDescent="0.25"/>
    <row r="9639" ht="15" x14ac:dyDescent="0.25"/>
    <row r="9640" ht="15" x14ac:dyDescent="0.25"/>
    <row r="9641" ht="15" x14ac:dyDescent="0.25"/>
    <row r="9642" ht="15" x14ac:dyDescent="0.25"/>
    <row r="9643" ht="15" x14ac:dyDescent="0.25"/>
    <row r="9644" ht="15" x14ac:dyDescent="0.25"/>
    <row r="9645" ht="15" x14ac:dyDescent="0.25"/>
    <row r="9646" ht="15" x14ac:dyDescent="0.25"/>
    <row r="9647" ht="15" x14ac:dyDescent="0.25"/>
    <row r="9648" ht="15" x14ac:dyDescent="0.25"/>
    <row r="9649" ht="15" x14ac:dyDescent="0.25"/>
    <row r="9650" ht="15" x14ac:dyDescent="0.25"/>
    <row r="9651" ht="15" x14ac:dyDescent="0.25"/>
    <row r="9652" ht="15" x14ac:dyDescent="0.25"/>
    <row r="9653" ht="15" x14ac:dyDescent="0.25"/>
    <row r="9654" ht="15" x14ac:dyDescent="0.25"/>
    <row r="9655" ht="15" x14ac:dyDescent="0.25"/>
    <row r="9656" ht="15" x14ac:dyDescent="0.25"/>
    <row r="9657" ht="15" x14ac:dyDescent="0.25"/>
    <row r="9658" ht="15" x14ac:dyDescent="0.25"/>
    <row r="9659" ht="15" x14ac:dyDescent="0.25"/>
    <row r="9660" ht="15" x14ac:dyDescent="0.25"/>
    <row r="9661" ht="15" x14ac:dyDescent="0.25"/>
    <row r="9662" ht="15" x14ac:dyDescent="0.25"/>
    <row r="9663" ht="15" x14ac:dyDescent="0.25"/>
    <row r="9664" ht="15" x14ac:dyDescent="0.25"/>
    <row r="9665" ht="15" x14ac:dyDescent="0.25"/>
    <row r="9666" ht="15" x14ac:dyDescent="0.25"/>
    <row r="9667" ht="15" x14ac:dyDescent="0.25"/>
    <row r="9668" ht="15" x14ac:dyDescent="0.25"/>
    <row r="9669" ht="15" x14ac:dyDescent="0.25"/>
    <row r="9670" ht="15" x14ac:dyDescent="0.25"/>
    <row r="9671" ht="15" x14ac:dyDescent="0.25"/>
    <row r="9672" ht="15" x14ac:dyDescent="0.25"/>
    <row r="9673" ht="15" x14ac:dyDescent="0.25"/>
    <row r="9674" ht="15" x14ac:dyDescent="0.25"/>
    <row r="9675" ht="15" x14ac:dyDescent="0.25"/>
    <row r="9676" ht="15" x14ac:dyDescent="0.25"/>
    <row r="9677" ht="15" x14ac:dyDescent="0.25"/>
    <row r="9678" ht="15" x14ac:dyDescent="0.25"/>
    <row r="9679" ht="15" x14ac:dyDescent="0.25"/>
    <row r="9680" ht="15" x14ac:dyDescent="0.25"/>
    <row r="9681" ht="15" x14ac:dyDescent="0.25"/>
    <row r="9682" ht="15" x14ac:dyDescent="0.25"/>
    <row r="9683" ht="15" x14ac:dyDescent="0.25"/>
    <row r="9684" ht="15" x14ac:dyDescent="0.25"/>
    <row r="9685" ht="15" x14ac:dyDescent="0.25"/>
    <row r="9686" ht="15" x14ac:dyDescent="0.25"/>
    <row r="9687" ht="15" x14ac:dyDescent="0.25"/>
    <row r="9688" ht="15" x14ac:dyDescent="0.25"/>
    <row r="9689" ht="15" x14ac:dyDescent="0.25"/>
    <row r="9690" ht="15" x14ac:dyDescent="0.25"/>
    <row r="9691" ht="15" x14ac:dyDescent="0.25"/>
    <row r="9692" ht="15" x14ac:dyDescent="0.25"/>
    <row r="9693" ht="15" x14ac:dyDescent="0.25"/>
    <row r="9694" ht="15" x14ac:dyDescent="0.25"/>
    <row r="9695" ht="15" x14ac:dyDescent="0.25"/>
    <row r="9696" ht="15" x14ac:dyDescent="0.25"/>
    <row r="9697" ht="15" x14ac:dyDescent="0.25"/>
    <row r="9698" ht="15" x14ac:dyDescent="0.25"/>
    <row r="9699" ht="15" x14ac:dyDescent="0.25"/>
    <row r="9700" ht="15" x14ac:dyDescent="0.25"/>
    <row r="9701" ht="15" x14ac:dyDescent="0.25"/>
    <row r="9702" ht="15" x14ac:dyDescent="0.25"/>
    <row r="9703" ht="15" x14ac:dyDescent="0.25"/>
    <row r="9704" ht="15" x14ac:dyDescent="0.25"/>
    <row r="9705" ht="15" x14ac:dyDescent="0.25"/>
    <row r="9706" ht="15" x14ac:dyDescent="0.25"/>
    <row r="9707" ht="15" x14ac:dyDescent="0.25"/>
    <row r="9708" ht="15" x14ac:dyDescent="0.25"/>
    <row r="9709" ht="15" x14ac:dyDescent="0.25"/>
    <row r="9710" ht="15" x14ac:dyDescent="0.25"/>
    <row r="9711" ht="15" x14ac:dyDescent="0.25"/>
    <row r="9712" ht="15" x14ac:dyDescent="0.25"/>
    <row r="9713" ht="15" x14ac:dyDescent="0.25"/>
    <row r="9714" ht="15" x14ac:dyDescent="0.25"/>
    <row r="9715" ht="15" x14ac:dyDescent="0.25"/>
    <row r="9716" ht="15" x14ac:dyDescent="0.25"/>
    <row r="9717" ht="15" x14ac:dyDescent="0.25"/>
    <row r="9718" ht="15" x14ac:dyDescent="0.25"/>
    <row r="9719" ht="15" x14ac:dyDescent="0.25"/>
    <row r="9720" ht="15" x14ac:dyDescent="0.25"/>
    <row r="9721" ht="15" x14ac:dyDescent="0.25"/>
    <row r="9722" ht="15" x14ac:dyDescent="0.25"/>
    <row r="9723" ht="15" x14ac:dyDescent="0.25"/>
    <row r="9724" ht="15" x14ac:dyDescent="0.25"/>
    <row r="9725" ht="15" x14ac:dyDescent="0.25"/>
    <row r="9726" ht="15" x14ac:dyDescent="0.25"/>
    <row r="9727" ht="15" x14ac:dyDescent="0.25"/>
    <row r="9728" ht="15" x14ac:dyDescent="0.25"/>
    <row r="9729" ht="15" x14ac:dyDescent="0.25"/>
    <row r="9730" ht="15" x14ac:dyDescent="0.25"/>
    <row r="9731" ht="15" x14ac:dyDescent="0.25"/>
    <row r="9732" ht="15" x14ac:dyDescent="0.25"/>
    <row r="9733" ht="15" x14ac:dyDescent="0.25"/>
    <row r="9734" ht="15" x14ac:dyDescent="0.25"/>
    <row r="9735" ht="15" x14ac:dyDescent="0.25"/>
    <row r="9736" ht="15" x14ac:dyDescent="0.25"/>
    <row r="9737" ht="15" x14ac:dyDescent="0.25"/>
    <row r="9738" ht="15" x14ac:dyDescent="0.25"/>
    <row r="9739" ht="15" x14ac:dyDescent="0.25"/>
    <row r="9740" ht="15" x14ac:dyDescent="0.25"/>
    <row r="9741" ht="15" x14ac:dyDescent="0.25"/>
    <row r="9742" ht="15" x14ac:dyDescent="0.25"/>
    <row r="9743" ht="15" x14ac:dyDescent="0.25"/>
    <row r="9744" ht="15" x14ac:dyDescent="0.25"/>
    <row r="9745" ht="15" x14ac:dyDescent="0.25"/>
    <row r="9746" ht="15" x14ac:dyDescent="0.25"/>
    <row r="9747" ht="15" x14ac:dyDescent="0.25"/>
    <row r="9748" ht="15" x14ac:dyDescent="0.25"/>
    <row r="9749" ht="15" x14ac:dyDescent="0.25"/>
    <row r="9750" ht="15" x14ac:dyDescent="0.25"/>
    <row r="9751" ht="15" x14ac:dyDescent="0.25"/>
    <row r="9752" ht="15" x14ac:dyDescent="0.25"/>
    <row r="9753" ht="15" x14ac:dyDescent="0.25"/>
    <row r="9754" ht="15" x14ac:dyDescent="0.25"/>
    <row r="9755" ht="15" x14ac:dyDescent="0.25"/>
    <row r="9756" ht="15" x14ac:dyDescent="0.25"/>
    <row r="9757" ht="15" x14ac:dyDescent="0.25"/>
    <row r="9758" ht="15" x14ac:dyDescent="0.25"/>
    <row r="9759" ht="15" x14ac:dyDescent="0.25"/>
    <row r="9760" ht="15" x14ac:dyDescent="0.25"/>
    <row r="9761" ht="15" x14ac:dyDescent="0.25"/>
    <row r="9762" ht="15" x14ac:dyDescent="0.25"/>
    <row r="9763" ht="15" x14ac:dyDescent="0.25"/>
    <row r="9764" ht="15" x14ac:dyDescent="0.25"/>
    <row r="9765" ht="15" x14ac:dyDescent="0.25"/>
    <row r="9766" ht="15" x14ac:dyDescent="0.25"/>
    <row r="9767" ht="15" x14ac:dyDescent="0.25"/>
    <row r="9768" ht="15" x14ac:dyDescent="0.25"/>
    <row r="9769" ht="15" x14ac:dyDescent="0.25"/>
    <row r="9770" ht="15" x14ac:dyDescent="0.25"/>
    <row r="9771" ht="15" x14ac:dyDescent="0.25"/>
    <row r="9772" ht="15" x14ac:dyDescent="0.25"/>
    <row r="9773" ht="15" x14ac:dyDescent="0.25"/>
    <row r="9774" ht="15" x14ac:dyDescent="0.25"/>
    <row r="9775" ht="15" x14ac:dyDescent="0.25"/>
    <row r="9776" ht="15" x14ac:dyDescent="0.25"/>
    <row r="9777" ht="15" x14ac:dyDescent="0.25"/>
    <row r="9778" ht="15" x14ac:dyDescent="0.25"/>
    <row r="9779" ht="15" x14ac:dyDescent="0.25"/>
    <row r="9780" ht="15" x14ac:dyDescent="0.25"/>
    <row r="9781" ht="15" x14ac:dyDescent="0.25"/>
    <row r="9782" ht="15" x14ac:dyDescent="0.25"/>
    <row r="9783" ht="15" x14ac:dyDescent="0.25"/>
    <row r="9784" ht="15" x14ac:dyDescent="0.25"/>
    <row r="9785" ht="15" x14ac:dyDescent="0.25"/>
    <row r="9786" ht="15" x14ac:dyDescent="0.25"/>
    <row r="9787" ht="15" x14ac:dyDescent="0.25"/>
    <row r="9788" ht="15" x14ac:dyDescent="0.25"/>
    <row r="9789" ht="15" x14ac:dyDescent="0.25"/>
    <row r="9790" ht="15" x14ac:dyDescent="0.25"/>
    <row r="9791" ht="15" x14ac:dyDescent="0.25"/>
    <row r="9792" ht="15" x14ac:dyDescent="0.25"/>
    <row r="9793" ht="15" x14ac:dyDescent="0.25"/>
    <row r="9794" ht="15" x14ac:dyDescent="0.25"/>
    <row r="9795" ht="15" x14ac:dyDescent="0.25"/>
    <row r="9796" ht="15" x14ac:dyDescent="0.25"/>
    <row r="9797" ht="15" x14ac:dyDescent="0.25"/>
    <row r="9798" ht="15" x14ac:dyDescent="0.25"/>
    <row r="9799" ht="15" x14ac:dyDescent="0.25"/>
    <row r="9800" ht="15" x14ac:dyDescent="0.25"/>
    <row r="9801" ht="15" x14ac:dyDescent="0.25"/>
    <row r="9802" ht="15" x14ac:dyDescent="0.25"/>
    <row r="9803" ht="15" x14ac:dyDescent="0.25"/>
    <row r="9804" ht="15" x14ac:dyDescent="0.25"/>
    <row r="9805" ht="15" x14ac:dyDescent="0.25"/>
    <row r="9806" ht="15" x14ac:dyDescent="0.25"/>
    <row r="9807" ht="15" x14ac:dyDescent="0.25"/>
    <row r="9808" ht="15" x14ac:dyDescent="0.25"/>
    <row r="9809" ht="15" x14ac:dyDescent="0.25"/>
    <row r="9810" ht="15" x14ac:dyDescent="0.25"/>
    <row r="9811" ht="15" x14ac:dyDescent="0.25"/>
    <row r="9812" ht="15" x14ac:dyDescent="0.25"/>
    <row r="9813" ht="15" x14ac:dyDescent="0.25"/>
    <row r="9814" ht="15" x14ac:dyDescent="0.25"/>
    <row r="9815" ht="15" x14ac:dyDescent="0.25"/>
    <row r="9816" ht="15" x14ac:dyDescent="0.25"/>
    <row r="9817" ht="15" x14ac:dyDescent="0.25"/>
    <row r="9818" ht="15" x14ac:dyDescent="0.25"/>
    <row r="9819" ht="15" x14ac:dyDescent="0.25"/>
    <row r="9820" ht="15" x14ac:dyDescent="0.25"/>
    <row r="9821" ht="15" x14ac:dyDescent="0.25"/>
    <row r="9822" ht="15" x14ac:dyDescent="0.25"/>
    <row r="9823" ht="15" x14ac:dyDescent="0.25"/>
    <row r="9824" ht="15" x14ac:dyDescent="0.25"/>
    <row r="9825" ht="15" x14ac:dyDescent="0.25"/>
    <row r="9826" ht="15" x14ac:dyDescent="0.25"/>
    <row r="9827" ht="15" x14ac:dyDescent="0.25"/>
    <row r="9828" ht="15" x14ac:dyDescent="0.25"/>
    <row r="9829" ht="15" x14ac:dyDescent="0.25"/>
    <row r="9830" ht="15" x14ac:dyDescent="0.25"/>
    <row r="9831" ht="15" x14ac:dyDescent="0.25"/>
    <row r="9832" ht="15" x14ac:dyDescent="0.25"/>
    <row r="9833" ht="15" x14ac:dyDescent="0.25"/>
    <row r="9834" ht="15" x14ac:dyDescent="0.25"/>
    <row r="9835" ht="15" x14ac:dyDescent="0.25"/>
    <row r="9836" ht="15" x14ac:dyDescent="0.25"/>
    <row r="9837" ht="15" x14ac:dyDescent="0.25"/>
    <row r="9838" ht="15" x14ac:dyDescent="0.25"/>
    <row r="9839" ht="15" x14ac:dyDescent="0.25"/>
    <row r="9840" ht="15" x14ac:dyDescent="0.25"/>
    <row r="9841" ht="15" x14ac:dyDescent="0.25"/>
    <row r="9842" ht="15" x14ac:dyDescent="0.25"/>
    <row r="9843" ht="15" x14ac:dyDescent="0.25"/>
    <row r="9844" ht="15" x14ac:dyDescent="0.25"/>
    <row r="9845" ht="15" x14ac:dyDescent="0.25"/>
    <row r="9846" ht="15" x14ac:dyDescent="0.25"/>
    <row r="9847" ht="15" x14ac:dyDescent="0.25"/>
    <row r="9848" ht="15" x14ac:dyDescent="0.25"/>
    <row r="9849" ht="15" x14ac:dyDescent="0.25"/>
    <row r="9850" ht="15" x14ac:dyDescent="0.25"/>
    <row r="9851" ht="15" x14ac:dyDescent="0.25"/>
    <row r="9852" ht="15" x14ac:dyDescent="0.25"/>
    <row r="9853" ht="15" x14ac:dyDescent="0.25"/>
    <row r="9854" ht="15" x14ac:dyDescent="0.25"/>
    <row r="9855" ht="15" x14ac:dyDescent="0.25"/>
    <row r="9856" ht="15" x14ac:dyDescent="0.25"/>
    <row r="9857" ht="15" x14ac:dyDescent="0.25"/>
    <row r="9858" ht="15" x14ac:dyDescent="0.25"/>
    <row r="9859" ht="15" x14ac:dyDescent="0.25"/>
    <row r="9860" ht="15" x14ac:dyDescent="0.25"/>
    <row r="9861" ht="15" x14ac:dyDescent="0.25"/>
    <row r="9862" ht="15" x14ac:dyDescent="0.25"/>
    <row r="9863" ht="15" x14ac:dyDescent="0.25"/>
    <row r="9864" ht="15" x14ac:dyDescent="0.25"/>
    <row r="9865" ht="15" x14ac:dyDescent="0.25"/>
    <row r="9866" ht="15" x14ac:dyDescent="0.25"/>
    <row r="9867" ht="15" x14ac:dyDescent="0.25"/>
    <row r="9868" ht="15" x14ac:dyDescent="0.25"/>
    <row r="9869" ht="15" x14ac:dyDescent="0.25"/>
    <row r="9870" ht="15" x14ac:dyDescent="0.25"/>
    <row r="9871" ht="15" x14ac:dyDescent="0.25"/>
    <row r="9872" ht="15" x14ac:dyDescent="0.25"/>
    <row r="9873" ht="15" x14ac:dyDescent="0.25"/>
    <row r="9874" ht="15" x14ac:dyDescent="0.25"/>
    <row r="9875" ht="15" x14ac:dyDescent="0.25"/>
    <row r="9876" ht="15" x14ac:dyDescent="0.25"/>
    <row r="9877" ht="15" x14ac:dyDescent="0.25"/>
    <row r="9878" ht="15" x14ac:dyDescent="0.25"/>
    <row r="9879" ht="15" x14ac:dyDescent="0.25"/>
    <row r="9880" ht="15" x14ac:dyDescent="0.25"/>
    <row r="9881" ht="15" x14ac:dyDescent="0.25"/>
    <row r="9882" ht="15" x14ac:dyDescent="0.25"/>
    <row r="9883" ht="15" x14ac:dyDescent="0.25"/>
    <row r="9884" ht="15" x14ac:dyDescent="0.25"/>
    <row r="9885" ht="15" x14ac:dyDescent="0.25"/>
    <row r="9886" ht="15" x14ac:dyDescent="0.25"/>
    <row r="9887" ht="15" x14ac:dyDescent="0.25"/>
    <row r="9888" ht="15" x14ac:dyDescent="0.25"/>
    <row r="9889" ht="15" x14ac:dyDescent="0.25"/>
    <row r="9890" ht="15" x14ac:dyDescent="0.25"/>
    <row r="9891" ht="15" x14ac:dyDescent="0.25"/>
    <row r="9892" ht="15" x14ac:dyDescent="0.25"/>
    <row r="9893" ht="15" x14ac:dyDescent="0.25"/>
    <row r="9894" ht="15" x14ac:dyDescent="0.25"/>
    <row r="9895" ht="15" x14ac:dyDescent="0.25"/>
    <row r="9896" ht="15" x14ac:dyDescent="0.25"/>
    <row r="9897" ht="15" x14ac:dyDescent="0.25"/>
    <row r="9898" ht="15" x14ac:dyDescent="0.25"/>
    <row r="9899" ht="15" x14ac:dyDescent="0.25"/>
    <row r="9900" ht="15" x14ac:dyDescent="0.25"/>
    <row r="9901" ht="15" x14ac:dyDescent="0.25"/>
    <row r="9902" ht="15" x14ac:dyDescent="0.25"/>
    <row r="9903" ht="15" x14ac:dyDescent="0.25"/>
    <row r="9904" ht="15" x14ac:dyDescent="0.25"/>
    <row r="9905" ht="15" x14ac:dyDescent="0.25"/>
    <row r="9906" ht="15" x14ac:dyDescent="0.25"/>
    <row r="9907" ht="15" x14ac:dyDescent="0.25"/>
    <row r="9908" ht="15" x14ac:dyDescent="0.25"/>
    <row r="9909" ht="15" x14ac:dyDescent="0.25"/>
    <row r="9910" ht="15" x14ac:dyDescent="0.25"/>
    <row r="9911" ht="15" x14ac:dyDescent="0.25"/>
    <row r="9912" ht="15" x14ac:dyDescent="0.25"/>
    <row r="9913" ht="15" x14ac:dyDescent="0.25"/>
    <row r="9914" ht="15" x14ac:dyDescent="0.25"/>
    <row r="9915" ht="15" x14ac:dyDescent="0.25"/>
    <row r="9916" ht="15" x14ac:dyDescent="0.25"/>
    <row r="9917" ht="15" x14ac:dyDescent="0.25"/>
    <row r="9918" ht="15" x14ac:dyDescent="0.25"/>
    <row r="9919" ht="15" x14ac:dyDescent="0.25"/>
    <row r="9920" ht="15" x14ac:dyDescent="0.25"/>
    <row r="9921" ht="15" x14ac:dyDescent="0.25"/>
    <row r="9922" ht="15" x14ac:dyDescent="0.25"/>
    <row r="9923" ht="15" x14ac:dyDescent="0.25"/>
    <row r="9924" ht="15" x14ac:dyDescent="0.25"/>
    <row r="9925" ht="15" x14ac:dyDescent="0.25"/>
    <row r="9926" ht="15" x14ac:dyDescent="0.25"/>
    <row r="9927" ht="15" x14ac:dyDescent="0.25"/>
    <row r="9928" ht="15" x14ac:dyDescent="0.25"/>
    <row r="9929" ht="15" x14ac:dyDescent="0.25"/>
    <row r="9930" ht="15" x14ac:dyDescent="0.25"/>
    <row r="9931" ht="15" x14ac:dyDescent="0.25"/>
    <row r="9932" ht="15" x14ac:dyDescent="0.25"/>
    <row r="9933" ht="15" x14ac:dyDescent="0.25"/>
    <row r="9934" ht="15" x14ac:dyDescent="0.25"/>
    <row r="9935" ht="15" x14ac:dyDescent="0.25"/>
    <row r="9936" ht="15" x14ac:dyDescent="0.25"/>
    <row r="9937" ht="15" x14ac:dyDescent="0.25"/>
    <row r="9938" ht="15" x14ac:dyDescent="0.25"/>
    <row r="9939" ht="15" x14ac:dyDescent="0.25"/>
    <row r="9940" ht="15" x14ac:dyDescent="0.25"/>
    <row r="9941" ht="15" x14ac:dyDescent="0.25"/>
    <row r="9942" ht="15" x14ac:dyDescent="0.25"/>
    <row r="9943" ht="15" x14ac:dyDescent="0.25"/>
    <row r="9944" ht="15" x14ac:dyDescent="0.25"/>
    <row r="9945" ht="15" x14ac:dyDescent="0.25"/>
    <row r="9946" ht="15" x14ac:dyDescent="0.25"/>
    <row r="9947" ht="15" x14ac:dyDescent="0.25"/>
    <row r="9948" ht="15" x14ac:dyDescent="0.25"/>
    <row r="9949" ht="15" x14ac:dyDescent="0.25"/>
    <row r="9950" ht="15" x14ac:dyDescent="0.25"/>
    <row r="9951" ht="15" x14ac:dyDescent="0.25"/>
    <row r="9952" ht="15" x14ac:dyDescent="0.25"/>
    <row r="9953" ht="15" x14ac:dyDescent="0.25"/>
    <row r="9954" ht="15" x14ac:dyDescent="0.25"/>
    <row r="9955" ht="15" x14ac:dyDescent="0.25"/>
    <row r="9956" ht="15" x14ac:dyDescent="0.25"/>
    <row r="9957" ht="15" x14ac:dyDescent="0.25"/>
    <row r="9958" ht="15" x14ac:dyDescent="0.25"/>
    <row r="9959" ht="15" x14ac:dyDescent="0.25"/>
    <row r="9960" ht="15" x14ac:dyDescent="0.25"/>
    <row r="9961" ht="15" x14ac:dyDescent="0.25"/>
    <row r="9962" ht="15" x14ac:dyDescent="0.25"/>
    <row r="9963" ht="15" x14ac:dyDescent="0.25"/>
    <row r="9964" ht="15" x14ac:dyDescent="0.25"/>
    <row r="9965" ht="15" x14ac:dyDescent="0.25"/>
    <row r="9966" ht="15" x14ac:dyDescent="0.25"/>
    <row r="9967" ht="15" x14ac:dyDescent="0.25"/>
    <row r="9968" ht="15" x14ac:dyDescent="0.25"/>
    <row r="9969" ht="15" x14ac:dyDescent="0.25"/>
    <row r="9970" ht="15" x14ac:dyDescent="0.25"/>
    <row r="9971" ht="15" x14ac:dyDescent="0.25"/>
    <row r="9972" ht="15" x14ac:dyDescent="0.25"/>
    <row r="9973" ht="15" x14ac:dyDescent="0.25"/>
    <row r="9974" ht="15" x14ac:dyDescent="0.25"/>
    <row r="9975" ht="15" x14ac:dyDescent="0.25"/>
    <row r="9976" ht="15" x14ac:dyDescent="0.25"/>
    <row r="9977" ht="15" x14ac:dyDescent="0.25"/>
    <row r="9978" ht="15" x14ac:dyDescent="0.25"/>
    <row r="9979" ht="15" x14ac:dyDescent="0.25"/>
    <row r="9980" ht="15" x14ac:dyDescent="0.25"/>
    <row r="9981" ht="15" x14ac:dyDescent="0.25"/>
    <row r="9982" ht="15" x14ac:dyDescent="0.25"/>
    <row r="9983" ht="15" x14ac:dyDescent="0.25"/>
    <row r="9984" ht="15" x14ac:dyDescent="0.25"/>
    <row r="9985" ht="15" x14ac:dyDescent="0.25"/>
    <row r="9986" ht="15" x14ac:dyDescent="0.25"/>
    <row r="9987" ht="15" x14ac:dyDescent="0.25"/>
    <row r="9988" ht="15" x14ac:dyDescent="0.25"/>
    <row r="9989" ht="15" x14ac:dyDescent="0.25"/>
    <row r="9990" ht="15" x14ac:dyDescent="0.25"/>
    <row r="9991" ht="15" x14ac:dyDescent="0.25"/>
    <row r="9992" ht="15" x14ac:dyDescent="0.25"/>
    <row r="9993" ht="15" x14ac:dyDescent="0.25"/>
    <row r="9994" ht="15" x14ac:dyDescent="0.25"/>
    <row r="9995" ht="15" x14ac:dyDescent="0.25"/>
    <row r="9996" ht="15" x14ac:dyDescent="0.25"/>
    <row r="9997" ht="15" x14ac:dyDescent="0.25"/>
    <row r="9998" ht="15" x14ac:dyDescent="0.25"/>
    <row r="9999" ht="15" x14ac:dyDescent="0.25"/>
    <row r="10000" ht="15" x14ac:dyDescent="0.25"/>
    <row r="10001" ht="15" x14ac:dyDescent="0.25"/>
    <row r="10002" ht="15" x14ac:dyDescent="0.25"/>
    <row r="10003" ht="15" x14ac:dyDescent="0.25"/>
    <row r="10004" ht="15" x14ac:dyDescent="0.25"/>
    <row r="10005" ht="15" x14ac:dyDescent="0.25"/>
    <row r="10006" ht="15" x14ac:dyDescent="0.25"/>
    <row r="10007" ht="15" x14ac:dyDescent="0.25"/>
    <row r="10008" ht="15" x14ac:dyDescent="0.25"/>
    <row r="10009" ht="15" x14ac:dyDescent="0.25"/>
    <row r="10010" ht="15" x14ac:dyDescent="0.25"/>
    <row r="10011" ht="15" x14ac:dyDescent="0.25"/>
    <row r="10012" ht="15" x14ac:dyDescent="0.25"/>
    <row r="10013" ht="15" x14ac:dyDescent="0.25"/>
    <row r="10014" ht="15" x14ac:dyDescent="0.25"/>
    <row r="10015" ht="15" x14ac:dyDescent="0.25"/>
    <row r="10016" ht="15" x14ac:dyDescent="0.25"/>
    <row r="10017" ht="15" x14ac:dyDescent="0.25"/>
    <row r="10018" ht="15" x14ac:dyDescent="0.25"/>
    <row r="10019" ht="15" x14ac:dyDescent="0.25"/>
    <row r="10020" ht="15" x14ac:dyDescent="0.25"/>
    <row r="10021" ht="15" x14ac:dyDescent="0.25"/>
    <row r="10022" ht="15" x14ac:dyDescent="0.25"/>
    <row r="10023" ht="15" x14ac:dyDescent="0.25"/>
    <row r="10024" ht="15" x14ac:dyDescent="0.25"/>
    <row r="10025" ht="15" x14ac:dyDescent="0.25"/>
    <row r="10026" ht="15" x14ac:dyDescent="0.25"/>
    <row r="10027" ht="15" x14ac:dyDescent="0.25"/>
    <row r="10028" ht="15" x14ac:dyDescent="0.25"/>
    <row r="10029" ht="15" x14ac:dyDescent="0.25"/>
    <row r="10030" ht="15" x14ac:dyDescent="0.25"/>
    <row r="10031" ht="15" x14ac:dyDescent="0.25"/>
    <row r="10032" ht="15" x14ac:dyDescent="0.25"/>
    <row r="10033" ht="15" x14ac:dyDescent="0.25"/>
    <row r="10034" ht="15" x14ac:dyDescent="0.25"/>
    <row r="10035" ht="15" x14ac:dyDescent="0.25"/>
    <row r="10036" ht="15" x14ac:dyDescent="0.25"/>
    <row r="10037" ht="15" x14ac:dyDescent="0.25"/>
    <row r="10038" ht="15" x14ac:dyDescent="0.25"/>
    <row r="10039" ht="15" x14ac:dyDescent="0.25"/>
    <row r="10040" ht="15" x14ac:dyDescent="0.25"/>
    <row r="10041" ht="15" x14ac:dyDescent="0.25"/>
    <row r="10042" ht="15" x14ac:dyDescent="0.25"/>
    <row r="10043" ht="15" x14ac:dyDescent="0.25"/>
    <row r="10044" ht="15" x14ac:dyDescent="0.25"/>
    <row r="10045" ht="15" x14ac:dyDescent="0.25"/>
    <row r="10046" ht="15" x14ac:dyDescent="0.25"/>
    <row r="10047" ht="15" x14ac:dyDescent="0.25"/>
    <row r="10048" ht="15" x14ac:dyDescent="0.25"/>
    <row r="10049" ht="15" x14ac:dyDescent="0.25"/>
    <row r="10050" ht="15" x14ac:dyDescent="0.25"/>
    <row r="10051" ht="15" x14ac:dyDescent="0.25"/>
    <row r="10052" ht="15" x14ac:dyDescent="0.25"/>
    <row r="10053" ht="15" x14ac:dyDescent="0.25"/>
    <row r="10054" ht="15" x14ac:dyDescent="0.25"/>
    <row r="10055" ht="15" x14ac:dyDescent="0.25"/>
    <row r="10056" ht="15" x14ac:dyDescent="0.25"/>
    <row r="10057" ht="15" x14ac:dyDescent="0.25"/>
    <row r="10058" ht="15" x14ac:dyDescent="0.25"/>
    <row r="10059" ht="15" x14ac:dyDescent="0.25"/>
    <row r="10060" ht="15" x14ac:dyDescent="0.25"/>
    <row r="10061" ht="15" x14ac:dyDescent="0.25"/>
    <row r="10062" ht="15" x14ac:dyDescent="0.25"/>
    <row r="10063" ht="15" x14ac:dyDescent="0.25"/>
    <row r="10064" ht="15" x14ac:dyDescent="0.25"/>
    <row r="10065" ht="15" x14ac:dyDescent="0.25"/>
    <row r="10066" ht="15" x14ac:dyDescent="0.25"/>
    <row r="10067" ht="15" x14ac:dyDescent="0.25"/>
    <row r="10068" ht="15" x14ac:dyDescent="0.25"/>
    <row r="10069" ht="15" x14ac:dyDescent="0.25"/>
    <row r="10070" ht="15" x14ac:dyDescent="0.25"/>
    <row r="10071" ht="15" x14ac:dyDescent="0.25"/>
    <row r="10072" ht="15" x14ac:dyDescent="0.25"/>
    <row r="10073" ht="15" x14ac:dyDescent="0.25"/>
    <row r="10074" ht="15" x14ac:dyDescent="0.25"/>
    <row r="10075" ht="15" x14ac:dyDescent="0.25"/>
    <row r="10076" ht="15" x14ac:dyDescent="0.25"/>
    <row r="10077" ht="15" x14ac:dyDescent="0.25"/>
    <row r="10078" ht="15" x14ac:dyDescent="0.25"/>
    <row r="10079" ht="15" x14ac:dyDescent="0.25"/>
    <row r="10080" ht="15" x14ac:dyDescent="0.25"/>
    <row r="10081" ht="15" x14ac:dyDescent="0.25"/>
    <row r="10082" ht="15" x14ac:dyDescent="0.25"/>
    <row r="10083" ht="15" x14ac:dyDescent="0.25"/>
    <row r="10084" ht="15" x14ac:dyDescent="0.25"/>
    <row r="10085" ht="15" x14ac:dyDescent="0.25"/>
    <row r="10086" ht="15" x14ac:dyDescent="0.25"/>
    <row r="10087" ht="15" x14ac:dyDescent="0.25"/>
    <row r="10088" ht="15" x14ac:dyDescent="0.25"/>
    <row r="10089" ht="15" x14ac:dyDescent="0.25"/>
    <row r="10090" ht="15" x14ac:dyDescent="0.25"/>
    <row r="10091" ht="15" x14ac:dyDescent="0.25"/>
    <row r="10092" ht="15" x14ac:dyDescent="0.25"/>
    <row r="10093" ht="15" x14ac:dyDescent="0.25"/>
    <row r="10094" ht="15" x14ac:dyDescent="0.25"/>
    <row r="10095" ht="15" x14ac:dyDescent="0.25"/>
    <row r="10096" ht="15" x14ac:dyDescent="0.25"/>
    <row r="10097" ht="15" x14ac:dyDescent="0.25"/>
    <row r="10098" ht="15" x14ac:dyDescent="0.25"/>
    <row r="10099" ht="15" x14ac:dyDescent="0.25"/>
    <row r="10100" ht="15" x14ac:dyDescent="0.25"/>
    <row r="10101" ht="15" x14ac:dyDescent="0.25"/>
    <row r="10102" ht="15" x14ac:dyDescent="0.25"/>
    <row r="10103" ht="15" x14ac:dyDescent="0.25"/>
    <row r="10104" ht="15" x14ac:dyDescent="0.25"/>
    <row r="10105" ht="15" x14ac:dyDescent="0.25"/>
    <row r="10106" ht="15" x14ac:dyDescent="0.25"/>
    <row r="10107" ht="15" x14ac:dyDescent="0.25"/>
    <row r="10108" ht="15" x14ac:dyDescent="0.25"/>
    <row r="10109" ht="15" x14ac:dyDescent="0.25"/>
    <row r="10110" ht="15" x14ac:dyDescent="0.25"/>
    <row r="10111" ht="15" x14ac:dyDescent="0.25"/>
    <row r="10112" ht="15" x14ac:dyDescent="0.25"/>
    <row r="10113" ht="15" x14ac:dyDescent="0.25"/>
    <row r="10114" ht="15" x14ac:dyDescent="0.25"/>
    <row r="10115" ht="15" x14ac:dyDescent="0.25"/>
    <row r="10116" ht="15" x14ac:dyDescent="0.25"/>
    <row r="10117" ht="15" x14ac:dyDescent="0.25"/>
    <row r="10118" ht="15" x14ac:dyDescent="0.25"/>
    <row r="10119" ht="15" x14ac:dyDescent="0.25"/>
    <row r="10120" ht="15" x14ac:dyDescent="0.25"/>
    <row r="10121" ht="15" x14ac:dyDescent="0.25"/>
    <row r="10122" ht="15" x14ac:dyDescent="0.25"/>
    <row r="10123" ht="15" x14ac:dyDescent="0.25"/>
    <row r="10124" ht="15" x14ac:dyDescent="0.25"/>
    <row r="10125" ht="15" x14ac:dyDescent="0.25"/>
    <row r="10126" ht="15" x14ac:dyDescent="0.25"/>
    <row r="10127" ht="15" x14ac:dyDescent="0.25"/>
    <row r="10128" ht="15" x14ac:dyDescent="0.25"/>
    <row r="10129" ht="15" x14ac:dyDescent="0.25"/>
    <row r="10130" ht="15" x14ac:dyDescent="0.25"/>
    <row r="10131" ht="15" x14ac:dyDescent="0.25"/>
    <row r="10132" ht="15" x14ac:dyDescent="0.25"/>
    <row r="10133" ht="15" x14ac:dyDescent="0.25"/>
    <row r="10134" ht="15" x14ac:dyDescent="0.25"/>
    <row r="10135" ht="15" x14ac:dyDescent="0.25"/>
    <row r="10136" ht="15" x14ac:dyDescent="0.25"/>
    <row r="10137" ht="15" x14ac:dyDescent="0.25"/>
    <row r="10138" ht="15" x14ac:dyDescent="0.25"/>
    <row r="10139" ht="15" x14ac:dyDescent="0.25"/>
    <row r="10140" ht="15" x14ac:dyDescent="0.25"/>
    <row r="10141" ht="15" x14ac:dyDescent="0.25"/>
    <row r="10142" ht="15" x14ac:dyDescent="0.25"/>
    <row r="10143" ht="15" x14ac:dyDescent="0.25"/>
    <row r="10144" ht="15" x14ac:dyDescent="0.25"/>
    <row r="10145" ht="15" x14ac:dyDescent="0.25"/>
    <row r="10146" ht="15" x14ac:dyDescent="0.25"/>
    <row r="10147" ht="15" x14ac:dyDescent="0.25"/>
    <row r="10148" ht="15" x14ac:dyDescent="0.25"/>
    <row r="10149" ht="15" x14ac:dyDescent="0.25"/>
    <row r="10150" ht="15" x14ac:dyDescent="0.25"/>
    <row r="10151" ht="15" x14ac:dyDescent="0.25"/>
    <row r="10152" ht="15" x14ac:dyDescent="0.25"/>
    <row r="10153" ht="15" x14ac:dyDescent="0.25"/>
    <row r="10154" ht="15" x14ac:dyDescent="0.25"/>
    <row r="10155" ht="15" x14ac:dyDescent="0.25"/>
    <row r="10156" ht="15" x14ac:dyDescent="0.25"/>
    <row r="10157" ht="15" x14ac:dyDescent="0.25"/>
    <row r="10158" ht="15" x14ac:dyDescent="0.25"/>
    <row r="10159" ht="15" x14ac:dyDescent="0.25"/>
    <row r="10160" ht="15" x14ac:dyDescent="0.25"/>
    <row r="10161" ht="15" x14ac:dyDescent="0.25"/>
    <row r="10162" ht="15" x14ac:dyDescent="0.25"/>
    <row r="10163" ht="15" x14ac:dyDescent="0.25"/>
    <row r="10164" ht="15" x14ac:dyDescent="0.25"/>
    <row r="10165" ht="15" x14ac:dyDescent="0.25"/>
    <row r="10166" ht="15" x14ac:dyDescent="0.25"/>
    <row r="10167" ht="15" x14ac:dyDescent="0.25"/>
    <row r="10168" ht="15" x14ac:dyDescent="0.25"/>
    <row r="10169" ht="15" x14ac:dyDescent="0.25"/>
    <row r="10170" ht="15" x14ac:dyDescent="0.25"/>
    <row r="10171" ht="15" x14ac:dyDescent="0.25"/>
    <row r="10172" ht="15" x14ac:dyDescent="0.25"/>
    <row r="10173" ht="15" x14ac:dyDescent="0.25"/>
    <row r="10174" ht="15" x14ac:dyDescent="0.25"/>
    <row r="10175" ht="15" x14ac:dyDescent="0.25"/>
    <row r="10176" ht="15" x14ac:dyDescent="0.25"/>
    <row r="10177" ht="15" x14ac:dyDescent="0.25"/>
    <row r="10178" ht="15" x14ac:dyDescent="0.25"/>
    <row r="10179" ht="15" x14ac:dyDescent="0.25"/>
    <row r="10180" ht="15" x14ac:dyDescent="0.25"/>
    <row r="10181" ht="15" x14ac:dyDescent="0.25"/>
    <row r="10182" ht="15" x14ac:dyDescent="0.25"/>
    <row r="10183" ht="15" x14ac:dyDescent="0.25"/>
    <row r="10184" ht="15" x14ac:dyDescent="0.25"/>
    <row r="10185" ht="15" x14ac:dyDescent="0.25"/>
    <row r="10186" ht="15" x14ac:dyDescent="0.25"/>
    <row r="10187" ht="15" x14ac:dyDescent="0.25"/>
    <row r="10188" ht="15" x14ac:dyDescent="0.25"/>
    <row r="10189" ht="15" x14ac:dyDescent="0.25"/>
    <row r="10190" ht="15" x14ac:dyDescent="0.25"/>
    <row r="10191" ht="15" x14ac:dyDescent="0.25"/>
    <row r="10192" ht="15" x14ac:dyDescent="0.25"/>
    <row r="10193" ht="15" x14ac:dyDescent="0.25"/>
    <row r="10194" ht="15" x14ac:dyDescent="0.25"/>
    <row r="10195" ht="15" x14ac:dyDescent="0.25"/>
    <row r="10196" ht="15" x14ac:dyDescent="0.25"/>
    <row r="10197" ht="15" x14ac:dyDescent="0.25"/>
    <row r="10198" ht="15" x14ac:dyDescent="0.25"/>
    <row r="10199" ht="15" x14ac:dyDescent="0.25"/>
    <row r="10200" ht="15" x14ac:dyDescent="0.25"/>
    <row r="10201" ht="15" x14ac:dyDescent="0.25"/>
    <row r="10202" ht="15" x14ac:dyDescent="0.25"/>
    <row r="10203" ht="15" x14ac:dyDescent="0.25"/>
    <row r="10204" ht="15" x14ac:dyDescent="0.25"/>
    <row r="10205" ht="15" x14ac:dyDescent="0.25"/>
    <row r="10206" ht="15" x14ac:dyDescent="0.25"/>
    <row r="10207" ht="15" x14ac:dyDescent="0.25"/>
    <row r="10208" ht="15" x14ac:dyDescent="0.25"/>
    <row r="10209" ht="15" x14ac:dyDescent="0.25"/>
    <row r="10210" ht="15" x14ac:dyDescent="0.25"/>
    <row r="10211" ht="15" x14ac:dyDescent="0.25"/>
    <row r="10212" ht="15" x14ac:dyDescent="0.25"/>
    <row r="10213" ht="15" x14ac:dyDescent="0.25"/>
    <row r="10214" ht="15" x14ac:dyDescent="0.25"/>
    <row r="10215" ht="15" x14ac:dyDescent="0.25"/>
    <row r="10216" ht="15" x14ac:dyDescent="0.25"/>
    <row r="10217" ht="15" x14ac:dyDescent="0.25"/>
    <row r="10218" ht="15" x14ac:dyDescent="0.25"/>
    <row r="10219" ht="15" x14ac:dyDescent="0.25"/>
    <row r="10220" ht="15" x14ac:dyDescent="0.25"/>
    <row r="10221" ht="15" x14ac:dyDescent="0.25"/>
    <row r="10222" ht="15" x14ac:dyDescent="0.25"/>
    <row r="10223" ht="15" x14ac:dyDescent="0.25"/>
    <row r="10224" ht="15" x14ac:dyDescent="0.25"/>
    <row r="10225" ht="15" x14ac:dyDescent="0.25"/>
    <row r="10226" ht="15" x14ac:dyDescent="0.25"/>
    <row r="10227" ht="15" x14ac:dyDescent="0.25"/>
    <row r="10228" ht="15" x14ac:dyDescent="0.25"/>
    <row r="10229" ht="15" x14ac:dyDescent="0.25"/>
    <row r="10230" ht="15" x14ac:dyDescent="0.25"/>
    <row r="10231" ht="15" x14ac:dyDescent="0.25"/>
    <row r="10232" ht="15" x14ac:dyDescent="0.25"/>
    <row r="10233" ht="15" x14ac:dyDescent="0.25"/>
    <row r="10234" ht="15" x14ac:dyDescent="0.25"/>
    <row r="10235" ht="15" x14ac:dyDescent="0.25"/>
    <row r="10236" ht="15" x14ac:dyDescent="0.25"/>
    <row r="10237" ht="15" x14ac:dyDescent="0.25"/>
    <row r="10238" ht="15" x14ac:dyDescent="0.25"/>
    <row r="10239" ht="15" x14ac:dyDescent="0.25"/>
    <row r="10240" ht="15" x14ac:dyDescent="0.25"/>
    <row r="10241" ht="15" x14ac:dyDescent="0.25"/>
    <row r="10242" ht="15" x14ac:dyDescent="0.25"/>
    <row r="10243" ht="15" x14ac:dyDescent="0.25"/>
    <row r="10244" ht="15" x14ac:dyDescent="0.25"/>
    <row r="10245" ht="15" x14ac:dyDescent="0.25"/>
    <row r="10246" ht="15" x14ac:dyDescent="0.25"/>
    <row r="10247" ht="15" x14ac:dyDescent="0.25"/>
    <row r="10248" ht="15" x14ac:dyDescent="0.25"/>
    <row r="10249" ht="15" x14ac:dyDescent="0.25"/>
    <row r="10250" ht="15" x14ac:dyDescent="0.25"/>
    <row r="10251" ht="15" x14ac:dyDescent="0.25"/>
    <row r="10252" ht="15" x14ac:dyDescent="0.25"/>
    <row r="10253" ht="15" x14ac:dyDescent="0.25"/>
    <row r="10254" ht="15" x14ac:dyDescent="0.25"/>
    <row r="10255" ht="15" x14ac:dyDescent="0.25"/>
    <row r="10256" ht="15" x14ac:dyDescent="0.25"/>
    <row r="10257" ht="15" x14ac:dyDescent="0.25"/>
    <row r="10258" ht="15" x14ac:dyDescent="0.25"/>
    <row r="10259" ht="15" x14ac:dyDescent="0.25"/>
    <row r="10260" ht="15" x14ac:dyDescent="0.25"/>
    <row r="10261" ht="15" x14ac:dyDescent="0.25"/>
    <row r="10262" ht="15" x14ac:dyDescent="0.25"/>
    <row r="10263" ht="15" x14ac:dyDescent="0.25"/>
    <row r="10264" ht="15" x14ac:dyDescent="0.25"/>
    <row r="10265" ht="15" x14ac:dyDescent="0.25"/>
    <row r="10266" ht="15" x14ac:dyDescent="0.25"/>
    <row r="10267" ht="15" x14ac:dyDescent="0.25"/>
    <row r="10268" ht="15" x14ac:dyDescent="0.25"/>
    <row r="10269" ht="15" x14ac:dyDescent="0.25"/>
    <row r="10270" ht="15" x14ac:dyDescent="0.25"/>
    <row r="10271" ht="15" x14ac:dyDescent="0.25"/>
    <row r="10272" ht="15" x14ac:dyDescent="0.25"/>
    <row r="10273" ht="15" x14ac:dyDescent="0.25"/>
    <row r="10274" ht="15" x14ac:dyDescent="0.25"/>
    <row r="10275" ht="15" x14ac:dyDescent="0.25"/>
    <row r="10276" ht="15" x14ac:dyDescent="0.25"/>
    <row r="10277" ht="15" x14ac:dyDescent="0.25"/>
    <row r="10278" ht="15" x14ac:dyDescent="0.25"/>
    <row r="10279" ht="15" x14ac:dyDescent="0.25"/>
    <row r="10280" ht="15" x14ac:dyDescent="0.25"/>
    <row r="10281" ht="15" x14ac:dyDescent="0.25"/>
    <row r="10282" ht="15" x14ac:dyDescent="0.25"/>
    <row r="10283" ht="15" x14ac:dyDescent="0.25"/>
    <row r="10284" ht="15" x14ac:dyDescent="0.25"/>
    <row r="10285" ht="15" x14ac:dyDescent="0.25"/>
    <row r="10286" ht="15" x14ac:dyDescent="0.25"/>
    <row r="10287" ht="15" x14ac:dyDescent="0.25"/>
    <row r="10288" ht="15" x14ac:dyDescent="0.25"/>
    <row r="10289" ht="15" x14ac:dyDescent="0.25"/>
    <row r="10290" ht="15" x14ac:dyDescent="0.25"/>
    <row r="10291" ht="15" x14ac:dyDescent="0.25"/>
    <row r="10292" ht="15" x14ac:dyDescent="0.25"/>
    <row r="10293" ht="15" x14ac:dyDescent="0.25"/>
    <row r="10294" ht="15" x14ac:dyDescent="0.25"/>
    <row r="10295" ht="15" x14ac:dyDescent="0.25"/>
    <row r="10296" ht="15" x14ac:dyDescent="0.25"/>
    <row r="10297" ht="15" x14ac:dyDescent="0.25"/>
    <row r="10298" ht="15" x14ac:dyDescent="0.25"/>
    <row r="10299" ht="15" x14ac:dyDescent="0.25"/>
    <row r="10300" ht="15" x14ac:dyDescent="0.25"/>
    <row r="10301" ht="15" x14ac:dyDescent="0.25"/>
    <row r="10302" ht="15" x14ac:dyDescent="0.25"/>
    <row r="10303" ht="15" x14ac:dyDescent="0.25"/>
    <row r="10304" ht="15" x14ac:dyDescent="0.25"/>
    <row r="10305" ht="15" x14ac:dyDescent="0.25"/>
    <row r="10306" ht="15" x14ac:dyDescent="0.25"/>
    <row r="10307" ht="15" x14ac:dyDescent="0.25"/>
    <row r="10308" ht="15" x14ac:dyDescent="0.25"/>
    <row r="10309" ht="15" x14ac:dyDescent="0.25"/>
    <row r="10310" ht="15" x14ac:dyDescent="0.25"/>
    <row r="10311" ht="15" x14ac:dyDescent="0.25"/>
    <row r="10312" ht="15" x14ac:dyDescent="0.25"/>
    <row r="10313" ht="15" x14ac:dyDescent="0.25"/>
    <row r="10314" ht="15" x14ac:dyDescent="0.25"/>
    <row r="10315" ht="15" x14ac:dyDescent="0.25"/>
    <row r="10316" ht="15" x14ac:dyDescent="0.25"/>
    <row r="10317" ht="15" x14ac:dyDescent="0.25"/>
    <row r="10318" ht="15" x14ac:dyDescent="0.25"/>
    <row r="10319" ht="15" x14ac:dyDescent="0.25"/>
    <row r="10320" ht="15" x14ac:dyDescent="0.25"/>
    <row r="10321" ht="15" x14ac:dyDescent="0.25"/>
    <row r="10322" ht="15" x14ac:dyDescent="0.25"/>
    <row r="10323" ht="15" x14ac:dyDescent="0.25"/>
    <row r="10324" ht="15" x14ac:dyDescent="0.25"/>
    <row r="10325" ht="15" x14ac:dyDescent="0.25"/>
    <row r="10326" ht="15" x14ac:dyDescent="0.25"/>
    <row r="10327" ht="15" x14ac:dyDescent="0.25"/>
    <row r="10328" ht="15" x14ac:dyDescent="0.25"/>
    <row r="10329" ht="15" x14ac:dyDescent="0.25"/>
    <row r="10330" ht="15" x14ac:dyDescent="0.25"/>
    <row r="10331" ht="15" x14ac:dyDescent="0.25"/>
    <row r="10332" ht="15" x14ac:dyDescent="0.25"/>
    <row r="10333" ht="15" x14ac:dyDescent="0.25"/>
    <row r="10334" ht="15" x14ac:dyDescent="0.25"/>
    <row r="10335" ht="15" x14ac:dyDescent="0.25"/>
    <row r="10336" ht="15" x14ac:dyDescent="0.25"/>
    <row r="10337" ht="15" x14ac:dyDescent="0.25"/>
    <row r="10338" ht="15" x14ac:dyDescent="0.25"/>
    <row r="10339" ht="15" x14ac:dyDescent="0.25"/>
    <row r="10340" ht="15" x14ac:dyDescent="0.25"/>
    <row r="10341" ht="15" x14ac:dyDescent="0.25"/>
    <row r="10342" ht="15" x14ac:dyDescent="0.25"/>
    <row r="10343" ht="15" x14ac:dyDescent="0.25"/>
    <row r="10344" ht="15" x14ac:dyDescent="0.25"/>
    <row r="10345" ht="15" x14ac:dyDescent="0.25"/>
    <row r="10346" ht="15" x14ac:dyDescent="0.25"/>
    <row r="10347" ht="15" x14ac:dyDescent="0.25"/>
    <row r="10348" ht="15" x14ac:dyDescent="0.25"/>
    <row r="10349" ht="15" x14ac:dyDescent="0.25"/>
    <row r="10350" ht="15" x14ac:dyDescent="0.25"/>
    <row r="10351" ht="15" x14ac:dyDescent="0.25"/>
    <row r="10352" ht="15" x14ac:dyDescent="0.25"/>
    <row r="10353" ht="15" x14ac:dyDescent="0.25"/>
    <row r="10354" ht="15" x14ac:dyDescent="0.25"/>
    <row r="10355" ht="15" x14ac:dyDescent="0.25"/>
    <row r="10356" ht="15" x14ac:dyDescent="0.25"/>
    <row r="10357" ht="15" x14ac:dyDescent="0.25"/>
    <row r="10358" ht="15" x14ac:dyDescent="0.25"/>
    <row r="10359" ht="15" x14ac:dyDescent="0.25"/>
    <row r="10360" ht="15" x14ac:dyDescent="0.25"/>
    <row r="10361" ht="15" x14ac:dyDescent="0.25"/>
    <row r="10362" ht="15" x14ac:dyDescent="0.25"/>
    <row r="10363" ht="15" x14ac:dyDescent="0.25"/>
    <row r="10364" ht="15" x14ac:dyDescent="0.25"/>
    <row r="10365" ht="15" x14ac:dyDescent="0.25"/>
    <row r="10366" ht="15" x14ac:dyDescent="0.25"/>
    <row r="10367" ht="15" x14ac:dyDescent="0.25"/>
    <row r="10368" ht="15" x14ac:dyDescent="0.25"/>
    <row r="10369" ht="15" x14ac:dyDescent="0.25"/>
    <row r="10370" ht="15" x14ac:dyDescent="0.25"/>
    <row r="10371" ht="15" x14ac:dyDescent="0.25"/>
    <row r="10372" ht="15" x14ac:dyDescent="0.25"/>
    <row r="10373" ht="15" x14ac:dyDescent="0.25"/>
    <row r="10374" ht="15" x14ac:dyDescent="0.25"/>
    <row r="10375" ht="15" x14ac:dyDescent="0.25"/>
    <row r="10376" ht="15" x14ac:dyDescent="0.25"/>
    <row r="10377" ht="15" x14ac:dyDescent="0.25"/>
    <row r="10378" ht="15" x14ac:dyDescent="0.25"/>
    <row r="10379" ht="15" x14ac:dyDescent="0.25"/>
    <row r="10380" ht="15" x14ac:dyDescent="0.25"/>
    <row r="10381" ht="15" x14ac:dyDescent="0.25"/>
    <row r="10382" ht="15" x14ac:dyDescent="0.25"/>
    <row r="10383" ht="15" x14ac:dyDescent="0.25"/>
    <row r="10384" ht="15" x14ac:dyDescent="0.25"/>
    <row r="10385" ht="15" x14ac:dyDescent="0.25"/>
    <row r="10386" ht="15" x14ac:dyDescent="0.25"/>
    <row r="10387" ht="15" x14ac:dyDescent="0.25"/>
    <row r="10388" ht="15" x14ac:dyDescent="0.25"/>
    <row r="10389" ht="15" x14ac:dyDescent="0.25"/>
    <row r="10390" ht="15" x14ac:dyDescent="0.25"/>
    <row r="10391" ht="15" x14ac:dyDescent="0.25"/>
    <row r="10392" ht="15" x14ac:dyDescent="0.25"/>
    <row r="10393" ht="15" x14ac:dyDescent="0.25"/>
    <row r="10394" ht="15" x14ac:dyDescent="0.25"/>
    <row r="10395" ht="15" x14ac:dyDescent="0.25"/>
    <row r="10396" ht="15" x14ac:dyDescent="0.25"/>
    <row r="10397" ht="15" x14ac:dyDescent="0.25"/>
    <row r="10398" ht="15" x14ac:dyDescent="0.25"/>
    <row r="10399" ht="15" x14ac:dyDescent="0.25"/>
    <row r="10400" ht="15" x14ac:dyDescent="0.25"/>
    <row r="10401" ht="15" x14ac:dyDescent="0.25"/>
    <row r="10402" ht="15" x14ac:dyDescent="0.25"/>
    <row r="10403" ht="15" x14ac:dyDescent="0.25"/>
    <row r="10404" ht="15" x14ac:dyDescent="0.25"/>
    <row r="10405" ht="15" x14ac:dyDescent="0.25"/>
    <row r="10406" ht="15" x14ac:dyDescent="0.25"/>
    <row r="10407" ht="15" x14ac:dyDescent="0.25"/>
    <row r="10408" ht="15" x14ac:dyDescent="0.25"/>
    <row r="10409" ht="15" x14ac:dyDescent="0.25"/>
    <row r="10410" ht="15" x14ac:dyDescent="0.25"/>
    <row r="10411" ht="15" x14ac:dyDescent="0.25"/>
    <row r="10412" ht="15" x14ac:dyDescent="0.25"/>
    <row r="10413" ht="15" x14ac:dyDescent="0.25"/>
    <row r="10414" ht="15" x14ac:dyDescent="0.25"/>
    <row r="10415" ht="15" x14ac:dyDescent="0.25"/>
    <row r="10416" ht="15" x14ac:dyDescent="0.25"/>
    <row r="10417" ht="15" x14ac:dyDescent="0.25"/>
    <row r="10418" ht="15" x14ac:dyDescent="0.25"/>
    <row r="10419" ht="15" x14ac:dyDescent="0.25"/>
    <row r="10420" ht="15" x14ac:dyDescent="0.25"/>
    <row r="10421" ht="15" x14ac:dyDescent="0.25"/>
    <row r="10422" ht="15" x14ac:dyDescent="0.25"/>
    <row r="10423" ht="15" x14ac:dyDescent="0.25"/>
    <row r="10424" ht="15" x14ac:dyDescent="0.25"/>
    <row r="10425" ht="15" x14ac:dyDescent="0.25"/>
    <row r="10426" ht="15" x14ac:dyDescent="0.25"/>
    <row r="10427" ht="15" x14ac:dyDescent="0.25"/>
    <row r="10428" ht="15" x14ac:dyDescent="0.25"/>
    <row r="10429" ht="15" x14ac:dyDescent="0.25"/>
    <row r="10430" ht="15" x14ac:dyDescent="0.25"/>
    <row r="10431" ht="15" x14ac:dyDescent="0.25"/>
    <row r="10432" ht="15" x14ac:dyDescent="0.25"/>
    <row r="10433" ht="15" x14ac:dyDescent="0.25"/>
    <row r="10434" ht="15" x14ac:dyDescent="0.25"/>
    <row r="10435" ht="15" x14ac:dyDescent="0.25"/>
    <row r="10436" ht="15" x14ac:dyDescent="0.25"/>
    <row r="10437" ht="15" x14ac:dyDescent="0.25"/>
    <row r="10438" ht="15" x14ac:dyDescent="0.25"/>
    <row r="10439" ht="15" x14ac:dyDescent="0.25"/>
    <row r="10440" ht="15" x14ac:dyDescent="0.25"/>
    <row r="10441" ht="15" x14ac:dyDescent="0.25"/>
    <row r="10442" ht="15" x14ac:dyDescent="0.25"/>
    <row r="10443" ht="15" x14ac:dyDescent="0.25"/>
    <row r="10444" ht="15" x14ac:dyDescent="0.25"/>
    <row r="10445" ht="15" x14ac:dyDescent="0.25"/>
    <row r="10446" ht="15" x14ac:dyDescent="0.25"/>
    <row r="10447" ht="15" x14ac:dyDescent="0.25"/>
    <row r="10448" ht="15" x14ac:dyDescent="0.25"/>
    <row r="10449" ht="15" x14ac:dyDescent="0.25"/>
    <row r="10450" ht="15" x14ac:dyDescent="0.25"/>
    <row r="10451" ht="15" x14ac:dyDescent="0.25"/>
    <row r="10452" ht="15" x14ac:dyDescent="0.25"/>
    <row r="10453" ht="15" x14ac:dyDescent="0.25"/>
    <row r="10454" ht="15" x14ac:dyDescent="0.25"/>
    <row r="10455" ht="15" x14ac:dyDescent="0.25"/>
    <row r="10456" ht="15" x14ac:dyDescent="0.25"/>
    <row r="10457" ht="15" x14ac:dyDescent="0.25"/>
    <row r="10458" ht="15" x14ac:dyDescent="0.25"/>
    <row r="10459" ht="15" x14ac:dyDescent="0.25"/>
    <row r="10460" ht="15" x14ac:dyDescent="0.25"/>
    <row r="10461" ht="15" x14ac:dyDescent="0.25"/>
    <row r="10462" ht="15" x14ac:dyDescent="0.25"/>
    <row r="10463" ht="15" x14ac:dyDescent="0.25"/>
    <row r="10464" ht="15" x14ac:dyDescent="0.25"/>
    <row r="10465" ht="15" x14ac:dyDescent="0.25"/>
    <row r="10466" ht="15" x14ac:dyDescent="0.25"/>
    <row r="10467" ht="15" x14ac:dyDescent="0.25"/>
    <row r="10468" ht="15" x14ac:dyDescent="0.25"/>
    <row r="10469" ht="15" x14ac:dyDescent="0.25"/>
    <row r="10470" ht="15" x14ac:dyDescent="0.25"/>
    <row r="10471" ht="15" x14ac:dyDescent="0.25"/>
    <row r="10472" ht="15" x14ac:dyDescent="0.25"/>
    <row r="10473" ht="15" x14ac:dyDescent="0.25"/>
    <row r="10474" ht="15" x14ac:dyDescent="0.25"/>
    <row r="10475" ht="15" x14ac:dyDescent="0.25"/>
    <row r="10476" ht="15" x14ac:dyDescent="0.25"/>
    <row r="10477" ht="15" x14ac:dyDescent="0.25"/>
    <row r="10478" ht="15" x14ac:dyDescent="0.25"/>
    <row r="10479" ht="15" x14ac:dyDescent="0.25"/>
    <row r="10480" ht="15" x14ac:dyDescent="0.25"/>
    <row r="10481" ht="15" x14ac:dyDescent="0.25"/>
    <row r="10482" ht="15" x14ac:dyDescent="0.25"/>
    <row r="10483" ht="15" x14ac:dyDescent="0.25"/>
    <row r="10484" ht="15" x14ac:dyDescent="0.25"/>
    <row r="10485" ht="15" x14ac:dyDescent="0.25"/>
    <row r="10486" ht="15" x14ac:dyDescent="0.25"/>
    <row r="10487" ht="15" x14ac:dyDescent="0.25"/>
    <row r="10488" ht="15" x14ac:dyDescent="0.25"/>
    <row r="10489" ht="15" x14ac:dyDescent="0.25"/>
    <row r="10490" ht="15" x14ac:dyDescent="0.25"/>
    <row r="10491" ht="15" x14ac:dyDescent="0.25"/>
    <row r="10492" ht="15" x14ac:dyDescent="0.25"/>
    <row r="10493" ht="15" x14ac:dyDescent="0.25"/>
    <row r="10494" ht="15" x14ac:dyDescent="0.25"/>
    <row r="10495" ht="15" x14ac:dyDescent="0.25"/>
    <row r="10496" ht="15" x14ac:dyDescent="0.25"/>
    <row r="10497" ht="15" x14ac:dyDescent="0.25"/>
    <row r="10498" ht="15" x14ac:dyDescent="0.25"/>
    <row r="10499" ht="15" x14ac:dyDescent="0.25"/>
    <row r="10500" ht="15" x14ac:dyDescent="0.25"/>
    <row r="10501" ht="15" x14ac:dyDescent="0.25"/>
    <row r="10502" ht="15" x14ac:dyDescent="0.25"/>
    <row r="10503" ht="15" x14ac:dyDescent="0.25"/>
    <row r="10504" ht="15" x14ac:dyDescent="0.25"/>
    <row r="10505" ht="15" x14ac:dyDescent="0.25"/>
    <row r="10506" ht="15" x14ac:dyDescent="0.25"/>
    <row r="10507" ht="15" x14ac:dyDescent="0.25"/>
    <row r="10508" ht="15" x14ac:dyDescent="0.25"/>
    <row r="10509" ht="15" x14ac:dyDescent="0.25"/>
    <row r="10510" ht="15" x14ac:dyDescent="0.25"/>
    <row r="10511" ht="15" x14ac:dyDescent="0.25"/>
    <row r="10512" ht="15" x14ac:dyDescent="0.25"/>
    <row r="10513" ht="15" x14ac:dyDescent="0.25"/>
    <row r="10514" ht="15" x14ac:dyDescent="0.25"/>
    <row r="10515" ht="15" x14ac:dyDescent="0.25"/>
    <row r="10516" ht="15" x14ac:dyDescent="0.25"/>
    <row r="10517" ht="15" x14ac:dyDescent="0.25"/>
    <row r="10518" ht="15" x14ac:dyDescent="0.25"/>
    <row r="10519" ht="15" x14ac:dyDescent="0.25"/>
    <row r="10520" ht="15" x14ac:dyDescent="0.25"/>
    <row r="10521" ht="15" x14ac:dyDescent="0.25"/>
    <row r="10522" ht="15" x14ac:dyDescent="0.25"/>
    <row r="10523" ht="15" x14ac:dyDescent="0.25"/>
    <row r="10524" ht="15" x14ac:dyDescent="0.25"/>
    <row r="10525" ht="15" x14ac:dyDescent="0.25"/>
    <row r="10526" ht="15" x14ac:dyDescent="0.25"/>
    <row r="10527" ht="15" x14ac:dyDescent="0.25"/>
    <row r="10528" ht="15" x14ac:dyDescent="0.25"/>
    <row r="10529" ht="15" x14ac:dyDescent="0.25"/>
    <row r="10530" ht="15" x14ac:dyDescent="0.25"/>
    <row r="10531" ht="15" x14ac:dyDescent="0.25"/>
    <row r="10532" ht="15" x14ac:dyDescent="0.25"/>
    <row r="10533" ht="15" x14ac:dyDescent="0.25"/>
    <row r="10534" ht="15" x14ac:dyDescent="0.25"/>
    <row r="10535" ht="15" x14ac:dyDescent="0.25"/>
    <row r="10536" ht="15" x14ac:dyDescent="0.25"/>
    <row r="10537" ht="15" x14ac:dyDescent="0.25"/>
    <row r="10538" ht="15" x14ac:dyDescent="0.25"/>
    <row r="10539" ht="15" x14ac:dyDescent="0.25"/>
    <row r="10540" ht="15" x14ac:dyDescent="0.25"/>
    <row r="10541" ht="15" x14ac:dyDescent="0.25"/>
    <row r="10542" ht="15" x14ac:dyDescent="0.25"/>
    <row r="10543" ht="15" x14ac:dyDescent="0.25"/>
    <row r="10544" ht="15" x14ac:dyDescent="0.25"/>
    <row r="10545" ht="15" x14ac:dyDescent="0.25"/>
    <row r="10546" ht="15" x14ac:dyDescent="0.25"/>
    <row r="10547" ht="15" x14ac:dyDescent="0.25"/>
    <row r="10548" ht="15" x14ac:dyDescent="0.25"/>
    <row r="10549" ht="15" x14ac:dyDescent="0.25"/>
    <row r="10550" ht="15" x14ac:dyDescent="0.25"/>
    <row r="10551" ht="15" x14ac:dyDescent="0.25"/>
    <row r="10552" ht="15" x14ac:dyDescent="0.25"/>
    <row r="10553" ht="15" x14ac:dyDescent="0.25"/>
    <row r="10554" ht="15" x14ac:dyDescent="0.25"/>
    <row r="10555" ht="15" x14ac:dyDescent="0.25"/>
    <row r="10556" ht="15" x14ac:dyDescent="0.25"/>
    <row r="10557" ht="15" x14ac:dyDescent="0.25"/>
    <row r="10558" ht="15" x14ac:dyDescent="0.25"/>
    <row r="10559" ht="15" x14ac:dyDescent="0.25"/>
    <row r="10560" ht="15" x14ac:dyDescent="0.25"/>
    <row r="10561" ht="15" x14ac:dyDescent="0.25"/>
    <row r="10562" ht="15" x14ac:dyDescent="0.25"/>
    <row r="10563" ht="15" x14ac:dyDescent="0.25"/>
    <row r="10564" ht="15" x14ac:dyDescent="0.25"/>
    <row r="10565" ht="15" x14ac:dyDescent="0.25"/>
    <row r="10566" ht="15" x14ac:dyDescent="0.25"/>
    <row r="10567" ht="15" x14ac:dyDescent="0.25"/>
    <row r="10568" ht="15" x14ac:dyDescent="0.25"/>
    <row r="10569" ht="15" x14ac:dyDescent="0.25"/>
    <row r="10570" ht="15" x14ac:dyDescent="0.25"/>
    <row r="10571" ht="15" x14ac:dyDescent="0.25"/>
    <row r="10572" ht="15" x14ac:dyDescent="0.25"/>
    <row r="10573" ht="15" x14ac:dyDescent="0.25"/>
    <row r="10574" ht="15" x14ac:dyDescent="0.25"/>
    <row r="10575" ht="15" x14ac:dyDescent="0.25"/>
    <row r="10576" ht="15" x14ac:dyDescent="0.25"/>
    <row r="10577" ht="15" x14ac:dyDescent="0.25"/>
    <row r="10578" ht="15" x14ac:dyDescent="0.25"/>
    <row r="10579" ht="15" x14ac:dyDescent="0.25"/>
    <row r="10580" ht="15" x14ac:dyDescent="0.25"/>
    <row r="10581" ht="15" x14ac:dyDescent="0.25"/>
    <row r="10582" ht="15" x14ac:dyDescent="0.25"/>
    <row r="10583" ht="15" x14ac:dyDescent="0.25"/>
    <row r="10584" ht="15" x14ac:dyDescent="0.25"/>
    <row r="10585" ht="15" x14ac:dyDescent="0.25"/>
    <row r="10586" ht="15" x14ac:dyDescent="0.25"/>
    <row r="10587" ht="15" x14ac:dyDescent="0.25"/>
    <row r="10588" ht="15" x14ac:dyDescent="0.25"/>
    <row r="10589" ht="15" x14ac:dyDescent="0.25"/>
    <row r="10590" ht="15" x14ac:dyDescent="0.25"/>
    <row r="10591" ht="15" x14ac:dyDescent="0.25"/>
    <row r="10592" ht="15" x14ac:dyDescent="0.25"/>
    <row r="10593" ht="15" x14ac:dyDescent="0.25"/>
    <row r="10594" ht="15" x14ac:dyDescent="0.25"/>
    <row r="10595" ht="15" x14ac:dyDescent="0.25"/>
    <row r="10596" ht="15" x14ac:dyDescent="0.25"/>
    <row r="10597" ht="15" x14ac:dyDescent="0.25"/>
    <row r="10598" ht="15" x14ac:dyDescent="0.25"/>
    <row r="10599" ht="15" x14ac:dyDescent="0.25"/>
    <row r="10600" ht="15" x14ac:dyDescent="0.25"/>
    <row r="10601" ht="15" x14ac:dyDescent="0.25"/>
    <row r="10602" ht="15" x14ac:dyDescent="0.25"/>
    <row r="10603" ht="15" x14ac:dyDescent="0.25"/>
    <row r="10604" ht="15" x14ac:dyDescent="0.25"/>
    <row r="10605" ht="15" x14ac:dyDescent="0.25"/>
    <row r="10606" ht="15" x14ac:dyDescent="0.25"/>
    <row r="10607" ht="15" x14ac:dyDescent="0.25"/>
    <row r="10608" ht="15" x14ac:dyDescent="0.25"/>
    <row r="10609" ht="15" x14ac:dyDescent="0.25"/>
    <row r="10610" ht="15" x14ac:dyDescent="0.25"/>
    <row r="10611" ht="15" x14ac:dyDescent="0.25"/>
    <row r="10612" ht="15" x14ac:dyDescent="0.25"/>
    <row r="10613" ht="15" x14ac:dyDescent="0.25"/>
    <row r="10614" ht="15" x14ac:dyDescent="0.25"/>
    <row r="10615" ht="15" x14ac:dyDescent="0.25"/>
    <row r="10616" ht="15" x14ac:dyDescent="0.25"/>
    <row r="10617" ht="15" x14ac:dyDescent="0.25"/>
    <row r="10618" ht="15" x14ac:dyDescent="0.25"/>
    <row r="10619" ht="15" x14ac:dyDescent="0.25"/>
    <row r="10620" ht="15" x14ac:dyDescent="0.25"/>
    <row r="10621" ht="15" x14ac:dyDescent="0.25"/>
    <row r="10622" ht="15" x14ac:dyDescent="0.25"/>
    <row r="10623" ht="15" x14ac:dyDescent="0.25"/>
    <row r="10624" ht="15" x14ac:dyDescent="0.25"/>
    <row r="10625" ht="15" x14ac:dyDescent="0.25"/>
    <row r="10626" ht="15" x14ac:dyDescent="0.25"/>
    <row r="10627" ht="15" x14ac:dyDescent="0.25"/>
    <row r="10628" ht="15" x14ac:dyDescent="0.25"/>
    <row r="10629" ht="15" x14ac:dyDescent="0.25"/>
    <row r="10630" ht="15" x14ac:dyDescent="0.25"/>
    <row r="10631" ht="15" x14ac:dyDescent="0.25"/>
    <row r="10632" ht="15" x14ac:dyDescent="0.25"/>
    <row r="10633" ht="15" x14ac:dyDescent="0.25"/>
    <row r="10634" ht="15" x14ac:dyDescent="0.25"/>
    <row r="10635" ht="15" x14ac:dyDescent="0.25"/>
    <row r="10636" ht="15" x14ac:dyDescent="0.25"/>
    <row r="10637" ht="15" x14ac:dyDescent="0.25"/>
    <row r="10638" ht="15" x14ac:dyDescent="0.25"/>
    <row r="10639" ht="15" x14ac:dyDescent="0.25"/>
    <row r="10640" ht="15" x14ac:dyDescent="0.25"/>
    <row r="10641" ht="15" x14ac:dyDescent="0.25"/>
    <row r="10642" ht="15" x14ac:dyDescent="0.25"/>
    <row r="10643" ht="15" x14ac:dyDescent="0.25"/>
    <row r="10644" ht="15" x14ac:dyDescent="0.25"/>
    <row r="10645" ht="15" x14ac:dyDescent="0.25"/>
    <row r="10646" ht="15" x14ac:dyDescent="0.25"/>
    <row r="10647" ht="15" x14ac:dyDescent="0.25"/>
    <row r="10648" ht="15" x14ac:dyDescent="0.25"/>
    <row r="10649" ht="15" x14ac:dyDescent="0.25"/>
    <row r="10650" ht="15" x14ac:dyDescent="0.25"/>
    <row r="10651" ht="15" x14ac:dyDescent="0.25"/>
    <row r="10652" ht="15" x14ac:dyDescent="0.25"/>
    <row r="10653" ht="15" x14ac:dyDescent="0.25"/>
    <row r="10654" ht="15" x14ac:dyDescent="0.25"/>
    <row r="10655" ht="15" x14ac:dyDescent="0.25"/>
    <row r="10656" ht="15" x14ac:dyDescent="0.25"/>
    <row r="10657" ht="15" x14ac:dyDescent="0.25"/>
    <row r="10658" ht="15" x14ac:dyDescent="0.25"/>
    <row r="10659" ht="15" x14ac:dyDescent="0.25"/>
    <row r="10660" ht="15" x14ac:dyDescent="0.25"/>
    <row r="10661" ht="15" x14ac:dyDescent="0.25"/>
    <row r="10662" ht="15" x14ac:dyDescent="0.25"/>
    <row r="10663" ht="15" x14ac:dyDescent="0.25"/>
    <row r="10664" ht="15" x14ac:dyDescent="0.25"/>
    <row r="10665" ht="15" x14ac:dyDescent="0.25"/>
    <row r="10666" ht="15" x14ac:dyDescent="0.25"/>
    <row r="10667" ht="15" x14ac:dyDescent="0.25"/>
    <row r="10668" ht="15" x14ac:dyDescent="0.25"/>
    <row r="10669" ht="15" x14ac:dyDescent="0.25"/>
    <row r="10670" ht="15" x14ac:dyDescent="0.25"/>
    <row r="10671" ht="15" x14ac:dyDescent="0.25"/>
    <row r="10672" ht="15" x14ac:dyDescent="0.25"/>
    <row r="10673" ht="15" x14ac:dyDescent="0.25"/>
    <row r="10674" ht="15" x14ac:dyDescent="0.25"/>
    <row r="10675" ht="15" x14ac:dyDescent="0.25"/>
    <row r="10676" ht="15" x14ac:dyDescent="0.25"/>
    <row r="10677" ht="15" x14ac:dyDescent="0.25"/>
    <row r="10678" ht="15" x14ac:dyDescent="0.25"/>
    <row r="10679" ht="15" x14ac:dyDescent="0.25"/>
    <row r="10680" ht="15" x14ac:dyDescent="0.25"/>
    <row r="10681" ht="15" x14ac:dyDescent="0.25"/>
    <row r="10682" ht="15" x14ac:dyDescent="0.25"/>
    <row r="10683" ht="15" x14ac:dyDescent="0.25"/>
    <row r="10684" ht="15" x14ac:dyDescent="0.25"/>
    <row r="10685" ht="15" x14ac:dyDescent="0.25"/>
    <row r="10686" ht="15" x14ac:dyDescent="0.25"/>
    <row r="10687" ht="15" x14ac:dyDescent="0.25"/>
    <row r="10688" ht="15" x14ac:dyDescent="0.25"/>
    <row r="10689" ht="15" x14ac:dyDescent="0.25"/>
    <row r="10690" ht="15" x14ac:dyDescent="0.25"/>
    <row r="10691" ht="15" x14ac:dyDescent="0.25"/>
    <row r="10692" ht="15" x14ac:dyDescent="0.25"/>
    <row r="10693" ht="15" x14ac:dyDescent="0.25"/>
    <row r="10694" ht="15" x14ac:dyDescent="0.25"/>
    <row r="10695" ht="15" x14ac:dyDescent="0.25"/>
    <row r="10696" ht="15" x14ac:dyDescent="0.25"/>
    <row r="10697" ht="15" x14ac:dyDescent="0.25"/>
    <row r="10698" ht="15" x14ac:dyDescent="0.25"/>
    <row r="10699" ht="15" x14ac:dyDescent="0.25"/>
    <row r="10700" ht="15" x14ac:dyDescent="0.25"/>
    <row r="10701" ht="15" x14ac:dyDescent="0.25"/>
    <row r="10702" ht="15" x14ac:dyDescent="0.25"/>
    <row r="10703" ht="15" x14ac:dyDescent="0.25"/>
    <row r="10704" ht="15" x14ac:dyDescent="0.25"/>
    <row r="10705" ht="15" x14ac:dyDescent="0.25"/>
    <row r="10706" ht="15" x14ac:dyDescent="0.25"/>
    <row r="10707" ht="15" x14ac:dyDescent="0.25"/>
    <row r="10708" ht="15" x14ac:dyDescent="0.25"/>
    <row r="10709" ht="15" x14ac:dyDescent="0.25"/>
    <row r="10710" ht="15" x14ac:dyDescent="0.25"/>
    <row r="10711" ht="15" x14ac:dyDescent="0.25"/>
    <row r="10712" ht="15" x14ac:dyDescent="0.25"/>
    <row r="10713" ht="15" x14ac:dyDescent="0.25"/>
    <row r="10714" ht="15" x14ac:dyDescent="0.25"/>
    <row r="10715" ht="15" x14ac:dyDescent="0.25"/>
    <row r="10716" ht="15" x14ac:dyDescent="0.25"/>
    <row r="10717" ht="15" x14ac:dyDescent="0.25"/>
    <row r="10718" ht="15" x14ac:dyDescent="0.25"/>
    <row r="10719" ht="15" x14ac:dyDescent="0.25"/>
    <row r="10720" ht="15" x14ac:dyDescent="0.25"/>
    <row r="10721" ht="15" x14ac:dyDescent="0.25"/>
    <row r="10722" ht="15" x14ac:dyDescent="0.25"/>
    <row r="10723" ht="15" x14ac:dyDescent="0.25"/>
    <row r="10724" ht="15" x14ac:dyDescent="0.25"/>
    <row r="10725" ht="15" x14ac:dyDescent="0.25"/>
    <row r="10726" ht="15" x14ac:dyDescent="0.25"/>
    <row r="10727" ht="15" x14ac:dyDescent="0.25"/>
    <row r="10728" ht="15" x14ac:dyDescent="0.25"/>
    <row r="10729" ht="15" x14ac:dyDescent="0.25"/>
    <row r="10730" ht="15" x14ac:dyDescent="0.25"/>
    <row r="10731" ht="15" x14ac:dyDescent="0.25"/>
    <row r="10732" ht="15" x14ac:dyDescent="0.25"/>
    <row r="10733" ht="15" x14ac:dyDescent="0.25"/>
    <row r="10734" ht="15" x14ac:dyDescent="0.25"/>
    <row r="10735" ht="15" x14ac:dyDescent="0.25"/>
    <row r="10736" ht="15" x14ac:dyDescent="0.25"/>
    <row r="10737" ht="15" x14ac:dyDescent="0.25"/>
    <row r="10738" ht="15" x14ac:dyDescent="0.25"/>
    <row r="10739" ht="15" x14ac:dyDescent="0.25"/>
    <row r="10740" ht="15" x14ac:dyDescent="0.25"/>
    <row r="10741" ht="15" x14ac:dyDescent="0.25"/>
    <row r="10742" ht="15" x14ac:dyDescent="0.25"/>
    <row r="10743" ht="15" x14ac:dyDescent="0.25"/>
    <row r="10744" ht="15" x14ac:dyDescent="0.25"/>
    <row r="10745" ht="15" x14ac:dyDescent="0.25"/>
    <row r="10746" ht="15" x14ac:dyDescent="0.25"/>
    <row r="10747" ht="15" x14ac:dyDescent="0.25"/>
    <row r="10748" ht="15" x14ac:dyDescent="0.25"/>
    <row r="10749" ht="15" x14ac:dyDescent="0.25"/>
    <row r="10750" ht="15" x14ac:dyDescent="0.25"/>
    <row r="10751" ht="15" x14ac:dyDescent="0.25"/>
    <row r="10752" ht="15" x14ac:dyDescent="0.25"/>
    <row r="10753" ht="15" x14ac:dyDescent="0.25"/>
    <row r="10754" ht="15" x14ac:dyDescent="0.25"/>
    <row r="10755" ht="15" x14ac:dyDescent="0.25"/>
    <row r="10756" ht="15" x14ac:dyDescent="0.25"/>
    <row r="10757" ht="15" x14ac:dyDescent="0.25"/>
    <row r="10758" ht="15" x14ac:dyDescent="0.25"/>
    <row r="10759" ht="15" x14ac:dyDescent="0.25"/>
    <row r="10760" ht="15" x14ac:dyDescent="0.25"/>
    <row r="10761" ht="15" x14ac:dyDescent="0.25"/>
    <row r="10762" ht="15" x14ac:dyDescent="0.25"/>
    <row r="10763" ht="15" x14ac:dyDescent="0.25"/>
    <row r="10764" ht="15" x14ac:dyDescent="0.25"/>
    <row r="10765" ht="15" x14ac:dyDescent="0.25"/>
    <row r="10766" ht="15" x14ac:dyDescent="0.25"/>
    <row r="10767" ht="15" x14ac:dyDescent="0.25"/>
    <row r="10768" ht="15" x14ac:dyDescent="0.25"/>
    <row r="10769" ht="15" x14ac:dyDescent="0.25"/>
    <row r="10770" ht="15" x14ac:dyDescent="0.25"/>
    <row r="10771" ht="15" x14ac:dyDescent="0.25"/>
    <row r="10772" ht="15" x14ac:dyDescent="0.25"/>
    <row r="10773" ht="15" x14ac:dyDescent="0.25"/>
    <row r="10774" ht="15" x14ac:dyDescent="0.25"/>
    <row r="10775" ht="15" x14ac:dyDescent="0.25"/>
    <row r="10776" ht="15" x14ac:dyDescent="0.25"/>
    <row r="10777" ht="15" x14ac:dyDescent="0.25"/>
    <row r="10778" ht="15" x14ac:dyDescent="0.25"/>
    <row r="10779" ht="15" x14ac:dyDescent="0.25"/>
    <row r="10780" ht="15" x14ac:dyDescent="0.25"/>
    <row r="10781" ht="15" x14ac:dyDescent="0.25"/>
    <row r="10782" ht="15" x14ac:dyDescent="0.25"/>
    <row r="10783" ht="15" x14ac:dyDescent="0.25"/>
    <row r="10784" ht="15" x14ac:dyDescent="0.25"/>
    <row r="10785" ht="15" x14ac:dyDescent="0.25"/>
    <row r="10786" ht="15" x14ac:dyDescent="0.25"/>
    <row r="10787" ht="15" x14ac:dyDescent="0.25"/>
    <row r="10788" ht="15" x14ac:dyDescent="0.25"/>
    <row r="10789" ht="15" x14ac:dyDescent="0.25"/>
    <row r="10790" ht="15" x14ac:dyDescent="0.25"/>
    <row r="10791" ht="15" x14ac:dyDescent="0.25"/>
    <row r="10792" ht="15" x14ac:dyDescent="0.25"/>
    <row r="10793" ht="15" x14ac:dyDescent="0.25"/>
    <row r="10794" ht="15" x14ac:dyDescent="0.25"/>
    <row r="10795" ht="15" x14ac:dyDescent="0.25"/>
    <row r="10796" ht="15" x14ac:dyDescent="0.25"/>
    <row r="10797" ht="15" x14ac:dyDescent="0.25"/>
    <row r="10798" ht="15" x14ac:dyDescent="0.25"/>
    <row r="10799" ht="15" x14ac:dyDescent="0.25"/>
    <row r="10800" ht="15" x14ac:dyDescent="0.25"/>
    <row r="10801" ht="15" x14ac:dyDescent="0.25"/>
    <row r="10802" ht="15" x14ac:dyDescent="0.25"/>
    <row r="10803" ht="15" x14ac:dyDescent="0.25"/>
    <row r="10804" ht="15" x14ac:dyDescent="0.25"/>
    <row r="10805" ht="15" x14ac:dyDescent="0.25"/>
    <row r="10806" ht="15" x14ac:dyDescent="0.25"/>
    <row r="10807" ht="15" x14ac:dyDescent="0.25"/>
    <row r="10808" ht="15" x14ac:dyDescent="0.25"/>
    <row r="10809" ht="15" x14ac:dyDescent="0.25"/>
    <row r="10810" ht="15" x14ac:dyDescent="0.25"/>
    <row r="10811" ht="15" x14ac:dyDescent="0.25"/>
    <row r="10812" ht="15" x14ac:dyDescent="0.25"/>
    <row r="10813" ht="15" x14ac:dyDescent="0.25"/>
    <row r="10814" ht="15" x14ac:dyDescent="0.25"/>
    <row r="10815" ht="15" x14ac:dyDescent="0.25"/>
    <row r="10816" ht="15" x14ac:dyDescent="0.25"/>
    <row r="10817" ht="15" x14ac:dyDescent="0.25"/>
    <row r="10818" ht="15" x14ac:dyDescent="0.25"/>
    <row r="10819" ht="15" x14ac:dyDescent="0.25"/>
    <row r="10820" ht="15" x14ac:dyDescent="0.25"/>
    <row r="10821" ht="15" x14ac:dyDescent="0.25"/>
    <row r="10822" ht="15" x14ac:dyDescent="0.25"/>
    <row r="10823" ht="15" x14ac:dyDescent="0.25"/>
    <row r="10824" ht="15" x14ac:dyDescent="0.25"/>
    <row r="10825" ht="15" x14ac:dyDescent="0.25"/>
    <row r="10826" ht="15" x14ac:dyDescent="0.25"/>
    <row r="10827" ht="15" x14ac:dyDescent="0.25"/>
    <row r="10828" ht="15" x14ac:dyDescent="0.25"/>
    <row r="10829" ht="15" x14ac:dyDescent="0.25"/>
    <row r="10830" ht="15" x14ac:dyDescent="0.25"/>
    <row r="10831" ht="15" x14ac:dyDescent="0.25"/>
    <row r="10832" ht="15" x14ac:dyDescent="0.25"/>
    <row r="10833" ht="15" x14ac:dyDescent="0.25"/>
    <row r="10834" ht="15" x14ac:dyDescent="0.25"/>
    <row r="10835" ht="15" x14ac:dyDescent="0.25"/>
    <row r="10836" ht="15" x14ac:dyDescent="0.25"/>
    <row r="10837" ht="15" x14ac:dyDescent="0.25"/>
    <row r="10838" ht="15" x14ac:dyDescent="0.25"/>
    <row r="10839" ht="15" x14ac:dyDescent="0.25"/>
    <row r="10840" ht="15" x14ac:dyDescent="0.25"/>
    <row r="10841" ht="15" x14ac:dyDescent="0.25"/>
    <row r="10842" ht="15" x14ac:dyDescent="0.25"/>
    <row r="10843" ht="15" x14ac:dyDescent="0.25"/>
    <row r="10844" ht="15" x14ac:dyDescent="0.25"/>
    <row r="10845" ht="15" x14ac:dyDescent="0.25"/>
    <row r="10846" ht="15" x14ac:dyDescent="0.25"/>
    <row r="10847" ht="15" x14ac:dyDescent="0.25"/>
    <row r="10848" ht="15" x14ac:dyDescent="0.25"/>
    <row r="10849" ht="15" x14ac:dyDescent="0.25"/>
    <row r="10850" ht="15" x14ac:dyDescent="0.25"/>
    <row r="10851" ht="15" x14ac:dyDescent="0.25"/>
    <row r="10852" ht="15" x14ac:dyDescent="0.25"/>
    <row r="10853" ht="15" x14ac:dyDescent="0.25"/>
    <row r="10854" ht="15" x14ac:dyDescent="0.25"/>
    <row r="10855" ht="15" x14ac:dyDescent="0.25"/>
    <row r="10856" ht="15" x14ac:dyDescent="0.25"/>
    <row r="10857" ht="15" x14ac:dyDescent="0.25"/>
    <row r="10858" ht="15" x14ac:dyDescent="0.25"/>
    <row r="10859" ht="15" x14ac:dyDescent="0.25"/>
    <row r="10860" ht="15" x14ac:dyDescent="0.25"/>
    <row r="10861" ht="15" x14ac:dyDescent="0.25"/>
    <row r="10862" ht="15" x14ac:dyDescent="0.25"/>
    <row r="10863" ht="15" x14ac:dyDescent="0.25"/>
    <row r="10864" ht="15" x14ac:dyDescent="0.25"/>
    <row r="10865" ht="15" x14ac:dyDescent="0.25"/>
    <row r="10866" ht="15" x14ac:dyDescent="0.25"/>
    <row r="10867" ht="15" x14ac:dyDescent="0.25"/>
    <row r="10868" ht="15" x14ac:dyDescent="0.25"/>
    <row r="10869" ht="15" x14ac:dyDescent="0.25"/>
    <row r="10870" ht="15" x14ac:dyDescent="0.25"/>
    <row r="10871" ht="15" x14ac:dyDescent="0.25"/>
    <row r="10872" ht="15" x14ac:dyDescent="0.25"/>
    <row r="10873" ht="15" x14ac:dyDescent="0.25"/>
    <row r="10874" ht="15" x14ac:dyDescent="0.25"/>
    <row r="10875" ht="15" x14ac:dyDescent="0.25"/>
    <row r="10876" ht="15" x14ac:dyDescent="0.25"/>
    <row r="10877" ht="15" x14ac:dyDescent="0.25"/>
    <row r="10878" ht="15" x14ac:dyDescent="0.25"/>
    <row r="10879" ht="15" x14ac:dyDescent="0.25"/>
    <row r="10880" ht="15" x14ac:dyDescent="0.25"/>
    <row r="10881" ht="15" x14ac:dyDescent="0.25"/>
    <row r="10882" ht="15" x14ac:dyDescent="0.25"/>
    <row r="10883" ht="15" x14ac:dyDescent="0.25"/>
    <row r="10884" ht="15" x14ac:dyDescent="0.25"/>
    <row r="10885" ht="15" x14ac:dyDescent="0.25"/>
    <row r="10886" ht="15" x14ac:dyDescent="0.25"/>
    <row r="10887" ht="15" x14ac:dyDescent="0.25"/>
    <row r="10888" ht="15" x14ac:dyDescent="0.25"/>
    <row r="10889" ht="15" x14ac:dyDescent="0.25"/>
    <row r="10890" ht="15" x14ac:dyDescent="0.25"/>
    <row r="10891" ht="15" x14ac:dyDescent="0.25"/>
    <row r="10892" ht="15" x14ac:dyDescent="0.25"/>
    <row r="10893" ht="15" x14ac:dyDescent="0.25"/>
    <row r="10894" ht="15" x14ac:dyDescent="0.25"/>
    <row r="10895" ht="15" x14ac:dyDescent="0.25"/>
    <row r="10896" ht="15" x14ac:dyDescent="0.25"/>
    <row r="10897" ht="15" x14ac:dyDescent="0.25"/>
    <row r="10898" ht="15" x14ac:dyDescent="0.25"/>
    <row r="10899" ht="15" x14ac:dyDescent="0.25"/>
    <row r="10900" ht="15" x14ac:dyDescent="0.25"/>
    <row r="10901" ht="15" x14ac:dyDescent="0.25"/>
    <row r="10902" ht="15" x14ac:dyDescent="0.25"/>
    <row r="10903" ht="15" x14ac:dyDescent="0.25"/>
    <row r="10904" ht="15" x14ac:dyDescent="0.25"/>
    <row r="10905" ht="15" x14ac:dyDescent="0.25"/>
    <row r="10906" ht="15" x14ac:dyDescent="0.25"/>
    <row r="10907" ht="15" x14ac:dyDescent="0.25"/>
    <row r="10908" ht="15" x14ac:dyDescent="0.25"/>
    <row r="10909" ht="15" x14ac:dyDescent="0.25"/>
    <row r="10910" ht="15" x14ac:dyDescent="0.25"/>
    <row r="10911" ht="15" x14ac:dyDescent="0.25"/>
    <row r="10912" ht="15" x14ac:dyDescent="0.25"/>
    <row r="10913" ht="15" x14ac:dyDescent="0.25"/>
    <row r="10914" ht="15" x14ac:dyDescent="0.25"/>
    <row r="10915" ht="15" x14ac:dyDescent="0.25"/>
    <row r="10916" ht="15" x14ac:dyDescent="0.25"/>
    <row r="10917" ht="15" x14ac:dyDescent="0.25"/>
    <row r="10918" ht="15" x14ac:dyDescent="0.25"/>
    <row r="10919" ht="15" x14ac:dyDescent="0.25"/>
    <row r="10920" ht="15" x14ac:dyDescent="0.25"/>
    <row r="10921" ht="15" x14ac:dyDescent="0.25"/>
    <row r="10922" ht="15" x14ac:dyDescent="0.25"/>
    <row r="10923" ht="15" x14ac:dyDescent="0.25"/>
    <row r="10924" ht="15" x14ac:dyDescent="0.25"/>
    <row r="10925" ht="15" x14ac:dyDescent="0.25"/>
    <row r="10926" ht="15" x14ac:dyDescent="0.25"/>
    <row r="10927" ht="15" x14ac:dyDescent="0.25"/>
    <row r="10928" ht="15" x14ac:dyDescent="0.25"/>
    <row r="10929" ht="15" x14ac:dyDescent="0.25"/>
    <row r="10930" ht="15" x14ac:dyDescent="0.25"/>
    <row r="10931" ht="15" x14ac:dyDescent="0.25"/>
    <row r="10932" ht="15" x14ac:dyDescent="0.25"/>
    <row r="10933" ht="15" x14ac:dyDescent="0.25"/>
    <row r="10934" ht="15" x14ac:dyDescent="0.25"/>
    <row r="10935" ht="15" x14ac:dyDescent="0.25"/>
    <row r="10936" ht="15" x14ac:dyDescent="0.25"/>
    <row r="10937" ht="15" x14ac:dyDescent="0.25"/>
    <row r="10938" ht="15" x14ac:dyDescent="0.25"/>
    <row r="10939" ht="15" x14ac:dyDescent="0.25"/>
    <row r="10940" ht="15" x14ac:dyDescent="0.25"/>
    <row r="10941" ht="15" x14ac:dyDescent="0.25"/>
    <row r="10942" ht="15" x14ac:dyDescent="0.25"/>
    <row r="10943" ht="15" x14ac:dyDescent="0.25"/>
    <row r="10944" ht="15" x14ac:dyDescent="0.25"/>
    <row r="10945" ht="15" x14ac:dyDescent="0.25"/>
    <row r="10946" ht="15" x14ac:dyDescent="0.25"/>
    <row r="10947" ht="15" x14ac:dyDescent="0.25"/>
    <row r="10948" ht="15" x14ac:dyDescent="0.25"/>
    <row r="10949" ht="15" x14ac:dyDescent="0.25"/>
    <row r="10950" ht="15" x14ac:dyDescent="0.25"/>
    <row r="10951" ht="15" x14ac:dyDescent="0.25"/>
    <row r="10952" ht="15" x14ac:dyDescent="0.25"/>
    <row r="10953" ht="15" x14ac:dyDescent="0.25"/>
    <row r="10954" ht="15" x14ac:dyDescent="0.25"/>
    <row r="10955" ht="15" x14ac:dyDescent="0.25"/>
    <row r="10956" ht="15" x14ac:dyDescent="0.25"/>
    <row r="10957" ht="15" x14ac:dyDescent="0.25"/>
    <row r="10958" ht="15" x14ac:dyDescent="0.25"/>
    <row r="10959" ht="15" x14ac:dyDescent="0.25"/>
    <row r="10960" ht="15" x14ac:dyDescent="0.25"/>
    <row r="10961" ht="15" x14ac:dyDescent="0.25"/>
    <row r="10962" ht="15" x14ac:dyDescent="0.25"/>
    <row r="10963" ht="15" x14ac:dyDescent="0.25"/>
    <row r="10964" ht="15" x14ac:dyDescent="0.25"/>
    <row r="10965" ht="15" x14ac:dyDescent="0.25"/>
    <row r="10966" ht="15" x14ac:dyDescent="0.25"/>
    <row r="10967" ht="15" x14ac:dyDescent="0.25"/>
    <row r="10968" ht="15" x14ac:dyDescent="0.25"/>
    <row r="10969" ht="15" x14ac:dyDescent="0.25"/>
    <row r="10970" ht="15" x14ac:dyDescent="0.25"/>
    <row r="10971" ht="15" x14ac:dyDescent="0.25"/>
    <row r="10972" ht="15" x14ac:dyDescent="0.25"/>
    <row r="10973" ht="15" x14ac:dyDescent="0.25"/>
    <row r="10974" ht="15" x14ac:dyDescent="0.25"/>
    <row r="10975" ht="15" x14ac:dyDescent="0.25"/>
    <row r="10976" ht="15" x14ac:dyDescent="0.25"/>
    <row r="10977" ht="15" x14ac:dyDescent="0.25"/>
    <row r="10978" ht="15" x14ac:dyDescent="0.25"/>
    <row r="10979" ht="15" x14ac:dyDescent="0.25"/>
    <row r="10980" ht="15" x14ac:dyDescent="0.25"/>
    <row r="10981" ht="15" x14ac:dyDescent="0.25"/>
    <row r="10982" ht="15" x14ac:dyDescent="0.25"/>
    <row r="10983" ht="15" x14ac:dyDescent="0.25"/>
    <row r="10984" ht="15" x14ac:dyDescent="0.25"/>
    <row r="10985" ht="15" x14ac:dyDescent="0.25"/>
    <row r="10986" ht="15" x14ac:dyDescent="0.25"/>
    <row r="10987" ht="15" x14ac:dyDescent="0.25"/>
    <row r="10988" ht="15" x14ac:dyDescent="0.25"/>
    <row r="10989" ht="15" x14ac:dyDescent="0.25"/>
    <row r="10990" ht="15" x14ac:dyDescent="0.25"/>
    <row r="10991" ht="15" x14ac:dyDescent="0.25"/>
    <row r="10992" ht="15" x14ac:dyDescent="0.25"/>
    <row r="10993" ht="15" x14ac:dyDescent="0.25"/>
    <row r="10994" ht="15" x14ac:dyDescent="0.25"/>
    <row r="10995" ht="15" x14ac:dyDescent="0.25"/>
    <row r="10996" ht="15" x14ac:dyDescent="0.25"/>
    <row r="10997" ht="15" x14ac:dyDescent="0.25"/>
    <row r="10998" ht="15" x14ac:dyDescent="0.25"/>
    <row r="10999" ht="15" x14ac:dyDescent="0.25"/>
    <row r="11000" ht="15" x14ac:dyDescent="0.25"/>
    <row r="11001" ht="15" x14ac:dyDescent="0.25"/>
    <row r="11002" ht="15" x14ac:dyDescent="0.25"/>
    <row r="11003" ht="15" x14ac:dyDescent="0.25"/>
    <row r="11004" ht="15" x14ac:dyDescent="0.25"/>
    <row r="11005" ht="15" x14ac:dyDescent="0.25"/>
    <row r="11006" ht="15" x14ac:dyDescent="0.25"/>
    <row r="11007" ht="15" x14ac:dyDescent="0.25"/>
    <row r="11008" ht="15" x14ac:dyDescent="0.25"/>
    <row r="11009" ht="15" x14ac:dyDescent="0.25"/>
    <row r="11010" ht="15" x14ac:dyDescent="0.25"/>
    <row r="11011" ht="15" x14ac:dyDescent="0.25"/>
    <row r="11012" ht="15" x14ac:dyDescent="0.25"/>
    <row r="11013" ht="15" x14ac:dyDescent="0.25"/>
    <row r="11014" ht="15" x14ac:dyDescent="0.25"/>
    <row r="11015" ht="15" x14ac:dyDescent="0.25"/>
    <row r="11016" ht="15" x14ac:dyDescent="0.25"/>
    <row r="11017" ht="15" x14ac:dyDescent="0.25"/>
    <row r="11018" ht="15" x14ac:dyDescent="0.25"/>
    <row r="11019" ht="15" x14ac:dyDescent="0.25"/>
    <row r="11020" ht="15" x14ac:dyDescent="0.25"/>
    <row r="11021" ht="15" x14ac:dyDescent="0.25"/>
    <row r="11022" ht="15" x14ac:dyDescent="0.25"/>
    <row r="11023" ht="15" x14ac:dyDescent="0.25"/>
    <row r="11024" ht="15" x14ac:dyDescent="0.25"/>
    <row r="11025" ht="15" x14ac:dyDescent="0.25"/>
    <row r="11026" ht="15" x14ac:dyDescent="0.25"/>
    <row r="11027" ht="15" x14ac:dyDescent="0.25"/>
    <row r="11028" ht="15" x14ac:dyDescent="0.25"/>
    <row r="11029" ht="15" x14ac:dyDescent="0.25"/>
    <row r="11030" ht="15" x14ac:dyDescent="0.25"/>
    <row r="11031" ht="15" x14ac:dyDescent="0.25"/>
    <row r="11032" ht="15" x14ac:dyDescent="0.25"/>
    <row r="11033" ht="15" x14ac:dyDescent="0.25"/>
    <row r="11034" ht="15" x14ac:dyDescent="0.25"/>
    <row r="11035" ht="15" x14ac:dyDescent="0.25"/>
    <row r="11036" ht="15" x14ac:dyDescent="0.25"/>
    <row r="11037" ht="15" x14ac:dyDescent="0.25"/>
    <row r="11038" ht="15" x14ac:dyDescent="0.25"/>
    <row r="11039" ht="15" x14ac:dyDescent="0.25"/>
    <row r="11040" ht="15" x14ac:dyDescent="0.25"/>
    <row r="11041" ht="15" x14ac:dyDescent="0.25"/>
    <row r="11042" ht="15" x14ac:dyDescent="0.25"/>
    <row r="11043" ht="15" x14ac:dyDescent="0.25"/>
    <row r="11044" ht="15" x14ac:dyDescent="0.25"/>
    <row r="11045" ht="15" x14ac:dyDescent="0.25"/>
    <row r="11046" ht="15" x14ac:dyDescent="0.25"/>
    <row r="11047" ht="15" x14ac:dyDescent="0.25"/>
    <row r="11048" ht="15" x14ac:dyDescent="0.25"/>
    <row r="11049" ht="15" x14ac:dyDescent="0.25"/>
    <row r="11050" ht="15" x14ac:dyDescent="0.25"/>
    <row r="11051" ht="15" x14ac:dyDescent="0.25"/>
    <row r="11052" ht="15" x14ac:dyDescent="0.25"/>
    <row r="11053" ht="15" x14ac:dyDescent="0.25"/>
    <row r="11054" ht="15" x14ac:dyDescent="0.25"/>
    <row r="11055" ht="15" x14ac:dyDescent="0.25"/>
    <row r="11056" ht="15" x14ac:dyDescent="0.25"/>
    <row r="11057" ht="15" x14ac:dyDescent="0.25"/>
    <row r="11058" ht="15" x14ac:dyDescent="0.25"/>
    <row r="11059" ht="15" x14ac:dyDescent="0.25"/>
    <row r="11060" ht="15" x14ac:dyDescent="0.25"/>
    <row r="11061" ht="15" x14ac:dyDescent="0.25"/>
    <row r="11062" ht="15" x14ac:dyDescent="0.25"/>
    <row r="11063" ht="15" x14ac:dyDescent="0.25"/>
    <row r="11064" ht="15" x14ac:dyDescent="0.25"/>
    <row r="11065" ht="15" x14ac:dyDescent="0.25"/>
    <row r="11066" ht="15" x14ac:dyDescent="0.25"/>
    <row r="11067" ht="15" x14ac:dyDescent="0.25"/>
    <row r="11068" ht="15" x14ac:dyDescent="0.25"/>
    <row r="11069" ht="15" x14ac:dyDescent="0.25"/>
    <row r="11070" ht="15" x14ac:dyDescent="0.25"/>
    <row r="11071" ht="15" x14ac:dyDescent="0.25"/>
    <row r="11072" ht="15" x14ac:dyDescent="0.25"/>
    <row r="11073" ht="15" x14ac:dyDescent="0.25"/>
    <row r="11074" ht="15" x14ac:dyDescent="0.25"/>
    <row r="11075" ht="15" x14ac:dyDescent="0.25"/>
    <row r="11076" ht="15" x14ac:dyDescent="0.25"/>
    <row r="11077" ht="15" x14ac:dyDescent="0.25"/>
    <row r="11078" ht="15" x14ac:dyDescent="0.25"/>
    <row r="11079" ht="15" x14ac:dyDescent="0.25"/>
    <row r="11080" ht="15" x14ac:dyDescent="0.25"/>
    <row r="11081" ht="15" x14ac:dyDescent="0.25"/>
    <row r="11082" ht="15" x14ac:dyDescent="0.25"/>
    <row r="11083" ht="15" x14ac:dyDescent="0.25"/>
    <row r="11084" ht="15" x14ac:dyDescent="0.25"/>
    <row r="11085" ht="15" x14ac:dyDescent="0.25"/>
    <row r="11086" ht="15" x14ac:dyDescent="0.25"/>
    <row r="11087" ht="15" x14ac:dyDescent="0.25"/>
    <row r="11088" ht="15" x14ac:dyDescent="0.25"/>
    <row r="11089" ht="15" x14ac:dyDescent="0.25"/>
    <row r="11090" ht="15" x14ac:dyDescent="0.25"/>
    <row r="11091" ht="15" x14ac:dyDescent="0.25"/>
    <row r="11092" ht="15" x14ac:dyDescent="0.25"/>
    <row r="11093" ht="15" x14ac:dyDescent="0.25"/>
    <row r="11094" ht="15" x14ac:dyDescent="0.25"/>
    <row r="11095" ht="15" x14ac:dyDescent="0.25"/>
    <row r="11096" ht="15" x14ac:dyDescent="0.25"/>
    <row r="11097" ht="15" x14ac:dyDescent="0.25"/>
    <row r="11098" ht="15" x14ac:dyDescent="0.25"/>
    <row r="11099" ht="15" x14ac:dyDescent="0.25"/>
    <row r="11100" ht="15" x14ac:dyDescent="0.25"/>
    <row r="11101" ht="15" x14ac:dyDescent="0.25"/>
    <row r="11102" ht="15" x14ac:dyDescent="0.25"/>
    <row r="11103" ht="15" x14ac:dyDescent="0.25"/>
    <row r="11104" ht="15" x14ac:dyDescent="0.25"/>
    <row r="11105" ht="15" x14ac:dyDescent="0.25"/>
    <row r="11106" ht="15" x14ac:dyDescent="0.25"/>
    <row r="11107" ht="15" x14ac:dyDescent="0.25"/>
    <row r="11108" ht="15" x14ac:dyDescent="0.25"/>
    <row r="11109" ht="15" x14ac:dyDescent="0.25"/>
    <row r="11110" ht="15" x14ac:dyDescent="0.25"/>
    <row r="11111" ht="15" x14ac:dyDescent="0.25"/>
    <row r="11112" ht="15" x14ac:dyDescent="0.25"/>
    <row r="11113" ht="15" x14ac:dyDescent="0.25"/>
    <row r="11114" ht="15" x14ac:dyDescent="0.25"/>
    <row r="11115" ht="15" x14ac:dyDescent="0.25"/>
    <row r="11116" ht="15" x14ac:dyDescent="0.25"/>
    <row r="11117" ht="15" x14ac:dyDescent="0.25"/>
    <row r="11118" ht="15" x14ac:dyDescent="0.25"/>
    <row r="11119" ht="15" x14ac:dyDescent="0.25"/>
    <row r="11120" ht="15" x14ac:dyDescent="0.25"/>
    <row r="11121" ht="15" x14ac:dyDescent="0.25"/>
    <row r="11122" ht="15" x14ac:dyDescent="0.25"/>
    <row r="11123" ht="15" x14ac:dyDescent="0.25"/>
    <row r="11124" ht="15" x14ac:dyDescent="0.25"/>
    <row r="11125" ht="15" x14ac:dyDescent="0.25"/>
    <row r="11126" ht="15" x14ac:dyDescent="0.25"/>
    <row r="11127" ht="15" x14ac:dyDescent="0.25"/>
    <row r="11128" ht="15" x14ac:dyDescent="0.25"/>
    <row r="11129" ht="15" x14ac:dyDescent="0.25"/>
    <row r="11130" ht="15" x14ac:dyDescent="0.25"/>
    <row r="11131" ht="15" x14ac:dyDescent="0.25"/>
    <row r="11132" ht="15" x14ac:dyDescent="0.25"/>
    <row r="11133" ht="15" x14ac:dyDescent="0.25"/>
    <row r="11134" ht="15" x14ac:dyDescent="0.25"/>
    <row r="11135" ht="15" x14ac:dyDescent="0.25"/>
    <row r="11136" ht="15" x14ac:dyDescent="0.25"/>
    <row r="11137" ht="15" x14ac:dyDescent="0.25"/>
    <row r="11138" ht="15" x14ac:dyDescent="0.25"/>
    <row r="11139" ht="15" x14ac:dyDescent="0.25"/>
    <row r="11140" ht="15" x14ac:dyDescent="0.25"/>
    <row r="11141" ht="15" x14ac:dyDescent="0.25"/>
    <row r="11142" ht="15" x14ac:dyDescent="0.25"/>
    <row r="11143" ht="15" x14ac:dyDescent="0.25"/>
    <row r="11144" ht="15" x14ac:dyDescent="0.25"/>
    <row r="11145" ht="15" x14ac:dyDescent="0.25"/>
    <row r="11146" ht="15" x14ac:dyDescent="0.25"/>
    <row r="11147" ht="15" x14ac:dyDescent="0.25"/>
    <row r="11148" ht="15" x14ac:dyDescent="0.25"/>
    <row r="11149" ht="15" x14ac:dyDescent="0.25"/>
    <row r="11150" ht="15" x14ac:dyDescent="0.25"/>
    <row r="11151" ht="15" x14ac:dyDescent="0.25"/>
    <row r="11152" ht="15" x14ac:dyDescent="0.25"/>
    <row r="11153" ht="15" x14ac:dyDescent="0.25"/>
    <row r="11154" ht="15" x14ac:dyDescent="0.25"/>
    <row r="11155" ht="15" x14ac:dyDescent="0.25"/>
    <row r="11156" ht="15" x14ac:dyDescent="0.25"/>
    <row r="11157" ht="15" x14ac:dyDescent="0.25"/>
    <row r="11158" ht="15" x14ac:dyDescent="0.25"/>
    <row r="11159" ht="15" x14ac:dyDescent="0.25"/>
    <row r="11160" ht="15" x14ac:dyDescent="0.25"/>
    <row r="11161" ht="15" x14ac:dyDescent="0.25"/>
    <row r="11162" ht="15" x14ac:dyDescent="0.25"/>
    <row r="11163" ht="15" x14ac:dyDescent="0.25"/>
    <row r="11164" ht="15" x14ac:dyDescent="0.25"/>
    <row r="11165" ht="15" x14ac:dyDescent="0.25"/>
    <row r="11166" ht="15" x14ac:dyDescent="0.25"/>
    <row r="11167" ht="15" x14ac:dyDescent="0.25"/>
    <row r="11168" ht="15" x14ac:dyDescent="0.25"/>
    <row r="11169" ht="15" x14ac:dyDescent="0.25"/>
    <row r="11170" ht="15" x14ac:dyDescent="0.25"/>
    <row r="11171" ht="15" x14ac:dyDescent="0.25"/>
    <row r="11172" ht="15" x14ac:dyDescent="0.25"/>
    <row r="11173" ht="15" x14ac:dyDescent="0.25"/>
    <row r="11174" ht="15" x14ac:dyDescent="0.25"/>
    <row r="11175" ht="15" x14ac:dyDescent="0.25"/>
    <row r="11176" ht="15" x14ac:dyDescent="0.25"/>
    <row r="11177" ht="15" x14ac:dyDescent="0.25"/>
    <row r="11178" ht="15" x14ac:dyDescent="0.25"/>
    <row r="11179" ht="15" x14ac:dyDescent="0.25"/>
    <row r="11180" ht="15" x14ac:dyDescent="0.25"/>
    <row r="11181" ht="15" x14ac:dyDescent="0.25"/>
    <row r="11182" ht="15" x14ac:dyDescent="0.25"/>
    <row r="11183" ht="15" x14ac:dyDescent="0.25"/>
    <row r="11184" ht="15" x14ac:dyDescent="0.25"/>
    <row r="11185" ht="15" x14ac:dyDescent="0.25"/>
    <row r="11186" ht="15" x14ac:dyDescent="0.25"/>
    <row r="11187" ht="15" x14ac:dyDescent="0.25"/>
    <row r="11188" ht="15" x14ac:dyDescent="0.25"/>
    <row r="11189" ht="15" x14ac:dyDescent="0.25"/>
    <row r="11190" ht="15" x14ac:dyDescent="0.25"/>
    <row r="11191" ht="15" x14ac:dyDescent="0.25"/>
    <row r="11192" ht="15" x14ac:dyDescent="0.25"/>
    <row r="11193" ht="15" x14ac:dyDescent="0.25"/>
    <row r="11194" ht="15" x14ac:dyDescent="0.25"/>
    <row r="11195" ht="15" x14ac:dyDescent="0.25"/>
    <row r="11196" ht="15" x14ac:dyDescent="0.25"/>
    <row r="11197" ht="15" x14ac:dyDescent="0.25"/>
    <row r="11198" ht="15" x14ac:dyDescent="0.25"/>
    <row r="11199" ht="15" x14ac:dyDescent="0.25"/>
    <row r="11200" ht="15" x14ac:dyDescent="0.25"/>
    <row r="11201" ht="15" x14ac:dyDescent="0.25"/>
    <row r="11202" ht="15" x14ac:dyDescent="0.25"/>
    <row r="11203" ht="15" x14ac:dyDescent="0.25"/>
    <row r="11204" ht="15" x14ac:dyDescent="0.25"/>
    <row r="11205" ht="15" x14ac:dyDescent="0.25"/>
    <row r="11206" ht="15" x14ac:dyDescent="0.25"/>
    <row r="11207" ht="15" x14ac:dyDescent="0.25"/>
    <row r="11208" ht="15" x14ac:dyDescent="0.25"/>
    <row r="11209" ht="15" x14ac:dyDescent="0.25"/>
    <row r="11210" ht="15" x14ac:dyDescent="0.25"/>
    <row r="11211" ht="15" x14ac:dyDescent="0.25"/>
    <row r="11212" ht="15" x14ac:dyDescent="0.25"/>
    <row r="11213" ht="15" x14ac:dyDescent="0.25"/>
    <row r="11214" ht="15" x14ac:dyDescent="0.25"/>
    <row r="11215" ht="15" x14ac:dyDescent="0.25"/>
    <row r="11216" ht="15" x14ac:dyDescent="0.25"/>
    <row r="11217" ht="15" x14ac:dyDescent="0.25"/>
    <row r="11218" ht="15" x14ac:dyDescent="0.25"/>
    <row r="11219" ht="15" x14ac:dyDescent="0.25"/>
    <row r="11220" ht="15" x14ac:dyDescent="0.25"/>
    <row r="11221" ht="15" x14ac:dyDescent="0.25"/>
    <row r="11222" ht="15" x14ac:dyDescent="0.25"/>
    <row r="11223" ht="15" x14ac:dyDescent="0.25"/>
    <row r="11224" ht="15" x14ac:dyDescent="0.25"/>
    <row r="11225" ht="15" x14ac:dyDescent="0.25"/>
    <row r="11226" ht="15" x14ac:dyDescent="0.25"/>
    <row r="11227" ht="15" x14ac:dyDescent="0.25"/>
    <row r="11228" ht="15" x14ac:dyDescent="0.25"/>
    <row r="11229" ht="15" x14ac:dyDescent="0.25"/>
    <row r="11230" ht="15" x14ac:dyDescent="0.25"/>
    <row r="11231" ht="15" x14ac:dyDescent="0.25"/>
    <row r="11232" ht="15" x14ac:dyDescent="0.25"/>
    <row r="11233" ht="15" x14ac:dyDescent="0.25"/>
    <row r="11234" ht="15" x14ac:dyDescent="0.25"/>
    <row r="11235" ht="15" x14ac:dyDescent="0.25"/>
    <row r="11236" ht="15" x14ac:dyDescent="0.25"/>
    <row r="11237" ht="15" x14ac:dyDescent="0.25"/>
    <row r="11238" ht="15" x14ac:dyDescent="0.25"/>
    <row r="11239" ht="15" x14ac:dyDescent="0.25"/>
    <row r="11240" ht="15" x14ac:dyDescent="0.25"/>
    <row r="11241" ht="15" x14ac:dyDescent="0.25"/>
    <row r="11242" ht="15" x14ac:dyDescent="0.25"/>
    <row r="11243" ht="15" x14ac:dyDescent="0.25"/>
    <row r="11244" ht="15" x14ac:dyDescent="0.25"/>
    <row r="11245" ht="15" x14ac:dyDescent="0.25"/>
    <row r="11246" ht="15" x14ac:dyDescent="0.25"/>
    <row r="11247" ht="15" x14ac:dyDescent="0.25"/>
    <row r="11248" ht="15" x14ac:dyDescent="0.25"/>
    <row r="11249" ht="15" x14ac:dyDescent="0.25"/>
    <row r="11250" ht="15" x14ac:dyDescent="0.25"/>
    <row r="11251" ht="15" x14ac:dyDescent="0.25"/>
    <row r="11252" ht="15" x14ac:dyDescent="0.25"/>
    <row r="11253" ht="15" x14ac:dyDescent="0.25"/>
    <row r="11254" ht="15" x14ac:dyDescent="0.25"/>
    <row r="11255" ht="15" x14ac:dyDescent="0.25"/>
    <row r="11256" ht="15" x14ac:dyDescent="0.25"/>
    <row r="11257" ht="15" x14ac:dyDescent="0.25"/>
    <row r="11258" ht="15" x14ac:dyDescent="0.25"/>
    <row r="11259" ht="15" x14ac:dyDescent="0.25"/>
    <row r="11260" ht="15" x14ac:dyDescent="0.25"/>
    <row r="11261" ht="15" x14ac:dyDescent="0.25"/>
    <row r="11262" ht="15" x14ac:dyDescent="0.25"/>
    <row r="11263" ht="15" x14ac:dyDescent="0.25"/>
    <row r="11264" ht="15" x14ac:dyDescent="0.25"/>
    <row r="11265" ht="15" x14ac:dyDescent="0.25"/>
    <row r="11266" ht="15" x14ac:dyDescent="0.25"/>
    <row r="11267" ht="15" x14ac:dyDescent="0.25"/>
    <row r="11268" ht="15" x14ac:dyDescent="0.25"/>
    <row r="11269" ht="15" x14ac:dyDescent="0.25"/>
    <row r="11270" ht="15" x14ac:dyDescent="0.25"/>
    <row r="11271" ht="15" x14ac:dyDescent="0.25"/>
    <row r="11272" ht="15" x14ac:dyDescent="0.25"/>
    <row r="11273" ht="15" x14ac:dyDescent="0.25"/>
    <row r="11274" ht="15" x14ac:dyDescent="0.25"/>
    <row r="11275" ht="15" x14ac:dyDescent="0.25"/>
    <row r="11276" ht="15" x14ac:dyDescent="0.25"/>
    <row r="11277" ht="15" x14ac:dyDescent="0.25"/>
    <row r="11278" ht="15" x14ac:dyDescent="0.25"/>
    <row r="11279" ht="15" x14ac:dyDescent="0.25"/>
    <row r="11280" ht="15" x14ac:dyDescent="0.25"/>
    <row r="11281" ht="15" x14ac:dyDescent="0.25"/>
    <row r="11282" ht="15" x14ac:dyDescent="0.25"/>
    <row r="11283" ht="15" x14ac:dyDescent="0.25"/>
    <row r="11284" ht="15" x14ac:dyDescent="0.25"/>
    <row r="11285" ht="15" x14ac:dyDescent="0.25"/>
    <row r="11286" ht="15" x14ac:dyDescent="0.25"/>
    <row r="11287" ht="15" x14ac:dyDescent="0.25"/>
    <row r="11288" ht="15" x14ac:dyDescent="0.25"/>
    <row r="11289" ht="15" x14ac:dyDescent="0.25"/>
    <row r="11290" ht="15" x14ac:dyDescent="0.25"/>
    <row r="11291" ht="15" x14ac:dyDescent="0.25"/>
    <row r="11292" ht="15" x14ac:dyDescent="0.25"/>
    <row r="11293" ht="15" x14ac:dyDescent="0.25"/>
    <row r="11294" ht="15" x14ac:dyDescent="0.25"/>
    <row r="11295" ht="15" x14ac:dyDescent="0.25"/>
    <row r="11296" ht="15" x14ac:dyDescent="0.25"/>
    <row r="11297" ht="15" x14ac:dyDescent="0.25"/>
    <row r="11298" ht="15" x14ac:dyDescent="0.25"/>
    <row r="11299" ht="15" x14ac:dyDescent="0.25"/>
    <row r="11300" ht="15" x14ac:dyDescent="0.25"/>
    <row r="11301" ht="15" x14ac:dyDescent="0.25"/>
    <row r="11302" ht="15" x14ac:dyDescent="0.25"/>
    <row r="11303" ht="15" x14ac:dyDescent="0.25"/>
    <row r="11304" ht="15" x14ac:dyDescent="0.25"/>
    <row r="11305" ht="15" x14ac:dyDescent="0.25"/>
    <row r="11306" ht="15" x14ac:dyDescent="0.25"/>
    <row r="11307" ht="15" x14ac:dyDescent="0.25"/>
    <row r="11308" ht="15" x14ac:dyDescent="0.25"/>
    <row r="11309" ht="15" x14ac:dyDescent="0.25"/>
    <row r="11310" ht="15" x14ac:dyDescent="0.25"/>
    <row r="11311" ht="15" x14ac:dyDescent="0.25"/>
    <row r="11312" ht="15" x14ac:dyDescent="0.25"/>
    <row r="11313" ht="15" x14ac:dyDescent="0.25"/>
    <row r="11314" ht="15" x14ac:dyDescent="0.25"/>
    <row r="11315" ht="15" x14ac:dyDescent="0.25"/>
    <row r="11316" ht="15" x14ac:dyDescent="0.25"/>
    <row r="11317" ht="15" x14ac:dyDescent="0.25"/>
    <row r="11318" ht="15" x14ac:dyDescent="0.25"/>
    <row r="11319" ht="15" x14ac:dyDescent="0.25"/>
    <row r="11320" ht="15" x14ac:dyDescent="0.25"/>
    <row r="11321" ht="15" x14ac:dyDescent="0.25"/>
    <row r="11322" ht="15" x14ac:dyDescent="0.25"/>
    <row r="11323" ht="15" x14ac:dyDescent="0.25"/>
    <row r="11324" ht="15" x14ac:dyDescent="0.25"/>
    <row r="11325" ht="15" x14ac:dyDescent="0.25"/>
    <row r="11326" ht="15" x14ac:dyDescent="0.25"/>
    <row r="11327" ht="15" x14ac:dyDescent="0.25"/>
    <row r="11328" ht="15" x14ac:dyDescent="0.25"/>
    <row r="11329" ht="15" x14ac:dyDescent="0.25"/>
    <row r="11330" ht="15" x14ac:dyDescent="0.25"/>
    <row r="11331" ht="15" x14ac:dyDescent="0.25"/>
    <row r="11332" ht="15" x14ac:dyDescent="0.25"/>
    <row r="11333" ht="15" x14ac:dyDescent="0.25"/>
    <row r="11334" ht="15" x14ac:dyDescent="0.25"/>
    <row r="11335" ht="15" x14ac:dyDescent="0.25"/>
    <row r="11336" ht="15" x14ac:dyDescent="0.25"/>
    <row r="11337" ht="15" x14ac:dyDescent="0.25"/>
    <row r="11338" ht="15" x14ac:dyDescent="0.25"/>
    <row r="11339" ht="15" x14ac:dyDescent="0.25"/>
    <row r="11340" ht="15" x14ac:dyDescent="0.25"/>
    <row r="11341" ht="15" x14ac:dyDescent="0.25"/>
    <row r="11342" ht="15" x14ac:dyDescent="0.25"/>
    <row r="11343" ht="15" x14ac:dyDescent="0.25"/>
    <row r="11344" ht="15" x14ac:dyDescent="0.25"/>
    <row r="11345" ht="15" x14ac:dyDescent="0.25"/>
    <row r="11346" ht="15" x14ac:dyDescent="0.25"/>
    <row r="11347" ht="15" x14ac:dyDescent="0.25"/>
    <row r="11348" ht="15" x14ac:dyDescent="0.25"/>
    <row r="11349" ht="15" x14ac:dyDescent="0.25"/>
    <row r="11350" ht="15" x14ac:dyDescent="0.25"/>
    <row r="11351" ht="15" x14ac:dyDescent="0.25"/>
    <row r="11352" ht="15" x14ac:dyDescent="0.25"/>
    <row r="11353" ht="15" x14ac:dyDescent="0.25"/>
    <row r="11354" ht="15" x14ac:dyDescent="0.25"/>
    <row r="11355" ht="15" x14ac:dyDescent="0.25"/>
    <row r="11356" ht="15" x14ac:dyDescent="0.25"/>
    <row r="11357" ht="15" x14ac:dyDescent="0.25"/>
    <row r="11358" ht="15" x14ac:dyDescent="0.25"/>
    <row r="11359" ht="15" x14ac:dyDescent="0.25"/>
    <row r="11360" ht="15" x14ac:dyDescent="0.25"/>
    <row r="11361" ht="15" x14ac:dyDescent="0.25"/>
    <row r="11362" ht="15" x14ac:dyDescent="0.25"/>
    <row r="11363" ht="15" x14ac:dyDescent="0.25"/>
    <row r="11364" ht="15" x14ac:dyDescent="0.25"/>
    <row r="11365" ht="15" x14ac:dyDescent="0.25"/>
    <row r="11366" ht="15" x14ac:dyDescent="0.25"/>
    <row r="11367" ht="15" x14ac:dyDescent="0.25"/>
    <row r="11368" ht="15" x14ac:dyDescent="0.25"/>
    <row r="11369" ht="15" x14ac:dyDescent="0.25"/>
    <row r="11370" ht="15" x14ac:dyDescent="0.25"/>
    <row r="11371" ht="15" x14ac:dyDescent="0.25"/>
    <row r="11372" ht="15" x14ac:dyDescent="0.25"/>
    <row r="11373" ht="15" x14ac:dyDescent="0.25"/>
    <row r="11374" ht="15" x14ac:dyDescent="0.25"/>
    <row r="11375" ht="15" x14ac:dyDescent="0.25"/>
    <row r="11376" ht="15" x14ac:dyDescent="0.25"/>
    <row r="11377" ht="15" x14ac:dyDescent="0.25"/>
    <row r="11378" ht="15" x14ac:dyDescent="0.25"/>
    <row r="11379" ht="15" x14ac:dyDescent="0.25"/>
    <row r="11380" ht="15" x14ac:dyDescent="0.25"/>
    <row r="11381" ht="15" x14ac:dyDescent="0.25"/>
    <row r="11382" ht="15" x14ac:dyDescent="0.25"/>
    <row r="11383" ht="15" x14ac:dyDescent="0.25"/>
    <row r="11384" ht="15" x14ac:dyDescent="0.25"/>
    <row r="11385" ht="15" x14ac:dyDescent="0.25"/>
    <row r="11386" ht="15" x14ac:dyDescent="0.25"/>
    <row r="11387" ht="15" x14ac:dyDescent="0.25"/>
    <row r="11388" ht="15" x14ac:dyDescent="0.25"/>
    <row r="11389" ht="15" x14ac:dyDescent="0.25"/>
    <row r="11390" ht="15" x14ac:dyDescent="0.25"/>
    <row r="11391" ht="15" x14ac:dyDescent="0.25"/>
    <row r="11392" ht="15" x14ac:dyDescent="0.25"/>
    <row r="11393" ht="15" x14ac:dyDescent="0.25"/>
    <row r="11394" ht="15" x14ac:dyDescent="0.25"/>
    <row r="11395" ht="15" x14ac:dyDescent="0.25"/>
    <row r="11396" ht="15" x14ac:dyDescent="0.25"/>
    <row r="11397" ht="15" x14ac:dyDescent="0.25"/>
    <row r="11398" ht="15" x14ac:dyDescent="0.25"/>
    <row r="11399" ht="15" x14ac:dyDescent="0.25"/>
    <row r="11400" ht="15" x14ac:dyDescent="0.25"/>
    <row r="11401" ht="15" x14ac:dyDescent="0.25"/>
    <row r="11402" ht="15" x14ac:dyDescent="0.25"/>
    <row r="11403" ht="15" x14ac:dyDescent="0.25"/>
    <row r="11404" ht="15" x14ac:dyDescent="0.25"/>
    <row r="11405" ht="15" x14ac:dyDescent="0.25"/>
    <row r="11406" ht="15" x14ac:dyDescent="0.25"/>
    <row r="11407" ht="15" x14ac:dyDescent="0.25"/>
    <row r="11408" ht="15" x14ac:dyDescent="0.25"/>
    <row r="11409" ht="15" x14ac:dyDescent="0.25"/>
    <row r="11410" ht="15" x14ac:dyDescent="0.25"/>
    <row r="11411" ht="15" x14ac:dyDescent="0.25"/>
    <row r="11412" ht="15" x14ac:dyDescent="0.25"/>
    <row r="11413" ht="15" x14ac:dyDescent="0.25"/>
    <row r="11414" ht="15" x14ac:dyDescent="0.25"/>
    <row r="11415" ht="15" x14ac:dyDescent="0.25"/>
    <row r="11416" ht="15" x14ac:dyDescent="0.25"/>
    <row r="11417" ht="15" x14ac:dyDescent="0.25"/>
    <row r="11418" ht="15" x14ac:dyDescent="0.25"/>
    <row r="11419" ht="15" x14ac:dyDescent="0.25"/>
    <row r="11420" ht="15" x14ac:dyDescent="0.25"/>
    <row r="11421" ht="15" x14ac:dyDescent="0.25"/>
    <row r="11422" ht="15" x14ac:dyDescent="0.25"/>
    <row r="11423" ht="15" x14ac:dyDescent="0.25"/>
    <row r="11424" ht="15" x14ac:dyDescent="0.25"/>
    <row r="11425" ht="15" x14ac:dyDescent="0.25"/>
    <row r="11426" ht="15" x14ac:dyDescent="0.25"/>
    <row r="11427" ht="15" x14ac:dyDescent="0.25"/>
    <row r="11428" ht="15" x14ac:dyDescent="0.25"/>
    <row r="11429" ht="15" x14ac:dyDescent="0.25"/>
    <row r="11430" ht="15" x14ac:dyDescent="0.25"/>
    <row r="11431" ht="15" x14ac:dyDescent="0.25"/>
    <row r="11432" ht="15" x14ac:dyDescent="0.25"/>
    <row r="11433" ht="15" x14ac:dyDescent="0.25"/>
    <row r="11434" ht="15" x14ac:dyDescent="0.25"/>
    <row r="11435" ht="15" x14ac:dyDescent="0.25"/>
    <row r="11436" ht="15" x14ac:dyDescent="0.25"/>
    <row r="11437" ht="15" x14ac:dyDescent="0.25"/>
    <row r="11438" ht="15" x14ac:dyDescent="0.25"/>
    <row r="11439" ht="15" x14ac:dyDescent="0.25"/>
    <row r="11440" ht="15" x14ac:dyDescent="0.25"/>
    <row r="11441" ht="15" x14ac:dyDescent="0.25"/>
    <row r="11442" ht="15" x14ac:dyDescent="0.25"/>
    <row r="11443" ht="15" x14ac:dyDescent="0.25"/>
    <row r="11444" ht="15" x14ac:dyDescent="0.25"/>
    <row r="11445" ht="15" x14ac:dyDescent="0.25"/>
    <row r="11446" ht="15" x14ac:dyDescent="0.25"/>
    <row r="11447" ht="15" x14ac:dyDescent="0.25"/>
    <row r="11448" ht="15" x14ac:dyDescent="0.25"/>
    <row r="11449" ht="15" x14ac:dyDescent="0.25"/>
    <row r="11450" ht="15" x14ac:dyDescent="0.25"/>
    <row r="11451" ht="15" x14ac:dyDescent="0.25"/>
    <row r="11452" ht="15" x14ac:dyDescent="0.25"/>
    <row r="11453" ht="15" x14ac:dyDescent="0.25"/>
    <row r="11454" ht="15" x14ac:dyDescent="0.25"/>
    <row r="11455" ht="15" x14ac:dyDescent="0.25"/>
    <row r="11456" ht="15" x14ac:dyDescent="0.25"/>
    <row r="11457" ht="15" x14ac:dyDescent="0.25"/>
    <row r="11458" ht="15" x14ac:dyDescent="0.25"/>
    <row r="11459" ht="15" x14ac:dyDescent="0.25"/>
    <row r="11460" ht="15" x14ac:dyDescent="0.25"/>
    <row r="11461" ht="15" x14ac:dyDescent="0.25"/>
    <row r="11462" ht="15" x14ac:dyDescent="0.25"/>
    <row r="11463" ht="15" x14ac:dyDescent="0.25"/>
    <row r="11464" ht="15" x14ac:dyDescent="0.25"/>
    <row r="11465" ht="15" x14ac:dyDescent="0.25"/>
    <row r="11466" ht="15" x14ac:dyDescent="0.25"/>
    <row r="11467" ht="15" x14ac:dyDescent="0.25"/>
    <row r="11468" ht="15" x14ac:dyDescent="0.25"/>
    <row r="11469" ht="15" x14ac:dyDescent="0.25"/>
    <row r="11470" ht="15" x14ac:dyDescent="0.25"/>
    <row r="11471" ht="15" x14ac:dyDescent="0.25"/>
    <row r="11472" ht="15" x14ac:dyDescent="0.25"/>
    <row r="11473" ht="15" x14ac:dyDescent="0.25"/>
    <row r="11474" ht="15" x14ac:dyDescent="0.25"/>
    <row r="11475" ht="15" x14ac:dyDescent="0.25"/>
    <row r="11476" ht="15" x14ac:dyDescent="0.25"/>
    <row r="11477" ht="15" x14ac:dyDescent="0.25"/>
    <row r="11478" ht="15" x14ac:dyDescent="0.25"/>
    <row r="11479" ht="15" x14ac:dyDescent="0.25"/>
    <row r="11480" ht="15" x14ac:dyDescent="0.25"/>
    <row r="11481" ht="15" x14ac:dyDescent="0.25"/>
    <row r="11482" ht="15" x14ac:dyDescent="0.25"/>
    <row r="11483" ht="15" x14ac:dyDescent="0.25"/>
    <row r="11484" ht="15" x14ac:dyDescent="0.25"/>
    <row r="11485" ht="15" x14ac:dyDescent="0.25"/>
    <row r="11486" ht="15" x14ac:dyDescent="0.25"/>
    <row r="11487" ht="15" x14ac:dyDescent="0.25"/>
    <row r="11488" ht="15" x14ac:dyDescent="0.25"/>
    <row r="11489" ht="15" x14ac:dyDescent="0.25"/>
    <row r="11490" ht="15" x14ac:dyDescent="0.25"/>
    <row r="11491" ht="15" x14ac:dyDescent="0.25"/>
    <row r="11492" ht="15" x14ac:dyDescent="0.25"/>
    <row r="11493" ht="15" x14ac:dyDescent="0.25"/>
    <row r="11494" ht="15" x14ac:dyDescent="0.25"/>
    <row r="11495" ht="15" x14ac:dyDescent="0.25"/>
    <row r="11496" ht="15" x14ac:dyDescent="0.25"/>
    <row r="11497" ht="15" x14ac:dyDescent="0.25"/>
    <row r="11498" ht="15" x14ac:dyDescent="0.25"/>
    <row r="11499" ht="15" x14ac:dyDescent="0.25"/>
    <row r="11500" ht="15" x14ac:dyDescent="0.25"/>
    <row r="11501" ht="15" x14ac:dyDescent="0.25"/>
    <row r="11502" ht="15" x14ac:dyDescent="0.25"/>
    <row r="11503" ht="15" x14ac:dyDescent="0.25"/>
    <row r="11504" ht="15" x14ac:dyDescent="0.25"/>
    <row r="11505" ht="15" x14ac:dyDescent="0.25"/>
    <row r="11506" ht="15" x14ac:dyDescent="0.25"/>
    <row r="11507" ht="15" x14ac:dyDescent="0.25"/>
    <row r="11508" ht="15" x14ac:dyDescent="0.25"/>
    <row r="11509" ht="15" x14ac:dyDescent="0.25"/>
    <row r="11510" ht="15" x14ac:dyDescent="0.25"/>
    <row r="11511" ht="15" x14ac:dyDescent="0.25"/>
    <row r="11512" ht="15" x14ac:dyDescent="0.25"/>
    <row r="11513" ht="15" x14ac:dyDescent="0.25"/>
    <row r="11514" ht="15" x14ac:dyDescent="0.25"/>
    <row r="11515" ht="15" x14ac:dyDescent="0.25"/>
    <row r="11516" ht="15" x14ac:dyDescent="0.25"/>
    <row r="11517" ht="15" x14ac:dyDescent="0.25"/>
    <row r="11518" ht="15" x14ac:dyDescent="0.25"/>
    <row r="11519" ht="15" x14ac:dyDescent="0.25"/>
    <row r="11520" ht="15" x14ac:dyDescent="0.25"/>
    <row r="11521" ht="15" x14ac:dyDescent="0.25"/>
    <row r="11522" ht="15" x14ac:dyDescent="0.25"/>
    <row r="11523" ht="15" x14ac:dyDescent="0.25"/>
    <row r="11524" ht="15" x14ac:dyDescent="0.25"/>
    <row r="11525" ht="15" x14ac:dyDescent="0.25"/>
    <row r="11526" ht="15" x14ac:dyDescent="0.25"/>
    <row r="11527" ht="15" x14ac:dyDescent="0.25"/>
    <row r="11528" ht="15" x14ac:dyDescent="0.25"/>
    <row r="11529" ht="15" x14ac:dyDescent="0.25"/>
    <row r="11530" ht="15" x14ac:dyDescent="0.25"/>
    <row r="11531" ht="15" x14ac:dyDescent="0.25"/>
    <row r="11532" ht="15" x14ac:dyDescent="0.25"/>
    <row r="11533" ht="15" x14ac:dyDescent="0.25"/>
    <row r="11534" ht="15" x14ac:dyDescent="0.25"/>
    <row r="11535" ht="15" x14ac:dyDescent="0.25"/>
    <row r="11536" ht="15" x14ac:dyDescent="0.25"/>
    <row r="11537" ht="15" x14ac:dyDescent="0.25"/>
    <row r="11538" ht="15" x14ac:dyDescent="0.25"/>
    <row r="11539" ht="15" x14ac:dyDescent="0.25"/>
    <row r="11540" ht="15" x14ac:dyDescent="0.25"/>
    <row r="11541" ht="15" x14ac:dyDescent="0.25"/>
    <row r="11542" ht="15" x14ac:dyDescent="0.25"/>
    <row r="11543" ht="15" x14ac:dyDescent="0.25"/>
    <row r="11544" ht="15" x14ac:dyDescent="0.25"/>
    <row r="11545" ht="15" x14ac:dyDescent="0.25"/>
    <row r="11546" ht="15" x14ac:dyDescent="0.25"/>
    <row r="11547" ht="15" x14ac:dyDescent="0.25"/>
    <row r="11548" ht="15" x14ac:dyDescent="0.25"/>
    <row r="11549" ht="15" x14ac:dyDescent="0.25"/>
    <row r="11550" ht="15" x14ac:dyDescent="0.25"/>
    <row r="11551" ht="15" x14ac:dyDescent="0.25"/>
    <row r="11552" ht="15" x14ac:dyDescent="0.25"/>
    <row r="11553" ht="15" x14ac:dyDescent="0.25"/>
    <row r="11554" ht="15" x14ac:dyDescent="0.25"/>
    <row r="11555" ht="15" x14ac:dyDescent="0.25"/>
    <row r="11556" ht="15" x14ac:dyDescent="0.25"/>
    <row r="11557" ht="15" x14ac:dyDescent="0.25"/>
    <row r="11558" ht="15" x14ac:dyDescent="0.25"/>
    <row r="11559" ht="15" x14ac:dyDescent="0.25"/>
    <row r="11560" ht="15" x14ac:dyDescent="0.25"/>
    <row r="11561" ht="15" x14ac:dyDescent="0.25"/>
    <row r="11562" ht="15" x14ac:dyDescent="0.25"/>
    <row r="11563" ht="15" x14ac:dyDescent="0.25"/>
    <row r="11564" ht="15" x14ac:dyDescent="0.25"/>
    <row r="11565" ht="15" x14ac:dyDescent="0.25"/>
    <row r="11566" ht="15" x14ac:dyDescent="0.25"/>
    <row r="11567" ht="15" x14ac:dyDescent="0.25"/>
    <row r="11568" ht="15" x14ac:dyDescent="0.25"/>
    <row r="11569" ht="15" x14ac:dyDescent="0.25"/>
    <row r="11570" ht="15" x14ac:dyDescent="0.25"/>
    <row r="11571" ht="15" x14ac:dyDescent="0.25"/>
    <row r="11572" ht="15" x14ac:dyDescent="0.25"/>
    <row r="11573" ht="15" x14ac:dyDescent="0.25"/>
    <row r="11574" ht="15" x14ac:dyDescent="0.25"/>
    <row r="11575" ht="15" x14ac:dyDescent="0.25"/>
    <row r="11576" ht="15" x14ac:dyDescent="0.25"/>
    <row r="11577" ht="15" x14ac:dyDescent="0.25"/>
    <row r="11578" ht="15" x14ac:dyDescent="0.25"/>
    <row r="11579" ht="15" x14ac:dyDescent="0.25"/>
    <row r="11580" ht="15" x14ac:dyDescent="0.25"/>
    <row r="11581" ht="15" x14ac:dyDescent="0.25"/>
    <row r="11582" ht="15" x14ac:dyDescent="0.25"/>
    <row r="11583" ht="15" x14ac:dyDescent="0.25"/>
    <row r="11584" ht="15" x14ac:dyDescent="0.25"/>
    <row r="11585" ht="15" x14ac:dyDescent="0.25"/>
    <row r="11586" ht="15" x14ac:dyDescent="0.25"/>
    <row r="11587" ht="15" x14ac:dyDescent="0.25"/>
    <row r="11588" ht="15" x14ac:dyDescent="0.25"/>
    <row r="11589" ht="15" x14ac:dyDescent="0.25"/>
    <row r="11590" ht="15" x14ac:dyDescent="0.25"/>
    <row r="11591" ht="15" x14ac:dyDescent="0.25"/>
    <row r="11592" ht="15" x14ac:dyDescent="0.25"/>
    <row r="11593" ht="15" x14ac:dyDescent="0.25"/>
    <row r="11594" ht="15" x14ac:dyDescent="0.25"/>
    <row r="11595" ht="15" x14ac:dyDescent="0.25"/>
    <row r="11596" ht="15" x14ac:dyDescent="0.25"/>
    <row r="11597" ht="15" x14ac:dyDescent="0.25"/>
    <row r="11598" ht="15" x14ac:dyDescent="0.25"/>
    <row r="11599" ht="15" x14ac:dyDescent="0.25"/>
    <row r="11600" ht="15" x14ac:dyDescent="0.25"/>
    <row r="11601" ht="15" x14ac:dyDescent="0.25"/>
    <row r="11602" ht="15" x14ac:dyDescent="0.25"/>
    <row r="11603" ht="15" x14ac:dyDescent="0.25"/>
    <row r="11604" ht="15" x14ac:dyDescent="0.25"/>
    <row r="11605" ht="15" x14ac:dyDescent="0.25"/>
    <row r="11606" ht="15" x14ac:dyDescent="0.25"/>
    <row r="11607" ht="15" x14ac:dyDescent="0.25"/>
    <row r="11608" ht="15" x14ac:dyDescent="0.25"/>
    <row r="11609" ht="15" x14ac:dyDescent="0.25"/>
    <row r="11610" ht="15" x14ac:dyDescent="0.25"/>
    <row r="11611" ht="15" x14ac:dyDescent="0.25"/>
    <row r="11612" ht="15" x14ac:dyDescent="0.25"/>
    <row r="11613" ht="15" x14ac:dyDescent="0.25"/>
    <row r="11614" ht="15" x14ac:dyDescent="0.25"/>
    <row r="11615" ht="15" x14ac:dyDescent="0.25"/>
    <row r="11616" ht="15" x14ac:dyDescent="0.25"/>
    <row r="11617" ht="15" x14ac:dyDescent="0.25"/>
    <row r="11618" ht="15" x14ac:dyDescent="0.25"/>
    <row r="11619" ht="15" x14ac:dyDescent="0.25"/>
    <row r="11620" ht="15" x14ac:dyDescent="0.25"/>
    <row r="11621" ht="15" x14ac:dyDescent="0.25"/>
    <row r="11622" ht="15" x14ac:dyDescent="0.25"/>
    <row r="11623" ht="15" x14ac:dyDescent="0.25"/>
    <row r="11624" ht="15" x14ac:dyDescent="0.25"/>
    <row r="11625" ht="15" x14ac:dyDescent="0.25"/>
    <row r="11626" ht="15" x14ac:dyDescent="0.25"/>
    <row r="11627" ht="15" x14ac:dyDescent="0.25"/>
    <row r="11628" ht="15" x14ac:dyDescent="0.25"/>
    <row r="11629" ht="15" x14ac:dyDescent="0.25"/>
    <row r="11630" ht="15" x14ac:dyDescent="0.25"/>
    <row r="11631" ht="15" x14ac:dyDescent="0.25"/>
    <row r="11632" ht="15" x14ac:dyDescent="0.25"/>
    <row r="11633" ht="15" x14ac:dyDescent="0.25"/>
    <row r="11634" ht="15" x14ac:dyDescent="0.25"/>
    <row r="11635" ht="15" x14ac:dyDescent="0.25"/>
    <row r="11636" ht="15" x14ac:dyDescent="0.25"/>
    <row r="11637" ht="15" x14ac:dyDescent="0.25"/>
    <row r="11638" ht="15" x14ac:dyDescent="0.25"/>
    <row r="11639" ht="15" x14ac:dyDescent="0.25"/>
    <row r="11640" ht="15" x14ac:dyDescent="0.25"/>
    <row r="11641" ht="15" x14ac:dyDescent="0.25"/>
    <row r="11642" ht="15" x14ac:dyDescent="0.25"/>
    <row r="11643" ht="15" x14ac:dyDescent="0.25"/>
    <row r="11644" ht="15" x14ac:dyDescent="0.25"/>
    <row r="11645" ht="15" x14ac:dyDescent="0.25"/>
    <row r="11646" ht="15" x14ac:dyDescent="0.25"/>
    <row r="11647" ht="15" x14ac:dyDescent="0.25"/>
    <row r="11648" ht="15" x14ac:dyDescent="0.25"/>
    <row r="11649" ht="15" x14ac:dyDescent="0.25"/>
    <row r="11650" ht="15" x14ac:dyDescent="0.25"/>
    <row r="11651" ht="15" x14ac:dyDescent="0.25"/>
    <row r="11652" ht="15" x14ac:dyDescent="0.25"/>
    <row r="11653" ht="15" x14ac:dyDescent="0.25"/>
    <row r="11654" ht="15" x14ac:dyDescent="0.25"/>
    <row r="11655" ht="15" x14ac:dyDescent="0.25"/>
    <row r="11656" ht="15" x14ac:dyDescent="0.25"/>
    <row r="11657" ht="15" x14ac:dyDescent="0.25"/>
    <row r="11658" ht="15" x14ac:dyDescent="0.25"/>
    <row r="11659" ht="15" x14ac:dyDescent="0.25"/>
    <row r="11660" ht="15" x14ac:dyDescent="0.25"/>
    <row r="11661" ht="15" x14ac:dyDescent="0.25"/>
    <row r="11662" ht="15" x14ac:dyDescent="0.25"/>
    <row r="11663" ht="15" x14ac:dyDescent="0.25"/>
    <row r="11664" ht="15" x14ac:dyDescent="0.25"/>
    <row r="11665" ht="15" x14ac:dyDescent="0.25"/>
    <row r="11666" ht="15" x14ac:dyDescent="0.25"/>
    <row r="11667" ht="15" x14ac:dyDescent="0.25"/>
    <row r="11668" ht="15" x14ac:dyDescent="0.25"/>
    <row r="11669" ht="15" x14ac:dyDescent="0.25"/>
    <row r="11670" ht="15" x14ac:dyDescent="0.25"/>
    <row r="11671" ht="15" x14ac:dyDescent="0.25"/>
    <row r="11672" ht="15" x14ac:dyDescent="0.25"/>
    <row r="11673" ht="15" x14ac:dyDescent="0.25"/>
    <row r="11674" ht="15" x14ac:dyDescent="0.25"/>
    <row r="11675" ht="15" x14ac:dyDescent="0.25"/>
    <row r="11676" ht="15" x14ac:dyDescent="0.25"/>
    <row r="11677" ht="15" x14ac:dyDescent="0.25"/>
    <row r="11678" ht="15" x14ac:dyDescent="0.25"/>
    <row r="11679" ht="15" x14ac:dyDescent="0.25"/>
    <row r="11680" ht="15" x14ac:dyDescent="0.25"/>
    <row r="11681" ht="15" x14ac:dyDescent="0.25"/>
    <row r="11682" ht="15" x14ac:dyDescent="0.25"/>
    <row r="11683" ht="15" x14ac:dyDescent="0.25"/>
    <row r="11684" ht="15" x14ac:dyDescent="0.25"/>
    <row r="11685" ht="15" x14ac:dyDescent="0.25"/>
    <row r="11686" ht="15" x14ac:dyDescent="0.25"/>
    <row r="11687" ht="15" x14ac:dyDescent="0.25"/>
    <row r="11688" ht="15" x14ac:dyDescent="0.25"/>
    <row r="11689" ht="15" x14ac:dyDescent="0.25"/>
    <row r="11690" ht="15" x14ac:dyDescent="0.25"/>
    <row r="11691" ht="15" x14ac:dyDescent="0.25"/>
    <row r="11692" ht="15" x14ac:dyDescent="0.25"/>
    <row r="11693" ht="15" x14ac:dyDescent="0.25"/>
    <row r="11694" ht="15" x14ac:dyDescent="0.25"/>
    <row r="11695" ht="15" x14ac:dyDescent="0.25"/>
    <row r="11696" ht="15" x14ac:dyDescent="0.25"/>
    <row r="11697" ht="15" x14ac:dyDescent="0.25"/>
    <row r="11698" ht="15" x14ac:dyDescent="0.25"/>
    <row r="11699" ht="15" x14ac:dyDescent="0.25"/>
    <row r="11700" ht="15" x14ac:dyDescent="0.25"/>
    <row r="11701" ht="15" x14ac:dyDescent="0.25"/>
    <row r="11702" ht="15" x14ac:dyDescent="0.25"/>
    <row r="11703" ht="15" x14ac:dyDescent="0.25"/>
    <row r="11704" ht="15" x14ac:dyDescent="0.25"/>
    <row r="11705" ht="15" x14ac:dyDescent="0.25"/>
    <row r="11706" ht="15" x14ac:dyDescent="0.25"/>
    <row r="11707" ht="15" x14ac:dyDescent="0.25"/>
    <row r="11708" ht="15" x14ac:dyDescent="0.25"/>
    <row r="11709" ht="15" x14ac:dyDescent="0.25"/>
    <row r="11710" ht="15" x14ac:dyDescent="0.25"/>
    <row r="11711" ht="15" x14ac:dyDescent="0.25"/>
    <row r="11712" ht="15" x14ac:dyDescent="0.25"/>
    <row r="11713" ht="15" x14ac:dyDescent="0.25"/>
    <row r="11714" ht="15" x14ac:dyDescent="0.25"/>
    <row r="11715" ht="15" x14ac:dyDescent="0.25"/>
    <row r="11716" ht="15" x14ac:dyDescent="0.25"/>
    <row r="11717" ht="15" x14ac:dyDescent="0.25"/>
    <row r="11718" ht="15" x14ac:dyDescent="0.25"/>
    <row r="11719" ht="15" x14ac:dyDescent="0.25"/>
    <row r="11720" ht="15" x14ac:dyDescent="0.25"/>
    <row r="11721" ht="15" x14ac:dyDescent="0.25"/>
    <row r="11722" ht="15" x14ac:dyDescent="0.25"/>
    <row r="11723" ht="15" x14ac:dyDescent="0.25"/>
    <row r="11724" ht="15" x14ac:dyDescent="0.25"/>
    <row r="11725" ht="15" x14ac:dyDescent="0.25"/>
    <row r="11726" ht="15" x14ac:dyDescent="0.25"/>
    <row r="11727" ht="15" x14ac:dyDescent="0.25"/>
    <row r="11728" ht="15" x14ac:dyDescent="0.25"/>
    <row r="11729" ht="15" x14ac:dyDescent="0.25"/>
    <row r="11730" ht="15" x14ac:dyDescent="0.25"/>
    <row r="11731" ht="15" x14ac:dyDescent="0.25"/>
    <row r="11732" ht="15" x14ac:dyDescent="0.25"/>
    <row r="11733" ht="15" x14ac:dyDescent="0.25"/>
    <row r="11734" ht="15" x14ac:dyDescent="0.25"/>
    <row r="11735" ht="15" x14ac:dyDescent="0.25"/>
    <row r="11736" ht="15" x14ac:dyDescent="0.25"/>
    <row r="11737" ht="15" x14ac:dyDescent="0.25"/>
    <row r="11738" ht="15" x14ac:dyDescent="0.25"/>
    <row r="11739" ht="15" x14ac:dyDescent="0.25"/>
    <row r="11740" ht="15" x14ac:dyDescent="0.25"/>
    <row r="11741" ht="15" x14ac:dyDescent="0.25"/>
    <row r="11742" ht="15" x14ac:dyDescent="0.25"/>
    <row r="11743" ht="15" x14ac:dyDescent="0.25"/>
    <row r="11744" ht="15" x14ac:dyDescent="0.25"/>
    <row r="11745" ht="15" x14ac:dyDescent="0.25"/>
    <row r="11746" ht="15" x14ac:dyDescent="0.25"/>
    <row r="11747" ht="15" x14ac:dyDescent="0.25"/>
    <row r="11748" ht="15" x14ac:dyDescent="0.25"/>
    <row r="11749" ht="15" x14ac:dyDescent="0.25"/>
    <row r="11750" ht="15" x14ac:dyDescent="0.25"/>
    <row r="11751" ht="15" x14ac:dyDescent="0.25"/>
    <row r="11752" ht="15" x14ac:dyDescent="0.25"/>
    <row r="11753" ht="15" x14ac:dyDescent="0.25"/>
    <row r="11754" ht="15" x14ac:dyDescent="0.25"/>
    <row r="11755" ht="15" x14ac:dyDescent="0.25"/>
    <row r="11756" ht="15" x14ac:dyDescent="0.25"/>
    <row r="11757" ht="15" x14ac:dyDescent="0.25"/>
    <row r="11758" ht="15" x14ac:dyDescent="0.25"/>
    <row r="11759" ht="15" x14ac:dyDescent="0.25"/>
    <row r="11760" ht="15" x14ac:dyDescent="0.25"/>
    <row r="11761" ht="15" x14ac:dyDescent="0.25"/>
    <row r="11762" ht="15" x14ac:dyDescent="0.25"/>
    <row r="11763" ht="15" x14ac:dyDescent="0.25"/>
    <row r="11764" ht="15" x14ac:dyDescent="0.25"/>
    <row r="11765" ht="15" x14ac:dyDescent="0.25"/>
    <row r="11766" ht="15" x14ac:dyDescent="0.25"/>
    <row r="11767" ht="15" x14ac:dyDescent="0.25"/>
    <row r="11768" ht="15" x14ac:dyDescent="0.25"/>
    <row r="11769" ht="15" x14ac:dyDescent="0.25"/>
    <row r="11770" ht="15" x14ac:dyDescent="0.25"/>
    <row r="11771" ht="15" x14ac:dyDescent="0.25"/>
    <row r="11772" ht="15" x14ac:dyDescent="0.25"/>
    <row r="11773" ht="15" x14ac:dyDescent="0.25"/>
    <row r="11774" ht="15" x14ac:dyDescent="0.25"/>
    <row r="11775" ht="15" x14ac:dyDescent="0.25"/>
    <row r="11776" ht="15" x14ac:dyDescent="0.25"/>
    <row r="11777" ht="15" x14ac:dyDescent="0.25"/>
    <row r="11778" ht="15" x14ac:dyDescent="0.25"/>
    <row r="11779" ht="15" x14ac:dyDescent="0.25"/>
    <row r="11780" ht="15" x14ac:dyDescent="0.25"/>
    <row r="11781" ht="15" x14ac:dyDescent="0.25"/>
    <row r="11782" ht="15" x14ac:dyDescent="0.25"/>
    <row r="11783" ht="15" x14ac:dyDescent="0.25"/>
    <row r="11784" ht="15" x14ac:dyDescent="0.25"/>
    <row r="11785" ht="15" x14ac:dyDescent="0.25"/>
    <row r="11786" ht="15" x14ac:dyDescent="0.25"/>
    <row r="11787" ht="15" x14ac:dyDescent="0.25"/>
    <row r="11788" ht="15" x14ac:dyDescent="0.25"/>
    <row r="11789" ht="15" x14ac:dyDescent="0.25"/>
    <row r="11790" ht="15" x14ac:dyDescent="0.25"/>
    <row r="11791" ht="15" x14ac:dyDescent="0.25"/>
    <row r="11792" ht="15" x14ac:dyDescent="0.25"/>
    <row r="11793" ht="15" x14ac:dyDescent="0.25"/>
    <row r="11794" ht="15" x14ac:dyDescent="0.25"/>
    <row r="11795" ht="15" x14ac:dyDescent="0.25"/>
    <row r="11796" ht="15" x14ac:dyDescent="0.25"/>
    <row r="11797" ht="15" x14ac:dyDescent="0.25"/>
    <row r="11798" ht="15" x14ac:dyDescent="0.25"/>
    <row r="11799" ht="15" x14ac:dyDescent="0.25"/>
    <row r="11800" ht="15" x14ac:dyDescent="0.25"/>
    <row r="11801" ht="15" x14ac:dyDescent="0.25"/>
    <row r="11802" ht="15" x14ac:dyDescent="0.25"/>
    <row r="11803" ht="15" x14ac:dyDescent="0.25"/>
    <row r="11804" ht="15" x14ac:dyDescent="0.25"/>
    <row r="11805" ht="15" x14ac:dyDescent="0.25"/>
    <row r="11806" ht="15" x14ac:dyDescent="0.25"/>
    <row r="11807" ht="15" x14ac:dyDescent="0.25"/>
    <row r="11808" ht="15" x14ac:dyDescent="0.25"/>
    <row r="11809" ht="15" x14ac:dyDescent="0.25"/>
    <row r="11810" ht="15" x14ac:dyDescent="0.25"/>
    <row r="11811" ht="15" x14ac:dyDescent="0.25"/>
    <row r="11812" ht="15" x14ac:dyDescent="0.25"/>
    <row r="11813" ht="15" x14ac:dyDescent="0.25"/>
    <row r="11814" ht="15" x14ac:dyDescent="0.25"/>
    <row r="11815" ht="15" x14ac:dyDescent="0.25"/>
    <row r="11816" ht="15" x14ac:dyDescent="0.25"/>
    <row r="11817" ht="15" x14ac:dyDescent="0.25"/>
    <row r="11818" ht="15" x14ac:dyDescent="0.25"/>
    <row r="11819" ht="15" x14ac:dyDescent="0.25"/>
    <row r="11820" ht="15" x14ac:dyDescent="0.25"/>
    <row r="11821" ht="15" x14ac:dyDescent="0.25"/>
    <row r="11822" ht="15" x14ac:dyDescent="0.25"/>
    <row r="11823" ht="15" x14ac:dyDescent="0.25"/>
    <row r="11824" ht="15" x14ac:dyDescent="0.25"/>
    <row r="11825" ht="15" x14ac:dyDescent="0.25"/>
    <row r="11826" ht="15" x14ac:dyDescent="0.25"/>
    <row r="11827" ht="15" x14ac:dyDescent="0.25"/>
    <row r="11828" ht="15" x14ac:dyDescent="0.25"/>
    <row r="11829" ht="15" x14ac:dyDescent="0.25"/>
    <row r="11830" ht="15" x14ac:dyDescent="0.25"/>
    <row r="11831" ht="15" x14ac:dyDescent="0.25"/>
    <row r="11832" ht="15" x14ac:dyDescent="0.25"/>
    <row r="11833" ht="15" x14ac:dyDescent="0.25"/>
    <row r="11834" ht="15" x14ac:dyDescent="0.25"/>
    <row r="11835" ht="15" x14ac:dyDescent="0.25"/>
    <row r="11836" ht="15" x14ac:dyDescent="0.25"/>
    <row r="11837" ht="15" x14ac:dyDescent="0.25"/>
    <row r="11838" ht="15" x14ac:dyDescent="0.25"/>
    <row r="11839" ht="15" x14ac:dyDescent="0.25"/>
    <row r="11840" ht="15" x14ac:dyDescent="0.25"/>
    <row r="11841" ht="15" x14ac:dyDescent="0.25"/>
    <row r="11842" ht="15" x14ac:dyDescent="0.25"/>
    <row r="11843" ht="15" x14ac:dyDescent="0.25"/>
    <row r="11844" ht="15" x14ac:dyDescent="0.25"/>
    <row r="11845" ht="15" x14ac:dyDescent="0.25"/>
    <row r="11846" ht="15" x14ac:dyDescent="0.25"/>
    <row r="11847" ht="15" x14ac:dyDescent="0.25"/>
    <row r="11848" ht="15" x14ac:dyDescent="0.25"/>
    <row r="11849" ht="15" x14ac:dyDescent="0.25"/>
    <row r="11850" ht="15" x14ac:dyDescent="0.25"/>
    <row r="11851" ht="15" x14ac:dyDescent="0.25"/>
    <row r="11852" ht="15" x14ac:dyDescent="0.25"/>
    <row r="11853" ht="15" x14ac:dyDescent="0.25"/>
    <row r="11854" ht="15" x14ac:dyDescent="0.25"/>
    <row r="11855" ht="15" x14ac:dyDescent="0.25"/>
    <row r="11856" ht="15" x14ac:dyDescent="0.25"/>
    <row r="11857" ht="15" x14ac:dyDescent="0.25"/>
    <row r="11858" ht="15" x14ac:dyDescent="0.25"/>
    <row r="11859" ht="15" x14ac:dyDescent="0.25"/>
    <row r="11860" ht="15" x14ac:dyDescent="0.25"/>
    <row r="11861" ht="15" x14ac:dyDescent="0.25"/>
    <row r="11862" ht="15" x14ac:dyDescent="0.25"/>
    <row r="11863" ht="15" x14ac:dyDescent="0.25"/>
    <row r="11864" ht="15" x14ac:dyDescent="0.25"/>
    <row r="11865" ht="15" x14ac:dyDescent="0.25"/>
    <row r="11866" ht="15" x14ac:dyDescent="0.25"/>
    <row r="11867" ht="15" x14ac:dyDescent="0.25"/>
    <row r="11868" ht="15" x14ac:dyDescent="0.25"/>
    <row r="11869" ht="15" x14ac:dyDescent="0.25"/>
    <row r="11870" ht="15" x14ac:dyDescent="0.25"/>
    <row r="11871" ht="15" x14ac:dyDescent="0.25"/>
    <row r="11872" ht="15" x14ac:dyDescent="0.25"/>
    <row r="11873" ht="15" x14ac:dyDescent="0.25"/>
    <row r="11874" ht="15" x14ac:dyDescent="0.25"/>
    <row r="11875" ht="15" x14ac:dyDescent="0.25"/>
    <row r="11876" ht="15" x14ac:dyDescent="0.25"/>
    <row r="11877" ht="15" x14ac:dyDescent="0.25"/>
    <row r="11878" ht="15" x14ac:dyDescent="0.25"/>
    <row r="11879" ht="15" x14ac:dyDescent="0.25"/>
    <row r="11880" ht="15" x14ac:dyDescent="0.25"/>
    <row r="11881" ht="15" x14ac:dyDescent="0.25"/>
    <row r="11882" ht="15" x14ac:dyDescent="0.25"/>
    <row r="11883" ht="15" x14ac:dyDescent="0.25"/>
    <row r="11884" ht="15" x14ac:dyDescent="0.25"/>
    <row r="11885" ht="15" x14ac:dyDescent="0.25"/>
    <row r="11886" ht="15" x14ac:dyDescent="0.25"/>
    <row r="11887" ht="15" x14ac:dyDescent="0.25"/>
    <row r="11888" ht="15" x14ac:dyDescent="0.25"/>
    <row r="11889" ht="15" x14ac:dyDescent="0.25"/>
    <row r="11890" ht="15" x14ac:dyDescent="0.25"/>
    <row r="11891" ht="15" x14ac:dyDescent="0.25"/>
    <row r="11892" ht="15" x14ac:dyDescent="0.25"/>
    <row r="11893" ht="15" x14ac:dyDescent="0.25"/>
    <row r="11894" ht="15" x14ac:dyDescent="0.25"/>
    <row r="11895" ht="15" x14ac:dyDescent="0.25"/>
    <row r="11896" ht="15" x14ac:dyDescent="0.25"/>
    <row r="11897" ht="15" x14ac:dyDescent="0.25"/>
    <row r="11898" ht="15" x14ac:dyDescent="0.25"/>
    <row r="11899" ht="15" x14ac:dyDescent="0.25"/>
    <row r="11900" ht="15" x14ac:dyDescent="0.25"/>
    <row r="11901" ht="15" x14ac:dyDescent="0.25"/>
    <row r="11902" ht="15" x14ac:dyDescent="0.25"/>
    <row r="11903" ht="15" x14ac:dyDescent="0.25"/>
    <row r="11904" ht="15" x14ac:dyDescent="0.25"/>
    <row r="11905" ht="15" x14ac:dyDescent="0.25"/>
    <row r="11906" ht="15" x14ac:dyDescent="0.25"/>
    <row r="11907" ht="15" x14ac:dyDescent="0.25"/>
    <row r="11908" ht="15" x14ac:dyDescent="0.25"/>
    <row r="11909" ht="15" x14ac:dyDescent="0.25"/>
    <row r="11910" ht="15" x14ac:dyDescent="0.25"/>
    <row r="11911" ht="15" x14ac:dyDescent="0.25"/>
    <row r="11912" ht="15" x14ac:dyDescent="0.25"/>
    <row r="11913" ht="15" x14ac:dyDescent="0.25"/>
    <row r="11914" ht="15" x14ac:dyDescent="0.25"/>
    <row r="11915" ht="15" x14ac:dyDescent="0.25"/>
    <row r="11916" ht="15" x14ac:dyDescent="0.25"/>
    <row r="11917" ht="15" x14ac:dyDescent="0.25"/>
    <row r="11918" ht="15" x14ac:dyDescent="0.25"/>
    <row r="11919" ht="15" x14ac:dyDescent="0.25"/>
    <row r="11920" ht="15" x14ac:dyDescent="0.25"/>
    <row r="11921" ht="15" x14ac:dyDescent="0.25"/>
    <row r="11922" ht="15" x14ac:dyDescent="0.25"/>
    <row r="11923" ht="15" x14ac:dyDescent="0.25"/>
    <row r="11924" ht="15" x14ac:dyDescent="0.25"/>
    <row r="11925" ht="15" x14ac:dyDescent="0.25"/>
    <row r="11926" ht="15" x14ac:dyDescent="0.25"/>
    <row r="11927" ht="15" x14ac:dyDescent="0.25"/>
    <row r="11928" ht="15" x14ac:dyDescent="0.25"/>
    <row r="11929" ht="15" x14ac:dyDescent="0.25"/>
    <row r="11930" ht="15" x14ac:dyDescent="0.25"/>
    <row r="11931" ht="15" x14ac:dyDescent="0.25"/>
    <row r="11932" ht="15" x14ac:dyDescent="0.25"/>
    <row r="11933" ht="15" x14ac:dyDescent="0.25"/>
    <row r="11934" ht="15" x14ac:dyDescent="0.25"/>
    <row r="11935" ht="15" x14ac:dyDescent="0.25"/>
    <row r="11936" ht="15" x14ac:dyDescent="0.25"/>
    <row r="11937" ht="15" x14ac:dyDescent="0.25"/>
    <row r="11938" ht="15" x14ac:dyDescent="0.25"/>
    <row r="11939" ht="15" x14ac:dyDescent="0.25"/>
    <row r="11940" ht="15" x14ac:dyDescent="0.25"/>
    <row r="11941" ht="15" x14ac:dyDescent="0.25"/>
    <row r="11942" ht="15" x14ac:dyDescent="0.25"/>
    <row r="11943" ht="15" x14ac:dyDescent="0.25"/>
    <row r="11944" ht="15" x14ac:dyDescent="0.25"/>
    <row r="11945" ht="15" x14ac:dyDescent="0.25"/>
    <row r="11946" ht="15" x14ac:dyDescent="0.25"/>
    <row r="11947" ht="15" x14ac:dyDescent="0.25"/>
    <row r="11948" ht="15" x14ac:dyDescent="0.25"/>
    <row r="11949" ht="15" x14ac:dyDescent="0.25"/>
    <row r="11950" ht="15" x14ac:dyDescent="0.25"/>
    <row r="11951" ht="15" x14ac:dyDescent="0.25"/>
    <row r="11952" ht="15" x14ac:dyDescent="0.25"/>
    <row r="11953" ht="15" x14ac:dyDescent="0.25"/>
    <row r="11954" ht="15" x14ac:dyDescent="0.25"/>
    <row r="11955" ht="15" x14ac:dyDescent="0.25"/>
    <row r="11956" ht="15" x14ac:dyDescent="0.25"/>
    <row r="11957" ht="15" x14ac:dyDescent="0.25"/>
    <row r="11958" ht="15" x14ac:dyDescent="0.25"/>
    <row r="11959" ht="15" x14ac:dyDescent="0.25"/>
    <row r="11960" ht="15" x14ac:dyDescent="0.25"/>
    <row r="11961" ht="15" x14ac:dyDescent="0.25"/>
    <row r="11962" ht="15" x14ac:dyDescent="0.25"/>
    <row r="11963" ht="15" x14ac:dyDescent="0.25"/>
    <row r="11964" ht="15" x14ac:dyDescent="0.25"/>
    <row r="11965" ht="15" x14ac:dyDescent="0.25"/>
    <row r="11966" ht="15" x14ac:dyDescent="0.25"/>
    <row r="11967" ht="15" x14ac:dyDescent="0.25"/>
    <row r="11968" ht="15" x14ac:dyDescent="0.25"/>
    <row r="11969" ht="15" x14ac:dyDescent="0.25"/>
    <row r="11970" ht="15" x14ac:dyDescent="0.25"/>
    <row r="11971" ht="15" x14ac:dyDescent="0.25"/>
    <row r="11972" ht="15" x14ac:dyDescent="0.25"/>
    <row r="11973" ht="15" x14ac:dyDescent="0.25"/>
    <row r="11974" ht="15" x14ac:dyDescent="0.25"/>
    <row r="11975" ht="15" x14ac:dyDescent="0.25"/>
    <row r="11976" ht="15" x14ac:dyDescent="0.25"/>
    <row r="11977" ht="15" x14ac:dyDescent="0.25"/>
    <row r="11978" ht="15" x14ac:dyDescent="0.25"/>
    <row r="11979" ht="15" x14ac:dyDescent="0.25"/>
    <row r="11980" ht="15" x14ac:dyDescent="0.25"/>
    <row r="11981" ht="15" x14ac:dyDescent="0.25"/>
    <row r="11982" ht="15" x14ac:dyDescent="0.25"/>
    <row r="11983" ht="15" x14ac:dyDescent="0.25"/>
    <row r="11984" ht="15" x14ac:dyDescent="0.25"/>
    <row r="11985" ht="15" x14ac:dyDescent="0.25"/>
    <row r="11986" ht="15" x14ac:dyDescent="0.25"/>
    <row r="11987" ht="15" x14ac:dyDescent="0.25"/>
    <row r="11988" ht="15" x14ac:dyDescent="0.25"/>
    <row r="11989" ht="15" x14ac:dyDescent="0.25"/>
    <row r="11990" ht="15" x14ac:dyDescent="0.25"/>
    <row r="11991" ht="15" x14ac:dyDescent="0.25"/>
    <row r="11992" ht="15" x14ac:dyDescent="0.25"/>
    <row r="11993" ht="15" x14ac:dyDescent="0.25"/>
    <row r="11994" ht="15" x14ac:dyDescent="0.25"/>
    <row r="11995" ht="15" x14ac:dyDescent="0.25"/>
    <row r="11996" ht="15" x14ac:dyDescent="0.25"/>
    <row r="11997" ht="15" x14ac:dyDescent="0.25"/>
    <row r="11998" ht="15" x14ac:dyDescent="0.25"/>
    <row r="11999" ht="15" x14ac:dyDescent="0.25"/>
    <row r="12000" ht="15" x14ac:dyDescent="0.25"/>
    <row r="12001" ht="15" x14ac:dyDescent="0.25"/>
    <row r="12002" ht="15" x14ac:dyDescent="0.25"/>
    <row r="12003" ht="15" x14ac:dyDescent="0.25"/>
    <row r="12004" ht="15" x14ac:dyDescent="0.25"/>
    <row r="12005" ht="15" x14ac:dyDescent="0.25"/>
    <row r="12006" ht="15" x14ac:dyDescent="0.25"/>
    <row r="12007" ht="15" x14ac:dyDescent="0.25"/>
    <row r="12008" ht="15" x14ac:dyDescent="0.25"/>
    <row r="12009" ht="15" x14ac:dyDescent="0.25"/>
    <row r="12010" ht="15" x14ac:dyDescent="0.25"/>
    <row r="12011" ht="15" x14ac:dyDescent="0.25"/>
    <row r="12012" ht="15" x14ac:dyDescent="0.25"/>
    <row r="12013" ht="15" x14ac:dyDescent="0.25"/>
    <row r="12014" ht="15" x14ac:dyDescent="0.25"/>
    <row r="12015" ht="15" x14ac:dyDescent="0.25"/>
    <row r="12016" ht="15" x14ac:dyDescent="0.25"/>
    <row r="12017" ht="15" x14ac:dyDescent="0.25"/>
    <row r="12018" ht="15" x14ac:dyDescent="0.25"/>
    <row r="12019" ht="15" x14ac:dyDescent="0.25"/>
    <row r="12020" ht="15" x14ac:dyDescent="0.25"/>
    <row r="12021" ht="15" x14ac:dyDescent="0.25"/>
    <row r="12022" ht="15" x14ac:dyDescent="0.25"/>
    <row r="12023" ht="15" x14ac:dyDescent="0.25"/>
    <row r="12024" ht="15" x14ac:dyDescent="0.25"/>
    <row r="12025" ht="15" x14ac:dyDescent="0.25"/>
    <row r="12026" ht="15" x14ac:dyDescent="0.25"/>
    <row r="12027" ht="15" x14ac:dyDescent="0.25"/>
    <row r="12028" ht="15" x14ac:dyDescent="0.25"/>
    <row r="12029" ht="15" x14ac:dyDescent="0.25"/>
    <row r="12030" ht="15" x14ac:dyDescent="0.25"/>
    <row r="12031" ht="15" x14ac:dyDescent="0.25"/>
    <row r="12032" ht="15" x14ac:dyDescent="0.25"/>
    <row r="12033" ht="15" x14ac:dyDescent="0.25"/>
    <row r="12034" ht="15" x14ac:dyDescent="0.25"/>
    <row r="12035" ht="15" x14ac:dyDescent="0.25"/>
    <row r="12036" ht="15" x14ac:dyDescent="0.25"/>
    <row r="12037" ht="15" x14ac:dyDescent="0.25"/>
    <row r="12038" ht="15" x14ac:dyDescent="0.25"/>
    <row r="12039" ht="15" x14ac:dyDescent="0.25"/>
    <row r="12040" ht="15" x14ac:dyDescent="0.25"/>
    <row r="12041" ht="15" x14ac:dyDescent="0.25"/>
    <row r="12042" ht="15" x14ac:dyDescent="0.25"/>
    <row r="12043" ht="15" x14ac:dyDescent="0.25"/>
    <row r="12044" ht="15" x14ac:dyDescent="0.25"/>
    <row r="12045" ht="15" x14ac:dyDescent="0.25"/>
    <row r="12046" ht="15" x14ac:dyDescent="0.25"/>
    <row r="12047" ht="15" x14ac:dyDescent="0.25"/>
    <row r="12048" ht="15" x14ac:dyDescent="0.25"/>
    <row r="12049" ht="15" x14ac:dyDescent="0.25"/>
    <row r="12050" ht="15" x14ac:dyDescent="0.25"/>
    <row r="12051" ht="15" x14ac:dyDescent="0.25"/>
    <row r="12052" ht="15" x14ac:dyDescent="0.25"/>
    <row r="12053" ht="15" x14ac:dyDescent="0.25"/>
    <row r="12054" ht="15" x14ac:dyDescent="0.25"/>
    <row r="12055" ht="15" x14ac:dyDescent="0.25"/>
    <row r="12056" ht="15" x14ac:dyDescent="0.25"/>
    <row r="12057" ht="15" x14ac:dyDescent="0.25"/>
    <row r="12058" ht="15" x14ac:dyDescent="0.25"/>
    <row r="12059" ht="15" x14ac:dyDescent="0.25"/>
    <row r="12060" ht="15" x14ac:dyDescent="0.25"/>
    <row r="12061" ht="15" x14ac:dyDescent="0.25"/>
    <row r="12062" ht="15" x14ac:dyDescent="0.25"/>
    <row r="12063" ht="15" x14ac:dyDescent="0.25"/>
    <row r="12064" ht="15" x14ac:dyDescent="0.25"/>
    <row r="12065" ht="15" x14ac:dyDescent="0.25"/>
    <row r="12066" ht="15" x14ac:dyDescent="0.25"/>
    <row r="12067" ht="15" x14ac:dyDescent="0.25"/>
    <row r="12068" ht="15" x14ac:dyDescent="0.25"/>
    <row r="12069" ht="15" x14ac:dyDescent="0.25"/>
    <row r="12070" ht="15" x14ac:dyDescent="0.25"/>
    <row r="12071" ht="15" x14ac:dyDescent="0.25"/>
    <row r="12072" ht="15" x14ac:dyDescent="0.25"/>
    <row r="12073" ht="15" x14ac:dyDescent="0.25"/>
    <row r="12074" ht="15" x14ac:dyDescent="0.25"/>
    <row r="12075" ht="15" x14ac:dyDescent="0.25"/>
    <row r="12076" ht="15" x14ac:dyDescent="0.25"/>
    <row r="12077" ht="15" x14ac:dyDescent="0.25"/>
    <row r="12078" ht="15" x14ac:dyDescent="0.25"/>
    <row r="12079" ht="15" x14ac:dyDescent="0.25"/>
    <row r="12080" ht="15" x14ac:dyDescent="0.25"/>
    <row r="12081" ht="15" x14ac:dyDescent="0.25"/>
    <row r="12082" ht="15" x14ac:dyDescent="0.25"/>
    <row r="12083" ht="15" x14ac:dyDescent="0.25"/>
    <row r="12084" ht="15" x14ac:dyDescent="0.25"/>
    <row r="12085" ht="15" x14ac:dyDescent="0.25"/>
    <row r="12086" ht="15" x14ac:dyDescent="0.25"/>
    <row r="12087" ht="15" x14ac:dyDescent="0.25"/>
    <row r="12088" ht="15" x14ac:dyDescent="0.25"/>
    <row r="12089" ht="15" x14ac:dyDescent="0.25"/>
    <row r="12090" ht="15" x14ac:dyDescent="0.25"/>
    <row r="12091" ht="15" x14ac:dyDescent="0.25"/>
    <row r="12092" ht="15" x14ac:dyDescent="0.25"/>
    <row r="12093" ht="15" x14ac:dyDescent="0.25"/>
    <row r="12094" ht="15" x14ac:dyDescent="0.25"/>
    <row r="12095" ht="15" x14ac:dyDescent="0.25"/>
    <row r="12096" ht="15" x14ac:dyDescent="0.25"/>
    <row r="12097" ht="15" x14ac:dyDescent="0.25"/>
    <row r="12098" ht="15" x14ac:dyDescent="0.25"/>
    <row r="12099" ht="15" x14ac:dyDescent="0.25"/>
    <row r="12100" ht="15" x14ac:dyDescent="0.25"/>
    <row r="12101" ht="15" x14ac:dyDescent="0.25"/>
    <row r="12102" ht="15" x14ac:dyDescent="0.25"/>
    <row r="12103" ht="15" x14ac:dyDescent="0.25"/>
    <row r="12104" ht="15" x14ac:dyDescent="0.25"/>
    <row r="12105" ht="15" x14ac:dyDescent="0.25"/>
    <row r="12106" ht="15" x14ac:dyDescent="0.25"/>
    <row r="12107" ht="15" x14ac:dyDescent="0.25"/>
    <row r="12108" ht="15" x14ac:dyDescent="0.25"/>
    <row r="12109" ht="15" x14ac:dyDescent="0.25"/>
    <row r="12110" ht="15" x14ac:dyDescent="0.25"/>
    <row r="12111" ht="15" x14ac:dyDescent="0.25"/>
    <row r="12112" ht="15" x14ac:dyDescent="0.25"/>
    <row r="12113" ht="15" x14ac:dyDescent="0.25"/>
    <row r="12114" ht="15" x14ac:dyDescent="0.25"/>
    <row r="12115" ht="15" x14ac:dyDescent="0.25"/>
    <row r="12116" ht="15" x14ac:dyDescent="0.25"/>
    <row r="12117" ht="15" x14ac:dyDescent="0.25"/>
    <row r="12118" ht="15" x14ac:dyDescent="0.25"/>
    <row r="12119" ht="15" x14ac:dyDescent="0.25"/>
    <row r="12120" ht="15" x14ac:dyDescent="0.25"/>
    <row r="12121" ht="15" x14ac:dyDescent="0.25"/>
    <row r="12122" ht="15" x14ac:dyDescent="0.25"/>
    <row r="12123" ht="15" x14ac:dyDescent="0.25"/>
    <row r="12124" ht="15" x14ac:dyDescent="0.25"/>
    <row r="12125" ht="15" x14ac:dyDescent="0.25"/>
    <row r="12126" ht="15" x14ac:dyDescent="0.25"/>
    <row r="12127" ht="15" x14ac:dyDescent="0.25"/>
    <row r="12128" ht="15" x14ac:dyDescent="0.25"/>
    <row r="12129" ht="15" x14ac:dyDescent="0.25"/>
    <row r="12130" ht="15" x14ac:dyDescent="0.25"/>
    <row r="12131" ht="15" x14ac:dyDescent="0.25"/>
    <row r="12132" ht="15" x14ac:dyDescent="0.25"/>
    <row r="12133" ht="15" x14ac:dyDescent="0.25"/>
    <row r="12134" ht="15" x14ac:dyDescent="0.25"/>
    <row r="12135" ht="15" x14ac:dyDescent="0.25"/>
    <row r="12136" ht="15" x14ac:dyDescent="0.25"/>
    <row r="12137" ht="15" x14ac:dyDescent="0.25"/>
    <row r="12138" ht="15" x14ac:dyDescent="0.25"/>
    <row r="12139" ht="15" x14ac:dyDescent="0.25"/>
    <row r="12140" ht="15" x14ac:dyDescent="0.25"/>
    <row r="12141" ht="15" x14ac:dyDescent="0.25"/>
    <row r="12142" ht="15" x14ac:dyDescent="0.25"/>
    <row r="12143" ht="15" x14ac:dyDescent="0.25"/>
    <row r="12144" ht="15" x14ac:dyDescent="0.25"/>
    <row r="12145" ht="15" x14ac:dyDescent="0.25"/>
    <row r="12146" ht="15" x14ac:dyDescent="0.25"/>
    <row r="12147" ht="15" x14ac:dyDescent="0.25"/>
    <row r="12148" ht="15" x14ac:dyDescent="0.25"/>
    <row r="12149" ht="15" x14ac:dyDescent="0.25"/>
    <row r="12150" ht="15" x14ac:dyDescent="0.25"/>
    <row r="12151" ht="15" x14ac:dyDescent="0.25"/>
    <row r="12152" ht="15" x14ac:dyDescent="0.25"/>
    <row r="12153" ht="15" x14ac:dyDescent="0.25"/>
    <row r="12154" ht="15" x14ac:dyDescent="0.25"/>
    <row r="12155" ht="15" x14ac:dyDescent="0.25"/>
    <row r="12156" ht="15" x14ac:dyDescent="0.25"/>
    <row r="12157" ht="15" x14ac:dyDescent="0.25"/>
    <row r="12158" ht="15" x14ac:dyDescent="0.25"/>
    <row r="12159" ht="15" x14ac:dyDescent="0.25"/>
    <row r="12160" ht="15" x14ac:dyDescent="0.25"/>
    <row r="12161" ht="15" x14ac:dyDescent="0.25"/>
    <row r="12162" ht="15" x14ac:dyDescent="0.25"/>
    <row r="12163" ht="15" x14ac:dyDescent="0.25"/>
    <row r="12164" ht="15" x14ac:dyDescent="0.25"/>
    <row r="12165" ht="15" x14ac:dyDescent="0.25"/>
    <row r="12166" ht="15" x14ac:dyDescent="0.25"/>
    <row r="12167" ht="15" x14ac:dyDescent="0.25"/>
    <row r="12168" ht="15" x14ac:dyDescent="0.25"/>
    <row r="12169" ht="15" x14ac:dyDescent="0.25"/>
    <row r="12170" ht="15" x14ac:dyDescent="0.25"/>
    <row r="12171" ht="15" x14ac:dyDescent="0.25"/>
    <row r="12172" ht="15" x14ac:dyDescent="0.25"/>
    <row r="12173" ht="15" x14ac:dyDescent="0.25"/>
    <row r="12174" ht="15" x14ac:dyDescent="0.25"/>
    <row r="12175" ht="15" x14ac:dyDescent="0.25"/>
    <row r="12176" ht="15" x14ac:dyDescent="0.25"/>
    <row r="12177" ht="15" x14ac:dyDescent="0.25"/>
    <row r="12178" ht="15" x14ac:dyDescent="0.25"/>
    <row r="12179" ht="15" x14ac:dyDescent="0.25"/>
    <row r="12180" ht="15" x14ac:dyDescent="0.25"/>
    <row r="12181" ht="15" x14ac:dyDescent="0.25"/>
    <row r="12182" ht="15" x14ac:dyDescent="0.25"/>
    <row r="12183" ht="15" x14ac:dyDescent="0.25"/>
    <row r="12184" ht="15" x14ac:dyDescent="0.25"/>
    <row r="12185" ht="15" x14ac:dyDescent="0.25"/>
    <row r="12186" ht="15" x14ac:dyDescent="0.25"/>
    <row r="12187" ht="15" x14ac:dyDescent="0.25"/>
    <row r="12188" ht="15" x14ac:dyDescent="0.25"/>
    <row r="12189" ht="15" x14ac:dyDescent="0.25"/>
    <row r="12190" ht="15" x14ac:dyDescent="0.25"/>
    <row r="12191" ht="15" x14ac:dyDescent="0.25"/>
    <row r="12192" ht="15" x14ac:dyDescent="0.25"/>
    <row r="12193" ht="15" x14ac:dyDescent="0.25"/>
    <row r="12194" ht="15" x14ac:dyDescent="0.25"/>
    <row r="12195" ht="15" x14ac:dyDescent="0.25"/>
    <row r="12196" ht="15" x14ac:dyDescent="0.25"/>
    <row r="12197" ht="15" x14ac:dyDescent="0.25"/>
    <row r="12198" ht="15" x14ac:dyDescent="0.25"/>
    <row r="12199" ht="15" x14ac:dyDescent="0.25"/>
    <row r="12200" ht="15" x14ac:dyDescent="0.25"/>
    <row r="12201" ht="15" x14ac:dyDescent="0.25"/>
    <row r="12202" ht="15" x14ac:dyDescent="0.25"/>
    <row r="12203" ht="15" x14ac:dyDescent="0.25"/>
    <row r="12204" ht="15" x14ac:dyDescent="0.25"/>
    <row r="12205" ht="15" x14ac:dyDescent="0.25"/>
    <row r="12206" ht="15" x14ac:dyDescent="0.25"/>
    <row r="12207" ht="15" x14ac:dyDescent="0.25"/>
    <row r="12208" ht="15" x14ac:dyDescent="0.25"/>
    <row r="12209" ht="15" x14ac:dyDescent="0.25"/>
    <row r="12210" ht="15" x14ac:dyDescent="0.25"/>
    <row r="12211" ht="15" x14ac:dyDescent="0.25"/>
    <row r="12212" ht="15" x14ac:dyDescent="0.25"/>
    <row r="12213" ht="15" x14ac:dyDescent="0.25"/>
    <row r="12214" ht="15" x14ac:dyDescent="0.25"/>
    <row r="12215" ht="15" x14ac:dyDescent="0.25"/>
    <row r="12216" ht="15" x14ac:dyDescent="0.25"/>
    <row r="12217" ht="15" x14ac:dyDescent="0.25"/>
    <row r="12218" ht="15" x14ac:dyDescent="0.25"/>
    <row r="12219" ht="15" x14ac:dyDescent="0.25"/>
    <row r="12220" ht="15" x14ac:dyDescent="0.25"/>
    <row r="12221" ht="15" x14ac:dyDescent="0.25"/>
    <row r="12222" ht="15" x14ac:dyDescent="0.25"/>
    <row r="12223" ht="15" x14ac:dyDescent="0.25"/>
    <row r="12224" ht="15" x14ac:dyDescent="0.25"/>
    <row r="12225" ht="15" x14ac:dyDescent="0.25"/>
    <row r="12226" ht="15" x14ac:dyDescent="0.25"/>
    <row r="12227" ht="15" x14ac:dyDescent="0.25"/>
    <row r="12228" ht="15" x14ac:dyDescent="0.25"/>
    <row r="12229" ht="15" x14ac:dyDescent="0.25"/>
    <row r="12230" ht="15" x14ac:dyDescent="0.25"/>
    <row r="12231" ht="15" x14ac:dyDescent="0.25"/>
    <row r="12232" ht="15" x14ac:dyDescent="0.25"/>
    <row r="12233" ht="15" x14ac:dyDescent="0.25"/>
    <row r="12234" ht="15" x14ac:dyDescent="0.25"/>
    <row r="12235" ht="15" x14ac:dyDescent="0.25"/>
    <row r="12236" ht="15" x14ac:dyDescent="0.25"/>
    <row r="12237" ht="15" x14ac:dyDescent="0.25"/>
    <row r="12238" ht="15" x14ac:dyDescent="0.25"/>
    <row r="12239" ht="15" x14ac:dyDescent="0.25"/>
    <row r="12240" ht="15" x14ac:dyDescent="0.25"/>
    <row r="12241" ht="15" x14ac:dyDescent="0.25"/>
    <row r="12242" ht="15" x14ac:dyDescent="0.25"/>
    <row r="12243" ht="15" x14ac:dyDescent="0.25"/>
    <row r="12244" ht="15" x14ac:dyDescent="0.25"/>
    <row r="12245" ht="15" x14ac:dyDescent="0.25"/>
    <row r="12246" ht="15" x14ac:dyDescent="0.25"/>
    <row r="12247" ht="15" x14ac:dyDescent="0.25"/>
    <row r="12248" ht="15" x14ac:dyDescent="0.25"/>
    <row r="12249" ht="15" x14ac:dyDescent="0.25"/>
    <row r="12250" ht="15" x14ac:dyDescent="0.25"/>
    <row r="12251" ht="15" x14ac:dyDescent="0.25"/>
    <row r="12252" ht="15" x14ac:dyDescent="0.25"/>
    <row r="12253" ht="15" x14ac:dyDescent="0.25"/>
    <row r="12254" ht="15" x14ac:dyDescent="0.25"/>
    <row r="12255" ht="15" x14ac:dyDescent="0.25"/>
    <row r="12256" ht="15" x14ac:dyDescent="0.25"/>
    <row r="12257" ht="15" x14ac:dyDescent="0.25"/>
    <row r="12258" ht="15" x14ac:dyDescent="0.25"/>
    <row r="12259" ht="15" x14ac:dyDescent="0.25"/>
    <row r="12260" ht="15" x14ac:dyDescent="0.25"/>
    <row r="12261" ht="15" x14ac:dyDescent="0.25"/>
    <row r="12262" ht="15" x14ac:dyDescent="0.25"/>
    <row r="12263" ht="15" x14ac:dyDescent="0.25"/>
    <row r="12264" ht="15" x14ac:dyDescent="0.25"/>
    <row r="12265" ht="15" x14ac:dyDescent="0.25"/>
    <row r="12266" ht="15" x14ac:dyDescent="0.25"/>
    <row r="12267" ht="15" x14ac:dyDescent="0.25"/>
    <row r="12268" ht="15" x14ac:dyDescent="0.25"/>
    <row r="12269" ht="15" x14ac:dyDescent="0.25"/>
    <row r="12270" ht="15" x14ac:dyDescent="0.25"/>
    <row r="12271" ht="15" x14ac:dyDescent="0.25"/>
    <row r="12272" ht="15" x14ac:dyDescent="0.25"/>
    <row r="12273" ht="15" x14ac:dyDescent="0.25"/>
    <row r="12274" ht="15" x14ac:dyDescent="0.25"/>
    <row r="12275" ht="15" x14ac:dyDescent="0.25"/>
    <row r="12276" ht="15" x14ac:dyDescent="0.25"/>
    <row r="12277" ht="15" x14ac:dyDescent="0.25"/>
    <row r="12278" ht="15" x14ac:dyDescent="0.25"/>
    <row r="12279" ht="15" x14ac:dyDescent="0.25"/>
    <row r="12280" ht="15" x14ac:dyDescent="0.25"/>
    <row r="12281" ht="15" x14ac:dyDescent="0.25"/>
    <row r="12282" ht="15" x14ac:dyDescent="0.25"/>
    <row r="12283" ht="15" x14ac:dyDescent="0.25"/>
    <row r="12284" ht="15" x14ac:dyDescent="0.25"/>
    <row r="12285" ht="15" x14ac:dyDescent="0.25"/>
    <row r="12286" ht="15" x14ac:dyDescent="0.25"/>
    <row r="12287" ht="15" x14ac:dyDescent="0.25"/>
    <row r="12288" ht="15" x14ac:dyDescent="0.25"/>
    <row r="12289" ht="15" x14ac:dyDescent="0.25"/>
    <row r="12290" ht="15" x14ac:dyDescent="0.25"/>
    <row r="12291" ht="15" x14ac:dyDescent="0.25"/>
    <row r="12292" ht="15" x14ac:dyDescent="0.25"/>
    <row r="12293" ht="15" x14ac:dyDescent="0.25"/>
    <row r="12294" ht="15" x14ac:dyDescent="0.25"/>
  </sheetData>
  <pageMargins left="0.511811024" right="0.511811024" top="0.78740157499999996" bottom="0.78740157499999996" header="0.31496062000000002" footer="0.31496062000000002"/>
  <pageSetup paperSize="9"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65C17-26E9-4732-B4ED-42401A1D89D3}">
  <dimension ref="A1"/>
  <sheetViews>
    <sheetView workbookViewId="0">
      <selection activeCell="L15" sqref="L15"/>
    </sheetView>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3</vt:i4>
      </vt:variant>
    </vt:vector>
  </HeadingPairs>
  <TitlesOfParts>
    <vt:vector size="13" baseType="lpstr">
      <vt:lpstr>BDI</vt:lpstr>
      <vt:lpstr>BASE ATA</vt:lpstr>
      <vt:lpstr>Planilha1</vt:lpstr>
      <vt:lpstr>CRONOGRAMA</vt:lpstr>
      <vt:lpstr>CURVA ABC</vt:lpstr>
      <vt:lpstr>CURVA S</vt:lpstr>
      <vt:lpstr>CPU's</vt:lpstr>
      <vt:lpstr>CDHU-CPOS</vt:lpstr>
      <vt:lpstr>BASE SINAPI</vt:lpstr>
      <vt:lpstr>TPU-DER-SP</vt:lpstr>
      <vt:lpstr>'BASE ATA'!Area_de_impressao</vt:lpstr>
      <vt:lpstr>BDI!Area_de_impressao</vt:lpstr>
      <vt:lpstr>CRONOGRAMA!Area_de_impressao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Said Hammine | Hammine Engenharia Ltda.</dc:creator>
  <cp:lastModifiedBy>obras10</cp:lastModifiedBy>
  <cp:lastPrinted>2025-04-09T19:03:01Z</cp:lastPrinted>
  <dcterms:created xsi:type="dcterms:W3CDTF">2021-11-06T17:50:00Z</dcterms:created>
  <dcterms:modified xsi:type="dcterms:W3CDTF">2025-04-09T19:03:09Z</dcterms:modified>
</cp:coreProperties>
</file>